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Reg_Cap_TOC" sheetId="2" r:id="rId2"/>
    <sheet name="Pg 1 Bas Sched All-in 1" sheetId="3" r:id="rId3"/>
    <sheet name="Pg 2 Bas Sched All-in 2" sheetId="4" r:id="rId4"/>
    <sheet name="Pg 3 Cap vs Bal All-in 1" sheetId="5" r:id="rId5"/>
    <sheet name="Pg 4 Cap vs Bal All-in 2" sheetId="6" r:id="rId6"/>
    <sheet name="Pg 5 Basel II" sheetId="7" r:id="rId7"/>
    <sheet name="Pg 6 Chgs in Reg Cap" sheetId="8" r:id="rId8"/>
    <sheet name="Pg 7 RWAs" sheetId="9" r:id="rId9"/>
    <sheet name="Pg 8 Chgs in RWA" sheetId="10" r:id="rId10"/>
    <sheet name="Pg 9 GrCrEx" sheetId="11" r:id="rId11"/>
    <sheet name="Pg 10 CE-GEO" sheetId="12" r:id="rId12"/>
    <sheet name="Pg 11 CE_Maturity" sheetId="13" r:id="rId13"/>
    <sheet name="Pg 12 CRD" sheetId="14" r:id="rId14"/>
    <sheet name="Pg 13 CQE_1A" sheetId="15" r:id="rId15"/>
    <sheet name="Pg 14 CQE_1B" sheetId="16" r:id="rId16"/>
    <sheet name="Pg 15 CQE_2A" sheetId="17" r:id="rId17"/>
    <sheet name="Pg 16 CQE_2B" sheetId="18" r:id="rId18"/>
    <sheet name="Pg 17 Chng_CQE 1" sheetId="19" r:id="rId19"/>
    <sheet name="Pg 18 AIRB Retail_1" sheetId="20" r:id="rId20"/>
    <sheet name="Pg 19 AIRB Retail_2" sheetId="21" r:id="rId21"/>
    <sheet name="Pg 20 Chng_AIRB Retail" sheetId="22" r:id="rId22"/>
    <sheet name="Pg 21 CRE_Loss" sheetId="23" r:id="rId23"/>
    <sheet name="Pg 22 CRE_Back-Testing" sheetId="24" r:id="rId24"/>
    <sheet name="Pg 23 Bus &amp; Gov Exp" sheetId="25" r:id="rId25"/>
    <sheet name="Pg 24 EAD" sheetId="26" r:id="rId26"/>
    <sheet name="Pg 25 Exp_Guarantee" sheetId="27" r:id="rId27"/>
    <sheet name="Pg 26 Exp_Securitized" sheetId="28" r:id="rId28"/>
    <sheet name="Pg 27 Conduits_IRB" sheetId="29" r:id="rId29"/>
    <sheet name="Pg 28 RWA IRB" sheetId="30" r:id="rId30"/>
    <sheet name="Pg 29 RWA IRB 2" sheetId="31" r:id="rId31"/>
    <sheet name="__Pg 30  Glossary__" sheetId="32" r:id="rId32"/>
  </sheets>
  <definedNames>
    <definedName name="AIRB_1">'Pg 18 AIRB Retail_1'!$A$1:$Y$58</definedName>
    <definedName name="AIRB_2">'Pg 19 AIRB Retail_2'!$A$1:$U$48</definedName>
    <definedName name="Basel_II">'Pg 5 Basel II'!$A$1:$H$45</definedName>
    <definedName name="Basel3_all1">'Pg 1 Bas Sched All-in 1'!$A$1:$U$53</definedName>
    <definedName name="Basel3_all2">'Pg 2 Bas Sched All-in 2'!$A$1:$U$41</definedName>
    <definedName name="BUS_GOV">'Pg 23 Bus &amp; Gov Exp'!$A$1:$S$39</definedName>
    <definedName name="CE_GEO">'Pg 10 CE-GEO'!$A$1:$O$47</definedName>
    <definedName name="CE_MAT">'Pg 11 CE_Maturity'!$A$1:$O$56</definedName>
    <definedName name="chg_regcap_b3">'Pg 6 Chgs in Reg Cap'!$A$1:$O$48</definedName>
    <definedName name="chg_rwa">'Pg 8 Chgs in RWA'!$A$1:$U$45</definedName>
    <definedName name="Chng_AIRB_Ret">'Pg 20 Chng_AIRB Retail'!$A$1:$AD$71</definedName>
    <definedName name="CHNG_CQE1">'Pg 17 Chng_CQE 1'!$A$1:$Y$76</definedName>
    <definedName name="Con_IRB">'Pg 27 Conduits_IRB'!$A$1:$V$47</definedName>
    <definedName name="CQE_1">'Pg 13 CQE_1A'!$A$1:$W$71</definedName>
    <definedName name="CQE_2">'Pg 14 CQE_1B'!$A$1:$W$49</definedName>
    <definedName name="CQE_3">'Pg 15 CQE_2A'!$A$1:$W$70</definedName>
    <definedName name="CQE_4">'Pg 16 CQE_2B'!$A$1:$W$49</definedName>
    <definedName name="CRD">'Pg 12 CRD'!$A$1:$W$57</definedName>
    <definedName name="CRE_Loss">'Pg 21 CRE_Loss'!$A$1:$Z$44</definedName>
    <definedName name="CRE_Loss_Back">'Pg 22 CRE_Back-Testing'!$A$1:$V$45</definedName>
    <definedName name="EAD">'Pg 24 EAD'!$A$1:$O$42</definedName>
    <definedName name="Exp_Guar">'Pg 25 Exp_Guarantee'!$A$1:$T$36</definedName>
    <definedName name="Exp_Secur">'Pg 26 Exp_Securitized'!$A$1:$AA$21</definedName>
    <definedName name="GCE">'Pg 9 GrCrEx'!$A$1:$U$61</definedName>
    <definedName name="_xlnm.Print_Area" localSheetId="31">'__Pg 30  Glossary__'!$A$1:$C$56</definedName>
    <definedName name="_xlnm.Print_Area" localSheetId="0">'COV'!$A$6:$B$25</definedName>
    <definedName name="_xlnm.Print_Area" localSheetId="2">'Pg 1 Bas Sched All-in 1'!$A$1:$U$52</definedName>
    <definedName name="_xlnm.Print_Area" localSheetId="11">'Pg 10 CE-GEO'!$A$1:$M$36</definedName>
    <definedName name="_xlnm.Print_Area" localSheetId="12">'Pg 11 CE_Maturity'!$A$1:$M$47</definedName>
    <definedName name="_xlnm.Print_Area" localSheetId="13">'Pg 12 CRD'!$A$1:$U$50</definedName>
    <definedName name="_xlnm.Print_Area" localSheetId="16">'Pg 15 CQE_2A'!$A$1:$W$70</definedName>
    <definedName name="_xlnm.Print_Area" localSheetId="18">'Pg 17 Chng_CQE 1'!$A$1:$W$71</definedName>
    <definedName name="_xlnm.Print_Area" localSheetId="19">'Pg 18 AIRB Retail_1'!$B$1:$W$47</definedName>
    <definedName name="_xlnm.Print_Area" localSheetId="20">'Pg 19 AIRB Retail_2'!$A$1:$U$49</definedName>
    <definedName name="_xlnm.Print_Area" localSheetId="3">'Pg 2 Bas Sched All-in 2'!$A$1:$U$42</definedName>
    <definedName name="_xlnm.Print_Area" localSheetId="21">'Pg 20 Chng_AIRB Retail'!$A$1:$V$68</definedName>
    <definedName name="_xlnm.Print_Area" localSheetId="22">'Pg 21 CRE_Loss'!$A$1:$W$38</definedName>
    <definedName name="_xlnm.Print_Area" localSheetId="23">'Pg 22 CRE_Back-Testing'!$A$1:$S$40</definedName>
    <definedName name="_xlnm.Print_Area" localSheetId="24">'Pg 23 Bus &amp; Gov Exp'!$A$1:$Q$28</definedName>
    <definedName name="_xlnm.Print_Area" localSheetId="25">'Pg 24 EAD'!$A$1:$L$31</definedName>
    <definedName name="_xlnm.Print_Area" localSheetId="26">'Pg 25 Exp_Guarantee'!$A$1:$R$27</definedName>
    <definedName name="_xlnm.Print_Area" localSheetId="27">'Pg 26 Exp_Securitized'!$A$1:$Y$12</definedName>
    <definedName name="_xlnm.Print_Area" localSheetId="28">'Pg 27 Conduits_IRB'!$A$1:$T$41</definedName>
    <definedName name="_xlnm.Print_Area" localSheetId="29">'Pg 28 RWA IRB'!$A$1:$S$63</definedName>
    <definedName name="_xlnm.Print_Area" localSheetId="30">'Pg 29 RWA IRB 2'!$A$1:$S$62</definedName>
    <definedName name="_xlnm.Print_Area" localSheetId="4">'Pg 3 Cap vs Bal All-in 1'!$A$1:$O$53</definedName>
    <definedName name="_xlnm.Print_Area" localSheetId="5">'Pg 4 Cap vs Bal All-in 2'!$A$1:$S$61</definedName>
    <definedName name="_xlnm.Print_Area" localSheetId="6">'Pg 5 Basel II'!$A$1:$F$37</definedName>
    <definedName name="_xlnm.Print_Area" localSheetId="7">'Pg 6 Chgs in Reg Cap'!$A$1:$N$50</definedName>
    <definedName name="_xlnm.Print_Area" localSheetId="8">'Pg 7 RWAs'!$A$1:$R$41</definedName>
    <definedName name="_xlnm.Print_Area" localSheetId="9">'Pg 8 Chgs in RWA'!$A$1:$U$44</definedName>
    <definedName name="_xlnm.Print_Area" localSheetId="10">'Pg 9 GrCrEx'!$A$1:$S$54</definedName>
    <definedName name="_xlnm.Print_Area" localSheetId="1">'Reg_Cap_TOC'!$A$1:$H$30</definedName>
    <definedName name="rec_cap_bs1">'Pg 3 Cap vs Bal All-in 1'!$A$1:$O$54</definedName>
    <definedName name="rec_cap_bs2">'Pg 4 Cap vs Bal All-in 2'!$A$1:$S$65</definedName>
    <definedName name="RWAIRB_1">'Pg 28 RWA IRB'!$A$1:$U$72</definedName>
    <definedName name="RWAIRB_2">'Pg 29 RWA IRB 2'!$A$1:$V$71</definedName>
    <definedName name="RWAs">'Pg 7 RWAs'!$A$1:$S$45</definedName>
  </definedNames>
  <calcPr fullCalcOnLoad="1"/>
</workbook>
</file>

<file path=xl/sharedStrings.xml><?xml version="1.0" encoding="utf-8"?>
<sst xmlns="http://schemas.openxmlformats.org/spreadsheetml/2006/main" count="2658" uniqueCount="803">
  <si>
    <t>held by third parties (amount allowed in Tier 2)</t>
  </si>
  <si>
    <t>X</t>
  </si>
  <si>
    <t>Collective allowance</t>
  </si>
  <si>
    <t>Y+Z</t>
  </si>
  <si>
    <t>Tier 2 capital before regulatory adjustments</t>
  </si>
  <si>
    <t>Total regulatory adjustments to Tier 2 capital</t>
  </si>
  <si>
    <t>Tier 2 capital (T2)</t>
  </si>
  <si>
    <t>Total capital (TC = T1 + T2)</t>
  </si>
  <si>
    <t>Total risk-weighted assets</t>
  </si>
  <si>
    <r>
      <rPr>
        <b/>
        <sz val="12"/>
        <color indexed="9"/>
        <rFont val="Arial"/>
        <family val="2"/>
      </rPr>
      <t xml:space="preserve">REGULATORY CAPITAL AND RATIOS - BASEL III (ALL-IN BASIS </t>
    </r>
    <r>
      <rPr>
        <vertAlign val="superscript"/>
        <sz val="12"/>
        <color indexed="9"/>
        <rFont val="Arial"/>
        <family val="2"/>
      </rPr>
      <t>1</t>
    </r>
    <r>
      <rPr>
        <b/>
        <sz val="12"/>
        <color indexed="9"/>
        <rFont val="Arial"/>
        <family val="2"/>
      </rPr>
      <t>) (continued)</t>
    </r>
  </si>
  <si>
    <t>Capital ratios</t>
  </si>
  <si>
    <t>Common Equity Tier 1 (as a percentage of risk-weighted assets)</t>
  </si>
  <si>
    <t>Tier 1 (as a percentage of risk-weighted assets)</t>
  </si>
  <si>
    <t>Total capital (as a percentage of risk-weighted assets)</t>
  </si>
  <si>
    <t>of which: capital conservation buffer requirement</t>
  </si>
  <si>
    <t>Common Equity Tier 1 available to meet buffers (as percentage of risk-weighted assets)</t>
  </si>
  <si>
    <t>OSFI all-in target (minimum + capital conservation buffer + D-SIB surcharge (if applicable))</t>
  </si>
  <si>
    <t>Common Equity Tier 1 all-in target ratio</t>
  </si>
  <si>
    <t>Amounts below the thresholds for deduction (before risk-weighting)</t>
  </si>
  <si>
    <t>AE + AG + AH+</t>
  </si>
  <si>
    <t>Non-significant investments in the capital of other financials</t>
  </si>
  <si>
    <t>see footnote 7</t>
  </si>
  <si>
    <t>Significant investments in the common stock of financials</t>
  </si>
  <si>
    <t>AB+AC+AD</t>
  </si>
  <si>
    <t>Deferred tax assets arising from temporary differences (net of related tax liability)</t>
  </si>
  <si>
    <t>Applicable caps on the inclusion of allowances in Tier 2</t>
  </si>
  <si>
    <t>Allowances eligible for inclusion in Tier 2 in respect of exposures subject to standardized approach</t>
  </si>
  <si>
    <t>(prior to application of cap)</t>
  </si>
  <si>
    <t>Cap on inclusion of allowances in Tier 2 under standardized approach</t>
  </si>
  <si>
    <t>Allowances eligible for inclusion in Tier 2 in respect of exposures subject to internal ratings-based approach</t>
  </si>
  <si>
    <t>Cap on inclusion of allowances in Tier 2 under ratings-based approach</t>
  </si>
  <si>
    <t xml:space="preserve">Capital instruments subject to phase-out arrangements (only applicable between 1 Jan 2013 and 1 Jan 2022) </t>
  </si>
  <si>
    <t xml:space="preserve">Current cap on CET1 instruments subject to phase out arrangements </t>
  </si>
  <si>
    <t xml:space="preserve">Amount excluded from CET1 due to cap (excess over cap after redemptions and maturities) </t>
  </si>
  <si>
    <t xml:space="preserve">Current cap on AT1 instruments subject to phase out arrangements </t>
  </si>
  <si>
    <t xml:space="preserve">Amount excluded from AT1 due to cap (excess over cap after redemptions and maturities) </t>
  </si>
  <si>
    <t xml:space="preserve">Current cap on T2 instruments subject to phase out arrangements </t>
  </si>
  <si>
    <t xml:space="preserve">Amount excluded from T2 due to cap (excess over cap after redemptions and maturities) </t>
  </si>
  <si>
    <t>All-in is defined by OSFI as capital calculated to include all of the regulatory adjustments that will be required by 2019, but retaining the phase-out rules for non-qualifying capital instruments. OSFI mandated all institutions to have established a target CET1 ratio of 7%, comprised of the 2019 all-in minimum ratio plus conservation buffer effective the first quarter of 2013. For the Tier 1 and Total capital ratios, the all-in targets are 8.5% and 10.5%, respectively, effective the first quarter of 2014.</t>
  </si>
  <si>
    <t xml:space="preserve">Per OSFI's "Public Capital Disclosure Requirements related to Basel III Pillar 3" advisory in accordance with Basel III all-in-basis calculations. </t>
  </si>
  <si>
    <t>Cross-referenced to the consolidated balance sheet, refer to pages 3 and 4.</t>
  </si>
  <si>
    <t>Not recorded on the consolidated balance sheet.</t>
  </si>
  <si>
    <t>Comprises non-cumulative Class A Preferred Shares series 26, 27, 29 which are treated as non-viability contingent capital in accordance with OSFI's capital adequacy guidelines.</t>
  </si>
  <si>
    <t>Synthetic positions not recorded on the consolidated balance sheet.</t>
  </si>
  <si>
    <t>Not applicable.</t>
  </si>
  <si>
    <t>Commercial mortgages (Slotting approach)</t>
  </si>
  <si>
    <t>Strong</t>
  </si>
  <si>
    <t>Good</t>
  </si>
  <si>
    <t>Satisfactory</t>
  </si>
  <si>
    <t>Weak</t>
  </si>
  <si>
    <t>Total business and government</t>
  </si>
  <si>
    <t>Gross credit exposure after credit valuation adjustments for financial guarantors and credit risk mitigation, and before allowance for credit losses.</t>
  </si>
  <si>
    <t>0.01%-0.42%</t>
  </si>
  <si>
    <t>Aaa to Baa3</t>
  </si>
  <si>
    <t>0.43%-12.11%</t>
  </si>
  <si>
    <t>BB+ to B-</t>
  </si>
  <si>
    <t>Ba1 to B3</t>
  </si>
  <si>
    <t>12.12%-99.99%</t>
  </si>
  <si>
    <t>CCC+ to C</t>
  </si>
  <si>
    <t>Caa1 to Ca</t>
  </si>
  <si>
    <t>Bank</t>
  </si>
  <si>
    <t>Q3/13 vs. Q2/13</t>
  </si>
  <si>
    <t xml:space="preserve">Q2/14 </t>
  </si>
  <si>
    <t xml:space="preserve">Q1/14 </t>
  </si>
  <si>
    <t>risk</t>
  </si>
  <si>
    <t>Exceptionally low</t>
  </si>
  <si>
    <t>0.01% - 0.10%</t>
  </si>
  <si>
    <t>0.11% - 0.20%</t>
  </si>
  <si>
    <t>Very low</t>
  </si>
  <si>
    <t>0.21% - 0.35%</t>
  </si>
  <si>
    <t>0.36% - 0.50%</t>
  </si>
  <si>
    <t>Low</t>
  </si>
  <si>
    <t>0.51% - 1.00%</t>
  </si>
  <si>
    <t>1.01% - 2.00%</t>
  </si>
  <si>
    <t>Medium</t>
  </si>
  <si>
    <t>2.01% - 5.00%</t>
  </si>
  <si>
    <t>5.01% - 10.00%</t>
  </si>
  <si>
    <t>-</t>
  </si>
  <si>
    <t>High</t>
  </si>
  <si>
    <t>10.01% - 99.99%</t>
  </si>
  <si>
    <t xml:space="preserve">Qualifying revolving credit </t>
  </si>
  <si>
    <t>For footnotes, see next page</t>
  </si>
  <si>
    <t xml:space="preserve">Q4/13 </t>
  </si>
  <si>
    <t xml:space="preserve">Q3/13 </t>
  </si>
  <si>
    <t xml:space="preserve">Comprises real estate secured personal lending (residential mortgages and personal loans and lines secured by residential property); qualifying revolving retail exposures (credit cards and unsecured lines of credit); and other retail exposures (loans secured by non-residential assets, unsecured loans including student loans, and scored small business loans). These retail portfolios under the AIRB approach are substantially in Canada and largely exclude international portfolios which are under the standardized approach. Amounts are before allowance for credit losses and after credit risk mitigation. </t>
  </si>
  <si>
    <t>Includes both insured and uninsured residential mortgages, and both drawn and undrawn commitments. For insured mortgages, we utilize the substitution approach, whereby PD and LGD values appropriate for the insurance provider are used in the RWA calculations.</t>
  </si>
  <si>
    <t>0.01% - 0.20%</t>
  </si>
  <si>
    <t>0.21% - 0.50%</t>
  </si>
  <si>
    <t>0.51% - 2.00%</t>
  </si>
  <si>
    <t>2.01% - 10.00%</t>
  </si>
  <si>
    <t>RISK-WEIGHTED ASSETS</t>
  </si>
  <si>
    <t>Minimum</t>
  </si>
  <si>
    <t>total capital</t>
  </si>
  <si>
    <t>RWA - Basel II</t>
  </si>
  <si>
    <t>required</t>
  </si>
  <si>
    <t>Standardized approach</t>
  </si>
  <si>
    <t xml:space="preserve">Trading book </t>
  </si>
  <si>
    <t>AIRB approach</t>
  </si>
  <si>
    <t xml:space="preserve">Qualifying revolving retail </t>
  </si>
  <si>
    <t xml:space="preserve">Equity </t>
  </si>
  <si>
    <t>Adjustment for scaling factor</t>
  </si>
  <si>
    <t>Total credit risk</t>
  </si>
  <si>
    <t>Market risk (Internal Models and IRB Approach)</t>
  </si>
  <si>
    <t>VaR</t>
  </si>
  <si>
    <t>Stressed VaR</t>
  </si>
  <si>
    <t>Incremental risk charge</t>
  </si>
  <si>
    <t>Total market risk</t>
  </si>
  <si>
    <t>Operational risk (Advanced Measurement Approach)</t>
  </si>
  <si>
    <t xml:space="preserve">RWA </t>
  </si>
  <si>
    <t>All-in is defined by OSFI as capital calculated to include all of the regulatory adjustments that will be required by 2019. Certain deductions from capital are phased in at 20% per year starting 2014. Transitional RWAs differ from RWAs on an all-in basis largely due to the risk weighting of amounts not yet deducted from capital under OSFI's transitional rules.</t>
  </si>
  <si>
    <t>Refers to the minimum standard established by the BCBS before the application of the capital conservation buffer and any other capital buffers including but not limited to the capital surcharge for global/domestic systemically important banks that may be established by regulators from time to time. It is calculated by multiplying RWA by 8%.</t>
  </si>
  <si>
    <t>Effective Q1/13, certain items that were previously deducted from capital under Basel II (such as significant investments in commercial entities and exposures relating to securitization that are deducted from capital) are now risk-weighted at 1,250%. Other items are only deducted under Basel III if they exceed certain thresholds; the amounts not deducted are risk-weighted at 250%.</t>
  </si>
  <si>
    <r>
      <rPr>
        <b/>
        <sz val="12"/>
        <color indexed="9"/>
        <rFont val="Arial"/>
        <family val="2"/>
      </rPr>
      <t xml:space="preserve">RECONCILIATION OF CAPITAL (ALL-IN BASIS) TO CONSOLIDATED REGULATORY BALANCE SHEET </t>
    </r>
    <r>
      <rPr>
        <vertAlign val="superscript"/>
        <sz val="12"/>
        <color indexed="9"/>
        <rFont val="Arial"/>
        <family val="2"/>
      </rPr>
      <t>1</t>
    </r>
    <r>
      <rPr>
        <b/>
        <sz val="12"/>
        <color indexed="9"/>
        <rFont val="Arial"/>
        <family val="2"/>
      </rPr>
      <t xml:space="preserve">  (continued)</t>
    </r>
  </si>
  <si>
    <t>Balance</t>
  </si>
  <si>
    <t xml:space="preserve">sheet as in </t>
  </si>
  <si>
    <t>the regulatory</t>
  </si>
  <si>
    <t>scope of</t>
  </si>
  <si>
    <t>to capital</t>
  </si>
  <si>
    <t>Liabilities</t>
  </si>
  <si>
    <t>consolidation</t>
  </si>
  <si>
    <t>schedule</t>
  </si>
  <si>
    <t>Deposits</t>
  </si>
  <si>
    <t>Obligations related to securities sold short</t>
  </si>
  <si>
    <t>Cash collateral on securities lent</t>
  </si>
  <si>
    <t>Obligations related to securities sold under repurchase agreements</t>
  </si>
  <si>
    <t>Acceptances</t>
  </si>
  <si>
    <t>Deferred tax liability</t>
  </si>
  <si>
    <t>Other liabilities</t>
  </si>
  <si>
    <t>Subordinated indebtedness</t>
  </si>
  <si>
    <t>Subordinated indebtedness allowed for inclusion into Tier 2 capital subject to phase out</t>
  </si>
  <si>
    <t>Regulatory capital amortization of maturing subordinated indebtedness not allowed for Tier 2 capital</t>
  </si>
  <si>
    <t>Subordinated indebtedness excluded from Tier 2 capital due to cap</t>
  </si>
  <si>
    <t>Subordinated indebtedness not allowed for Tier 2 capital</t>
  </si>
  <si>
    <t>Total liabilities</t>
  </si>
  <si>
    <t xml:space="preserve">Preferred shares </t>
  </si>
  <si>
    <t>Preferred shares allowed for inclusion into additional Tier 1 capital</t>
  </si>
  <si>
    <t>Preferred shares allowed for inclusion into additional Tier 1 capital subject to phase out</t>
  </si>
  <si>
    <t>U</t>
  </si>
  <si>
    <t>Preferred shares excluded from additional Tier 1 capital due to cap</t>
  </si>
  <si>
    <t>AF</t>
  </si>
  <si>
    <t xml:space="preserve">Contributed surplus </t>
  </si>
  <si>
    <t>Gains and losses due to changes in own credit risk on fair valued liabilities</t>
  </si>
  <si>
    <t>Other retained earnings</t>
  </si>
  <si>
    <t>AOCI</t>
  </si>
  <si>
    <t xml:space="preserve">Non-controlling interests </t>
  </si>
  <si>
    <t>Portion allowed for inclusion into CET1</t>
  </si>
  <si>
    <t>Portion allowed for inclusion into additional Tier 1 capital</t>
  </si>
  <si>
    <t>Portion allowed for inclusion into Tier 2 capital</t>
  </si>
  <si>
    <t>Portion not allowed for regulatory capital</t>
  </si>
  <si>
    <t>Total equity</t>
  </si>
  <si>
    <t>Total liabilities and equity</t>
  </si>
  <si>
    <r>
      <rPr>
        <b/>
        <sz val="12"/>
        <color indexed="9"/>
        <rFont val="Arial"/>
        <family val="2"/>
      </rPr>
      <t>REGULATORY CAPITAL AND RATIOS - BASEL III (TRANSITIONAL BASIS</t>
    </r>
    <r>
      <rPr>
        <b/>
        <sz val="12"/>
        <color indexed="9"/>
        <rFont val="Arial"/>
        <family val="2"/>
      </rPr>
      <t>)</t>
    </r>
  </si>
  <si>
    <t>Per OSFI's “Public Capital Disclosure Requirements related to Basel III Pillar 3” advisory.</t>
  </si>
  <si>
    <t>Comprises our insurance subsidiaries: CIBC Reinsurance Company Limited (CIBC Re), and CIBC Life Insurance Company Limited (CIBC Life), which are excluded from the regulatory scope of consolidation.  CIBC Re provides Life and Health reinsurance to Canadian insurance and international reinsurance companies. CIBC Re is also an active participant in the North American retrocession market.  CIBC Life is primarily involved in direct underwriting of life insurance products and has assumed a closed creditor product block of business from a Canadian underwriter; current policies in-force include accidental death, hospital accident, hospital cash benefit plans, critical accident plan, accident recovery plan, term life, and creditor life and disability insurance products. As at April 30, 2014, CIBC Re had $80 million in assets, $(208) million in liabilities, and $288 million in equity, and CIBC Life had $72 million in assets, $(87) million in liabilities, and $159 million in equity.</t>
  </si>
  <si>
    <t>Refer to pages 1 and 2.</t>
  </si>
  <si>
    <t>The minimum total capital requirement is $12,141 million (Q1/14:$12,260 million) and is calculated by multiplying RWA by 8%. It refers to the minimum standard established by the Basel Committee on Banking Supervision (BCBS) before the application of the capital conservation buffer, and any other capital buffers including but not limited to the capital surcharge for global/domestic systemically important banks that may be established by regulators from time to time.</t>
  </si>
  <si>
    <t>Provider of guarantees/ credit derivatives</t>
  </si>
  <si>
    <t xml:space="preserve">Real estate secured personal lending </t>
  </si>
  <si>
    <t>This table provides information on credit mitigants against exposures analyzed under the AIRB approach.</t>
  </si>
  <si>
    <t>EXPOSURES SECURITIZED AS ORIGINATOR</t>
  </si>
  <si>
    <t>Residential mortgages - 
Prime and Near Prime / Alt-A program</t>
  </si>
  <si>
    <t>Commercial 
mortgages</t>
  </si>
  <si>
    <t>Securitized</t>
  </si>
  <si>
    <t>Sold</t>
  </si>
  <si>
    <t>Net write-offs for the period</t>
  </si>
  <si>
    <t>Other past due loans are loans with repayment of principal and payment of interest overdue for over 90 days.</t>
  </si>
  <si>
    <t>BASEL - GLOSSARY</t>
  </si>
  <si>
    <t>Advanced internal rating based (AIRB) approach for credit risk</t>
  </si>
  <si>
    <t xml:space="preserve">Regulatory capital </t>
  </si>
  <si>
    <t>Internal models based on historical experience of key risk assumptions are used to compute the capital requirements.</t>
  </si>
  <si>
    <t>Basel III regulatory capital, as defined by OSFI's Capital Adequacy Requirements Guideline, is comprised of Common Equity Tier 1, Additional Tier 1 and Tier 2 capital. Common Equity Tier 1 includes common shares, retained earnings and AOCI (excluding AOCI relating to cash flow hedges), less regulatory adjustments for items such as goodwill and other intangible assets, deferred tax assets, assets related to defined benefit pension plans, and certain investments.  Additional Tier 1 capital primarily includes preferred shares and innovative Tier 1 notes, and Tier 2 capital consists primarily of subordinated debentures, subject to limitations. Both OSFI and BCBS have amended the rules on instruments that can be considered qualifying Tier 1 and Tier 2 capital instruments for the purposes of calculating regulatory capital under Basel III. In particular, capital instruments must be capable of absorbing loss at the point of non-viability of a financial institution in order to qualify as regulatory capital. The instruments that no longer qualify under Basel III will be excluded from regulatory capital at a rate of 10% per annum commencing January 1, 2013 through to January 1, 2022.</t>
  </si>
  <si>
    <t>Advanced measurement approach (AMA) for operational risk</t>
  </si>
  <si>
    <t>Certain comparative information has been restated.</t>
  </si>
  <si>
    <t>A risk-sensitive approach to calculating the capital charge for operational risk based on internal risk measurement models, using a combination of quantitative and qualitative risk measurement techniques.</t>
  </si>
  <si>
    <t>Business and government portfolio</t>
  </si>
  <si>
    <t>A category of exposures that includes lending to businesses and governments, where the primary basis of adjudication relies on the determination and assignment of an appropriate risk rating, that reflects the credit risk of the exposure.</t>
  </si>
  <si>
    <t>Common Equity Tier 1, Tier 1 and total capital ratios</t>
  </si>
  <si>
    <t>Common Equity Tier 1, Tier 1 and total regulatory capital, divided by RWA, in accordance with guidelines issued by OSFI which are based on Bank for International Settlements standards.</t>
  </si>
  <si>
    <t>Basel II regulatory capital comprises Tier 1 and Tier 2 capital. Tier 1 capital comprises common shares, retained earnings, preferred shares, innovative Tier 1 notes, non-controlling interests, contributed surplus, and foreign currency translation adjustments. All Tier 1 and Tier 2 capital elements are net of trading short positions. Goodwill and gain on sale of applicable securitized assets is deducted from Tier 1 capital. Tier 2 capital comprises subordinated debt and eligible collective/general allowance. Both Tier 1 and Tier 2 capital are subject to certain other deductions on a 50/50 basis.</t>
  </si>
  <si>
    <t>Corporate exposures</t>
  </si>
  <si>
    <t>All direct credit risk exposures to corporations, partnerships and proprietorships, and exposures guaranteed by those entities.</t>
  </si>
  <si>
    <t>Risk of financial loss due to a borrower or counterparty failing to meet its obligations in accordance with agreed terms.</t>
  </si>
  <si>
    <t>A category of exposures that includes primarily consumer but also small business lending, where the primary basis of adjudication relies on credit scoring models.</t>
  </si>
  <si>
    <t>Drawn exposure</t>
  </si>
  <si>
    <t>The amount of credit risk exposure resulting from loans already advanced to the customer.</t>
  </si>
  <si>
    <t>Exposure at default (EAD)</t>
  </si>
  <si>
    <t>A securitization exposure in which the risk associated with an underlying pool of exposures is tranched and at least one of the underlying exposures is a securitization exposure.</t>
  </si>
  <si>
    <t>An estimate of the amount of exposure to a customer at the event of, and at the time of, default.</t>
  </si>
  <si>
    <t>Internal models approach (IMA) for market risk</t>
  </si>
  <si>
    <t>Risk-weighted assets (RWA)</t>
  </si>
  <si>
    <t>Models, which have been developed by CIBC and approved by the OSFI, for the measurement of risk and regulatory capital in the trading portfolio for general market risk, debt specific risk, and equity specific risk.</t>
  </si>
  <si>
    <t>RWAs consist of three components: (i) RWAs for credit risk are calculated using the AIRB approach and Standardized Approach. The AIRB RWAs are calculated utilizing PDs, LGDs, EADs, and in some cases maturity adjustment, and the Standardized Approach applies risk weighting factors specified in the OSFI guidelines to on- and off- balance sheet exposures; (ii) RWAs for market risk in the trading portfolio are based on the internal models approved by the OSFI with the exception of the RWAs for traded securitization assets where we are using the methodology defined by the OSFI; and (iii) RWAs for operational risk relating to the risk of losses from inadequate or failed processes, people and systems are calculated under the AMA approach.</t>
  </si>
  <si>
    <t>Internal ratings based (IRB) approach for securitization exposures</t>
  </si>
  <si>
    <t>The computation of capital charge is based on risk weights that are mapped from external/internal ratings.</t>
  </si>
  <si>
    <t>Loss given default (LGD)</t>
  </si>
  <si>
    <t>An estimate of the amount of exposure to a customer that will not be recovered following a default by that customer, expressed as a percentage of the exposure at default.</t>
  </si>
  <si>
    <t>The process of selling assets (normally financial assets such as loans, leases, trade receivables, credit card receivables or mortgages) to trusts or other special purpose entities (SPEs). A SPE normally issues securities or other form of interests to investors and/or the asset transferor, and the SPE uses the proceeds of the issue of securities to purchase the transferred assets.  The SPE will generally use the cash flows generated by the assets to meet the obligations under the securities or other interests issued by the SPE, which may carry a number of different risk profiles.</t>
  </si>
  <si>
    <t xml:space="preserve">Operational risk </t>
  </si>
  <si>
    <t>The risk of loss resulting from inadequate or failed internal processes, people, and systems or from external events.</t>
  </si>
  <si>
    <t>Probability of default (PD)</t>
  </si>
  <si>
    <t>An estimate of the likelihood of default for any particular customer which occurs when that customer is not able to repay its obligations as they become contractually due.</t>
  </si>
  <si>
    <t>Sovereign exposures</t>
  </si>
  <si>
    <t>All direct credit risk exposures to governments, central banks and certain public sector entities, and exposures guaranteed by those entities.</t>
  </si>
  <si>
    <t>This exposure class includes credit cards, unsecured lines of credit and overdraft protection products extended to individuals. Under the standardized approach, these exposures would be included under “other retail”.</t>
  </si>
  <si>
    <t>Standardized approach for credit risk</t>
  </si>
  <si>
    <t>Applied to exposures when there is not sufficient information to allow for the AIRB approach for credit risk. Credit risk capital requirements are calculated based on a standardized set of risk weights as prescribed in the Basel Accord. The standardized risk weights are based on external credit assessments, where available, and other risk related factors, including export credit agencies, exposure asset class, collateral, etc.</t>
  </si>
  <si>
    <t>This exposure class includes residential mortgages and home equity lines of credit extended to individuals.</t>
  </si>
  <si>
    <t xml:space="preserve">AIRB CREDIT RISK EXPOSURE - LOSS EXPERIENCE </t>
  </si>
  <si>
    <t>Expected</t>
  </si>
  <si>
    <t>Actual</t>
  </si>
  <si>
    <t>loss</t>
  </si>
  <si>
    <t>rate %</t>
  </si>
  <si>
    <t>Actual loss rates on business and government portfolios for each quarter represent the write-offs, less recoveries plus the change in individual allowance for the previous 12 months, divided by the outstanding balance at the beginning of the previous 12 month period. The expected loss rate represents the loss rate that was predicted by the Basel parameter estimates at the beginning of the period defined above.</t>
  </si>
  <si>
    <t>Actual loss rates on retail portfolios for each quarter represent write-offs less recoveries for the previous 12 months, divided by the outstanding balance at the beginning of the previous 12 month period. The expected loss rate represents the loss rate that was predicted by the Basel II parameter estimates at the beginning of the period defined above.</t>
  </si>
  <si>
    <t>Differences between actual and expected loss rates are due to the following reasons:</t>
  </si>
  <si>
    <t>Expected losses are generally calculated using "through the business cycle" risk parameters while actual losses are determined at a "point in time" and reflect more current economic conditions. “Through the cycle" parameters are estimated to include a long time horizon and as a result, actual losses may exceed expected losses during an economic downturn and may fall below expected losses during times of economic growth.</t>
  </si>
  <si>
    <t>Business and government portfolios:</t>
  </si>
  <si>
    <t>Actual loss rates for business and government exposures were lower than the historically measured expected losses as average default rates and LGDs were higher during the historically measured period than the preceding 12 months.</t>
  </si>
  <si>
    <t>Retail portfolios:</t>
  </si>
  <si>
    <t>The increases in the actual loss rates for "Qualifying revolving retail" and "Other retail" in Q3/13 are due to a charge of $20 million in July 2013 resulting from a revision of estimated loss parameters on our unsecured lending portfolios. Changes in the expected loss rates are due to the implementation of updated AIRB parameters.</t>
  </si>
  <si>
    <t>AIRB CREDIT RISK EXPOSURE –  BACK-TESTING</t>
  </si>
  <si>
    <t>Average</t>
  </si>
  <si>
    <t>estimated</t>
  </si>
  <si>
    <t>default</t>
  </si>
  <si>
    <t>Estimated</t>
  </si>
  <si>
    <t>Uninsured residential mortgages and personal loans</t>
  </si>
  <si>
    <t>Insured residential mortgages</t>
  </si>
  <si>
    <t>Home equity line of credit</t>
  </si>
  <si>
    <t>Estimated LGD is based on accounts that default. Estimated EAD is based on all accounts. For actual LGD, payments are discounted to the default date using discount rates based on opportunity cost (the highest interest rate at which we would originate a new loan in the corresponding portfolio). Estimated and actual EAD include only revolving facilities.</t>
  </si>
  <si>
    <t>Both estimated and actual EAD are based on accounts that default. Actual LGD is based on payments received after default for accounts that entered default 24 months before the effective month, using a discount rate based on opportunity cost.  Estimated and actual EAD include only revolving products (lines of credit, credit cards, and overdraft facilities). Retail information is based upon our internal parameter monitoring system, which covers more than 90% of retail exposures.</t>
  </si>
  <si>
    <t>REGULATORY CAPITAL - TABLE OF CONTENTS</t>
  </si>
  <si>
    <t xml:space="preserve">This document is unaudited and should be read in conjunction with our quarterly report to shareholders and news release for Q2/14, and our 2013 annual report (including audited consolidated financial statements and accompanying management's discussion and analysis). Additional financial information is also available through our quarterly investor presentations as well as the quarterly conference call webcast. All amounts are in millions of Canadian dollars, unless otherwise stated. </t>
  </si>
  <si>
    <t>BASEL RELATED SCHEDULES</t>
  </si>
  <si>
    <t>Regulatory Capital and Ratios - Basel III (All-in basis)</t>
  </si>
  <si>
    <t>Credit Quality of AIRB Exposure - Retail Portfolios</t>
  </si>
  <si>
    <t>Reconciliation of Capital (All-in basis) to Consolidated Regulatory Balance Sheet</t>
  </si>
  <si>
    <t>Changes in Credit Quality of AIRB Exposure - Retail Portfolios</t>
  </si>
  <si>
    <t>Regulatory Capital and Ratios - Basel III (Transitional basis)</t>
  </si>
  <si>
    <t>AIRB Credit Risk Exposure - Loss Experience</t>
  </si>
  <si>
    <t>Regulatory Capital and Ratios - Basel II</t>
  </si>
  <si>
    <t>AIRB Credit Risk Exposure –  Back-Testing</t>
  </si>
  <si>
    <t>Changes in Regulatory Capital - Basel III (All-in basis)</t>
  </si>
  <si>
    <t>Business and Government AIRB Exposures by Industry Groups</t>
  </si>
  <si>
    <t>Risk-Weighted Assets (RWA) - Basel III (All-in basis) &amp; Basel II</t>
  </si>
  <si>
    <t>Exposure at Default (EAD) under the Standardized Approach</t>
  </si>
  <si>
    <t>Changes in RWA - Basel III (All-in basis)</t>
  </si>
  <si>
    <t>Exposure Covered by Guarantees and Credit Derivatives</t>
  </si>
  <si>
    <t>Credit Exposure (Exposure at default)</t>
  </si>
  <si>
    <t>Exposures Securitized as Originator</t>
  </si>
  <si>
    <t>Credit Exposure - Geographic Concentration</t>
  </si>
  <si>
    <t>Bank Sponsored Multi-Seller Conduits Exposure</t>
  </si>
  <si>
    <t>Credit Exposure - Maturity Profile</t>
  </si>
  <si>
    <t>Total Securitization Exposures - Internal ratings based (IRB) Approach</t>
  </si>
  <si>
    <t>Credit Risk Associated with Derivatives</t>
  </si>
  <si>
    <t xml:space="preserve">Securitization Exposures - Risk Weighted Assets and Capital Charges </t>
  </si>
  <si>
    <t>Credit Quality of advanced internal ratings-based (AIRB) Exposure - Business and</t>
  </si>
  <si>
    <t>(IRB Approach)</t>
  </si>
  <si>
    <t>Government Portfolios (Risk Rating Method)</t>
  </si>
  <si>
    <t>Basel - Glossary</t>
  </si>
  <si>
    <t>Changes in Credit Quality of AIRB Exposure - Business and</t>
  </si>
  <si>
    <t>Supplementary</t>
  </si>
  <si>
    <t>Regulatory</t>
  </si>
  <si>
    <t>Capital Disclosure</t>
  </si>
  <si>
    <t>For the period ended</t>
  </si>
  <si>
    <t>April 30, 2014</t>
  </si>
  <si>
    <t>For further information, please contact:</t>
  </si>
  <si>
    <t>Geoff Weiss, Senior Vice-President, Investor Relations (416) 980-5093</t>
  </si>
  <si>
    <t>Shuaib Shariff, Senior Vice-President and Chief Accountant (416) 980-5465</t>
  </si>
  <si>
    <t>http://www.cibc.com/ca/pdf/investor/q114regulatoryfinancials.pdf</t>
  </si>
  <si>
    <t>U + see footnote 6</t>
  </si>
  <si>
    <t>AF + see footnote 6</t>
  </si>
  <si>
    <t xml:space="preserve"> buffer requirement plus D-SIB buffer requirement expressed as a percentage of risk-weighted assets)</t>
  </si>
  <si>
    <t>Institution-specific buffer requirement (minimum CET1 requirement plus capital conservation buffer plus G-SIB</t>
  </si>
  <si>
    <t>Comprises CIBC Tier 1 Notes - Series A due June 30, 2108 and Series B due June 30, 2108 (together, the Tier 1 Notes) and non-cumulative preferred shares series 33 and 37. The adoption of IFRS 10 "Consolidated Financial Statements" required CIBC to deconsolidate CIBC Capital Trust, which resulted in the removal of Capital Trust securities issued by CIBC Capital Trust from the consolidated balance sheet and instead recognizing the senior deposit notes issued by CIBC to CIBC Capital Trust within Business and government deposits.</t>
  </si>
  <si>
    <r>
      <t xml:space="preserve">RECONCILIATION OF CAPITAL (ALL-IN BASIS) TO CONSOLIDATED REGULATORY BALANCE SHEET </t>
    </r>
    <r>
      <rPr>
        <vertAlign val="superscript"/>
        <sz val="13"/>
        <color indexed="9"/>
        <rFont val="Arial"/>
        <family val="2"/>
      </rPr>
      <t>1</t>
    </r>
  </si>
  <si>
    <r>
      <t xml:space="preserve">REGULATORY CAPITAL AND RATIOS - BASEL II  </t>
    </r>
    <r>
      <rPr>
        <vertAlign val="superscript"/>
        <sz val="14"/>
        <color indexed="9"/>
        <rFont val="Arial"/>
        <family val="2"/>
      </rPr>
      <t>1</t>
    </r>
  </si>
  <si>
    <r>
      <t xml:space="preserve">CREDIT EXPOSURE (EXPOSURE AT DEFAULT) </t>
    </r>
    <r>
      <rPr>
        <vertAlign val="superscript"/>
        <sz val="14"/>
        <color indexed="9"/>
        <rFont val="Arial"/>
        <family val="2"/>
      </rPr>
      <t>1</t>
    </r>
  </si>
  <si>
    <r>
      <t xml:space="preserve">CREDIT EXPOSURE - GEOGRAPHIC CONCENTRATION </t>
    </r>
    <r>
      <rPr>
        <vertAlign val="superscript"/>
        <sz val="14"/>
        <color indexed="9"/>
        <rFont val="Arial"/>
        <family val="2"/>
      </rPr>
      <t>1</t>
    </r>
  </si>
  <si>
    <r>
      <t>CREDIT EXPOSURE - MATURITY PROFILE</t>
    </r>
    <r>
      <rPr>
        <b/>
        <vertAlign val="superscript"/>
        <sz val="14"/>
        <color indexed="9"/>
        <rFont val="Arial"/>
        <family val="2"/>
      </rPr>
      <t xml:space="preserve"> 1</t>
    </r>
  </si>
  <si>
    <r>
      <t xml:space="preserve">CREDIT QUALITY OF AIRB EXPOSURE - BUSINESS AND GOVERNMENT PORTFOLIOS (RISK RATING METHOD) </t>
    </r>
    <r>
      <rPr>
        <vertAlign val="superscript"/>
        <sz val="12.5"/>
        <color indexed="9"/>
        <rFont val="Arial"/>
        <family val="2"/>
      </rPr>
      <t>1</t>
    </r>
  </si>
  <si>
    <r>
      <t xml:space="preserve">CREDIT QUALITY OF AIRB EXPOSURE - BUSINESS AND GOVERNMENT PORTFOLIOS (RISK RATING METHOD) (continued) </t>
    </r>
    <r>
      <rPr>
        <vertAlign val="superscript"/>
        <sz val="13"/>
        <color indexed="9"/>
        <rFont val="Arial"/>
        <family val="2"/>
      </rPr>
      <t>1</t>
    </r>
  </si>
  <si>
    <r>
      <t xml:space="preserve">CHANGES IN CREDIT QUALITY OF AIRB EXPOSURE - BUSINESS AND GOVERNMENT PORTFOLIOS (RISK RATING METHOD) </t>
    </r>
    <r>
      <rPr>
        <vertAlign val="superscript"/>
        <sz val="12"/>
        <color indexed="9"/>
        <rFont val="Arial"/>
        <family val="2"/>
      </rPr>
      <t>1</t>
    </r>
  </si>
  <si>
    <r>
      <t xml:space="preserve">CREDIT QUALITY OF AIRB EXPOSURE - RETAIL PORTFOLIOS </t>
    </r>
    <r>
      <rPr>
        <vertAlign val="superscript"/>
        <sz val="13"/>
        <color indexed="9"/>
        <rFont val="Arial"/>
        <family val="2"/>
      </rPr>
      <t>1</t>
    </r>
  </si>
  <si>
    <r>
      <t xml:space="preserve">Real estate secured personal lending </t>
    </r>
    <r>
      <rPr>
        <vertAlign val="superscript"/>
        <sz val="6"/>
        <color indexed="45"/>
        <rFont val="Arial"/>
        <family val="2"/>
      </rPr>
      <t>2</t>
    </r>
  </si>
  <si>
    <r>
      <t xml:space="preserve">CHANGES IN CREDIT QUALITY OF AIRB EXPOSURE - RETAIL PORTFOLIOS </t>
    </r>
    <r>
      <rPr>
        <vertAlign val="superscript"/>
        <sz val="13"/>
        <color indexed="9"/>
        <rFont val="Arial"/>
        <family val="2"/>
      </rPr>
      <t>1</t>
    </r>
  </si>
  <si>
    <r>
      <t xml:space="preserve">BUSINESS AND GOVERNMENT AIRB EXPOSURES BY INDUSTRY GROUPS </t>
    </r>
    <r>
      <rPr>
        <vertAlign val="superscript"/>
        <sz val="14"/>
        <color indexed="9"/>
        <rFont val="Arial"/>
        <family val="2"/>
      </rPr>
      <t>1</t>
    </r>
  </si>
  <si>
    <r>
      <t xml:space="preserve">EXPOSURE COVERED BY GUARANTEES AND CREDIT DERIVATIVES </t>
    </r>
    <r>
      <rPr>
        <vertAlign val="superscript"/>
        <sz val="14"/>
        <color indexed="9"/>
        <rFont val="Arial"/>
        <family val="2"/>
      </rPr>
      <t>1</t>
    </r>
  </si>
  <si>
    <r>
      <t xml:space="preserve">Unrated exposure </t>
    </r>
    <r>
      <rPr>
        <vertAlign val="superscript"/>
        <sz val="6"/>
        <color indexed="45"/>
        <rFont val="Arial"/>
        <family val="2"/>
      </rPr>
      <t>2</t>
    </r>
  </si>
  <si>
    <r>
      <t xml:space="preserve">Total risk-weighted assets </t>
    </r>
    <r>
      <rPr>
        <vertAlign val="superscript"/>
        <sz val="6.5"/>
        <color indexed="8"/>
        <rFont val="Arial"/>
        <family val="2"/>
      </rPr>
      <t>4</t>
    </r>
  </si>
  <si>
    <r>
      <t xml:space="preserve">Row </t>
    </r>
    <r>
      <rPr>
        <vertAlign val="superscript"/>
        <sz val="6.5"/>
        <color indexed="8"/>
        <rFont val="Arial"/>
        <family val="2"/>
      </rPr>
      <t>1</t>
    </r>
  </si>
  <si>
    <r>
      <t xml:space="preserve">Directly issued qualifying Additional Tier 1 instruments plus related stock surplus </t>
    </r>
    <r>
      <rPr>
        <vertAlign val="superscript"/>
        <sz val="7.5"/>
        <color indexed="8"/>
        <rFont val="Arial"/>
        <family val="2"/>
      </rPr>
      <t>5</t>
    </r>
  </si>
  <si>
    <r>
      <t xml:space="preserve">Directly issued capital instruments subject to phase out from Additional Tier 1  </t>
    </r>
    <r>
      <rPr>
        <vertAlign val="superscript"/>
        <sz val="7.5"/>
        <color indexed="8"/>
        <rFont val="Arial"/>
        <family val="2"/>
      </rPr>
      <t>6</t>
    </r>
  </si>
  <si>
    <r>
      <t xml:space="preserve">Tier 1 capital </t>
    </r>
    <r>
      <rPr>
        <b/>
        <vertAlign val="superscript"/>
        <sz val="8"/>
        <color indexed="8"/>
        <rFont val="Arial"/>
        <family val="2"/>
      </rPr>
      <t>2</t>
    </r>
  </si>
  <si>
    <r>
      <t xml:space="preserve">Adjustment for transition to IFRS </t>
    </r>
    <r>
      <rPr>
        <vertAlign val="superscript"/>
        <sz val="8"/>
        <color indexed="8"/>
        <rFont val="Arial"/>
        <family val="2"/>
      </rPr>
      <t>3</t>
    </r>
  </si>
  <si>
    <r>
      <t xml:space="preserve">50/50 deductions from each of Tier 1 and Tier 2 </t>
    </r>
    <r>
      <rPr>
        <vertAlign val="superscript"/>
        <sz val="8"/>
        <color indexed="8"/>
        <rFont val="Arial"/>
        <family val="2"/>
      </rPr>
      <t>5</t>
    </r>
  </si>
  <si>
    <r>
      <t xml:space="preserve">Innovative instruments </t>
    </r>
    <r>
      <rPr>
        <vertAlign val="superscript"/>
        <sz val="8"/>
        <color indexed="8"/>
        <rFont val="Arial"/>
        <family val="2"/>
      </rPr>
      <t>4</t>
    </r>
  </si>
  <si>
    <r>
      <t xml:space="preserve">Tier 2 capital </t>
    </r>
    <r>
      <rPr>
        <vertAlign val="superscript"/>
        <sz val="8"/>
        <color indexed="8"/>
        <rFont val="Arial"/>
        <family val="2"/>
      </rPr>
      <t>2</t>
    </r>
  </si>
  <si>
    <r>
      <t xml:space="preserve">Investment in insurance activities </t>
    </r>
    <r>
      <rPr>
        <vertAlign val="superscript"/>
        <sz val="8"/>
        <color indexed="8"/>
        <rFont val="Arial"/>
        <family val="2"/>
      </rPr>
      <t>5</t>
    </r>
  </si>
  <si>
    <r>
      <t xml:space="preserve">Opening amount </t>
    </r>
    <r>
      <rPr>
        <vertAlign val="superscript"/>
        <sz val="8"/>
        <color indexed="8"/>
        <rFont val="Arial"/>
        <family val="2"/>
      </rPr>
      <t>2</t>
    </r>
  </si>
  <si>
    <r>
      <t xml:space="preserve">Redeemed capital </t>
    </r>
    <r>
      <rPr>
        <vertAlign val="superscript"/>
        <sz val="8"/>
        <color indexed="8"/>
        <rFont val="Arial"/>
        <family val="2"/>
      </rPr>
      <t>3</t>
    </r>
  </si>
  <si>
    <r>
      <t xml:space="preserve">RWA - Basel III (All-in basis </t>
    </r>
    <r>
      <rPr>
        <vertAlign val="superscript"/>
        <sz val="8"/>
        <color indexed="8"/>
        <rFont val="Arial"/>
        <family val="2"/>
      </rPr>
      <t>1</t>
    </r>
    <r>
      <rPr>
        <sz val="8"/>
        <rFont val="Arial"/>
        <family val="2"/>
      </rPr>
      <t>)</t>
    </r>
  </si>
  <si>
    <r>
      <t xml:space="preserve">Other credit RWA </t>
    </r>
    <r>
      <rPr>
        <vertAlign val="superscript"/>
        <sz val="8"/>
        <color indexed="8"/>
        <rFont val="Arial"/>
        <family val="2"/>
      </rPr>
      <t>3</t>
    </r>
  </si>
  <si>
    <r>
      <t xml:space="preserve">Book size </t>
    </r>
    <r>
      <rPr>
        <vertAlign val="superscript"/>
        <sz val="8"/>
        <color indexed="8"/>
        <rFont val="Arial"/>
        <family val="2"/>
      </rPr>
      <t>3</t>
    </r>
  </si>
  <si>
    <r>
      <t xml:space="preserve">Book quality </t>
    </r>
    <r>
      <rPr>
        <vertAlign val="superscript"/>
        <sz val="8"/>
        <color indexed="8"/>
        <rFont val="Arial"/>
        <family val="2"/>
      </rPr>
      <t>4</t>
    </r>
  </si>
  <si>
    <r>
      <t xml:space="preserve">Model updates </t>
    </r>
    <r>
      <rPr>
        <vertAlign val="superscript"/>
        <sz val="8"/>
        <color indexed="8"/>
        <rFont val="Arial"/>
        <family val="2"/>
      </rPr>
      <t>5</t>
    </r>
  </si>
  <si>
    <r>
      <t xml:space="preserve">Methodology and policy </t>
    </r>
    <r>
      <rPr>
        <vertAlign val="superscript"/>
        <sz val="8"/>
        <color indexed="8"/>
        <rFont val="Arial"/>
        <family val="2"/>
      </rPr>
      <t>6</t>
    </r>
  </si>
  <si>
    <r>
      <t xml:space="preserve">Movement in risk levels </t>
    </r>
    <r>
      <rPr>
        <vertAlign val="superscript"/>
        <sz val="8"/>
        <color indexed="8"/>
        <rFont val="Arial"/>
        <family val="2"/>
      </rPr>
      <t>7</t>
    </r>
  </si>
  <si>
    <r>
      <t xml:space="preserve">Movement in risk levels </t>
    </r>
    <r>
      <rPr>
        <vertAlign val="superscript"/>
        <sz val="8"/>
        <color indexed="8"/>
        <rFont val="Arial"/>
        <family val="2"/>
      </rPr>
      <t>8</t>
    </r>
  </si>
  <si>
    <r>
      <t>Less than 1 year</t>
    </r>
    <r>
      <rPr>
        <sz val="8"/>
        <color indexed="8"/>
        <rFont val="Arial"/>
        <family val="2"/>
      </rPr>
      <t xml:space="preserve"> </t>
    </r>
    <r>
      <rPr>
        <vertAlign val="superscript"/>
        <sz val="8"/>
        <color indexed="8"/>
        <rFont val="Arial"/>
        <family val="2"/>
      </rPr>
      <t>2</t>
    </r>
  </si>
  <si>
    <r>
      <t xml:space="preserve">Less than 1 year </t>
    </r>
    <r>
      <rPr>
        <vertAlign val="superscript"/>
        <sz val="8"/>
        <color indexed="8"/>
        <rFont val="Arial"/>
        <family val="2"/>
      </rPr>
      <t>2</t>
    </r>
  </si>
  <si>
    <r>
      <t xml:space="preserve">Real estate secured personal lending </t>
    </r>
    <r>
      <rPr>
        <vertAlign val="superscript"/>
        <sz val="6"/>
        <color indexed="8"/>
        <rFont val="Arial"/>
        <family val="2"/>
      </rPr>
      <t>2</t>
    </r>
  </si>
  <si>
    <r>
      <t xml:space="preserve">Business and government portfolios </t>
    </r>
    <r>
      <rPr>
        <vertAlign val="superscript"/>
        <sz val="7.5"/>
        <color indexed="8"/>
        <rFont val="Arial"/>
        <family val="2"/>
      </rPr>
      <t>2</t>
    </r>
  </si>
  <si>
    <r>
      <t xml:space="preserve">Retail portfolios </t>
    </r>
    <r>
      <rPr>
        <vertAlign val="superscript"/>
        <sz val="7.5"/>
        <color indexed="8"/>
        <rFont val="Arial"/>
        <family val="2"/>
      </rPr>
      <t>3</t>
    </r>
  </si>
  <si>
    <r>
      <t xml:space="preserve">Business and government portfolios </t>
    </r>
    <r>
      <rPr>
        <vertAlign val="superscript"/>
        <sz val="7.5"/>
        <color indexed="8"/>
        <rFont val="Arial"/>
        <family val="2"/>
      </rPr>
      <t>1</t>
    </r>
  </si>
  <si>
    <r>
      <t xml:space="preserve">Retail portfolios </t>
    </r>
    <r>
      <rPr>
        <vertAlign val="superscript"/>
        <sz val="7.5"/>
        <color indexed="8"/>
        <rFont val="Arial"/>
        <family val="2"/>
      </rPr>
      <t>2</t>
    </r>
  </si>
  <si>
    <r>
      <t>Retail portfolios</t>
    </r>
    <r>
      <rPr>
        <b/>
        <sz val="7.5"/>
        <color indexed="8"/>
        <rFont val="Arial"/>
        <family val="2"/>
      </rPr>
      <t xml:space="preserve"> </t>
    </r>
    <r>
      <rPr>
        <vertAlign val="superscript"/>
        <sz val="7.5"/>
        <color indexed="8"/>
        <rFont val="Arial"/>
        <family val="2"/>
      </rPr>
      <t>2</t>
    </r>
  </si>
  <si>
    <r>
      <t xml:space="preserve">Impaired and other past due loans </t>
    </r>
    <r>
      <rPr>
        <vertAlign val="superscript"/>
        <sz val="8"/>
        <color indexed="8"/>
        <rFont val="Arial"/>
        <family val="2"/>
      </rPr>
      <t>2</t>
    </r>
  </si>
  <si>
    <r>
      <t xml:space="preserve">Impaired and other past due loans </t>
    </r>
    <r>
      <rPr>
        <vertAlign val="superscript"/>
        <sz val="7.5"/>
        <color indexed="8"/>
        <rFont val="Arial"/>
        <family val="2"/>
      </rPr>
      <t>1</t>
    </r>
  </si>
  <si>
    <r>
      <t xml:space="preserve">Near Prime / Alt-A program </t>
    </r>
    <r>
      <rPr>
        <vertAlign val="superscript"/>
        <sz val="7.5"/>
        <color indexed="8"/>
        <rFont val="Arial"/>
        <family val="2"/>
      </rPr>
      <t>3</t>
    </r>
  </si>
  <si>
    <r>
      <t xml:space="preserve">Third party securitized assets </t>
    </r>
    <r>
      <rPr>
        <vertAlign val="superscript"/>
        <sz val="7.5"/>
        <color indexed="8"/>
        <rFont val="Arial"/>
        <family val="2"/>
      </rPr>
      <t>4</t>
    </r>
  </si>
  <si>
    <r>
      <t xml:space="preserve">Trading </t>
    </r>
    <r>
      <rPr>
        <vertAlign val="superscript"/>
        <sz val="7.5"/>
        <color indexed="8"/>
        <rFont val="Arial"/>
        <family val="2"/>
      </rPr>
      <t>5</t>
    </r>
  </si>
  <si>
    <r>
      <t xml:space="preserve">Unrated exposure </t>
    </r>
    <r>
      <rPr>
        <vertAlign val="superscript"/>
        <sz val="6"/>
        <color indexed="8"/>
        <rFont val="Arial"/>
        <family val="2"/>
      </rPr>
      <t>2</t>
    </r>
  </si>
  <si>
    <r>
      <t xml:space="preserve">EAD </t>
    </r>
    <r>
      <rPr>
        <vertAlign val="superscript"/>
        <sz val="6"/>
        <color indexed="60"/>
        <rFont val="Arial"/>
        <family val="2"/>
      </rPr>
      <t>1</t>
    </r>
  </si>
  <si>
    <t xml:space="preserve"> 1</t>
  </si>
  <si>
    <t>($ millions)</t>
  </si>
  <si>
    <t>Q2/14</t>
  </si>
  <si>
    <t>Q1/14</t>
  </si>
  <si>
    <t>Q4/13</t>
  </si>
  <si>
    <t>Q3/13</t>
  </si>
  <si>
    <t>Q2/13</t>
  </si>
  <si>
    <t>Q1/13</t>
  </si>
  <si>
    <t>Q4/12</t>
  </si>
  <si>
    <t>Q3/12</t>
  </si>
  <si>
    <t>AIRB</t>
  </si>
  <si>
    <t>Standardized</t>
  </si>
  <si>
    <t>approach</t>
  </si>
  <si>
    <t>Business and government portfolios</t>
  </si>
  <si>
    <t>Corporate</t>
  </si>
  <si>
    <t>Drawn</t>
  </si>
  <si>
    <t>Undrawn commitments</t>
  </si>
  <si>
    <t>Repo-style transactions</t>
  </si>
  <si>
    <t>Other off-balance sheet</t>
  </si>
  <si>
    <t>OTC derivatives</t>
  </si>
  <si>
    <t>Sovereign</t>
  </si>
  <si>
    <t>Banks</t>
  </si>
  <si>
    <t>Gross business and government portfolios</t>
  </si>
  <si>
    <t>Less: Repo-style transaction collateral</t>
  </si>
  <si>
    <t>Net business and government portfolios</t>
  </si>
  <si>
    <t>Retail portfolios</t>
  </si>
  <si>
    <t>Real estate secured personal lending</t>
  </si>
  <si>
    <t>Qualifying revolving retail</t>
  </si>
  <si>
    <t>Other retail</t>
  </si>
  <si>
    <t>Total retail portfolios</t>
  </si>
  <si>
    <t>Securitization exposures</t>
  </si>
  <si>
    <t>Gross credit exposure</t>
  </si>
  <si>
    <t>Net credit exposure</t>
  </si>
  <si>
    <t>Gross credit exposure after credit valuation adjustments for financial guarantors, and before allowance for credit losses.</t>
  </si>
  <si>
    <t>Q2/12</t>
  </si>
  <si>
    <t xml:space="preserve">Business and government </t>
  </si>
  <si>
    <t>Canada</t>
  </si>
  <si>
    <t>United States</t>
  </si>
  <si>
    <t>Europe</t>
  </si>
  <si>
    <t>Other countries</t>
  </si>
  <si>
    <t>This table provides information of our business and government exposures under the AIRB approach. Substantially, all our retail exposures under the AIRB approach are based in Canada. Gross credit exposure after credit valuation adjustments for financial guarantors, and before allowance for credit losses.</t>
  </si>
  <si>
    <t>CREDIT RISK ASSOCIATED WITH DERIVATIVES</t>
  </si>
  <si>
    <t>Credit</t>
  </si>
  <si>
    <t>Current replacement cost</t>
  </si>
  <si>
    <t>1</t>
  </si>
  <si>
    <t>equivalent</t>
  </si>
  <si>
    <t xml:space="preserve"> Risk-weighted amount </t>
  </si>
  <si>
    <t>Trading</t>
  </si>
  <si>
    <t>ALM</t>
  </si>
  <si>
    <t>Total</t>
  </si>
  <si>
    <t>amount</t>
  </si>
  <si>
    <t>2</t>
  </si>
  <si>
    <t xml:space="preserve">Interest rate derivatives </t>
  </si>
  <si>
    <t>Over-the-counter</t>
  </si>
  <si>
    <t>Forward rate agreements</t>
  </si>
  <si>
    <t>Centrally cleared forward rate agreements</t>
  </si>
  <si>
    <t>Swap contracts</t>
  </si>
  <si>
    <t>Centrally cleared swap contracts</t>
  </si>
  <si>
    <t>Purchased options</t>
  </si>
  <si>
    <t>Exchange-traded</t>
  </si>
  <si>
    <t>Total interest rate derivatives</t>
  </si>
  <si>
    <t xml:space="preserve">Foreign exchange derivatives </t>
  </si>
  <si>
    <t>Forward contracts</t>
  </si>
  <si>
    <t>Credit derivatives</t>
  </si>
  <si>
    <t>Credit default swap contracts - protection purchased</t>
  </si>
  <si>
    <t>Equity derivatives</t>
  </si>
  <si>
    <t>Precious metal derivatives</t>
  </si>
  <si>
    <t>Other commodity derivatives</t>
  </si>
  <si>
    <t>Non-trade exposure related to central counterparties</t>
  </si>
  <si>
    <t>n/a</t>
  </si>
  <si>
    <t>CVA charge</t>
  </si>
  <si>
    <t>Total derivatives before netting</t>
  </si>
  <si>
    <t xml:space="preserve">Less: effect of master netting agreements </t>
  </si>
  <si>
    <t>Total derivatives</t>
  </si>
  <si>
    <t>Under Basel II (until October 31, 2012), exchange-traded and centrally cleared contracts were excluded in accordance with OSFI.</t>
  </si>
  <si>
    <t>Sum of current replacement cost and potential future exposure, adjusted for the master netting agreements and the impact of collateral amounting to $2,754 million (Q1/14: $3,649 million). The collateral comprises cash of $1,991 million (Q1/14: $2,043 million) and government securities of $763 million (Q1/14: $1,606 million).</t>
  </si>
  <si>
    <t>Not applicable</t>
  </si>
  <si>
    <t xml:space="preserve"> 2</t>
  </si>
  <si>
    <t>1 - 3 years</t>
  </si>
  <si>
    <t>3 - 5 years</t>
  </si>
  <si>
    <t>Over 5 years</t>
  </si>
  <si>
    <t xml:space="preserve">Sovereign </t>
  </si>
  <si>
    <t>Total business and government portfolios</t>
  </si>
  <si>
    <r>
      <rPr>
        <b/>
        <sz val="8"/>
        <rFont val="Arial"/>
        <family val="2"/>
      </rPr>
      <t>Real estate and secured personal lending</t>
    </r>
    <r>
      <rPr>
        <b/>
        <sz val="8"/>
        <color indexed="10"/>
        <rFont val="Arial"/>
        <family val="2"/>
      </rPr>
      <t xml:space="preserve"> </t>
    </r>
  </si>
  <si>
    <t xml:space="preserve">Other retail </t>
  </si>
  <si>
    <t>Total credit exposure</t>
  </si>
  <si>
    <t>Excludes securitization exposures.</t>
  </si>
  <si>
    <t>Demand loans are included in the "Less than 1 year" category.</t>
  </si>
  <si>
    <t>Other off-</t>
  </si>
  <si>
    <t>balance sheet</t>
  </si>
  <si>
    <t>Commercial mortgages</t>
  </si>
  <si>
    <t>Financial institutions</t>
  </si>
  <si>
    <t xml:space="preserve">Retail and wholesale </t>
  </si>
  <si>
    <t>Business services</t>
  </si>
  <si>
    <t xml:space="preserve">Manufacturing - capital goods </t>
  </si>
  <si>
    <t>Manufacturing - consumer goods</t>
  </si>
  <si>
    <t>Real estate and construction</t>
  </si>
  <si>
    <t xml:space="preserve">Agriculture </t>
  </si>
  <si>
    <t>Oil and gas</t>
  </si>
  <si>
    <t>Mining</t>
  </si>
  <si>
    <t>Forest products</t>
  </si>
  <si>
    <t>Hardware and software</t>
  </si>
  <si>
    <t>Telecommunications and cable</t>
  </si>
  <si>
    <t>Broadcasting, publishing, and printing</t>
  </si>
  <si>
    <t>Transportation</t>
  </si>
  <si>
    <t>Utilities</t>
  </si>
  <si>
    <t xml:space="preserve">Education, health, and social services </t>
  </si>
  <si>
    <t>Governments</t>
  </si>
  <si>
    <t xml:space="preserve">EXPOSURE AT DEFAULT UNDER THE STANDARDIZED APPROACH </t>
  </si>
  <si>
    <t>Risk-weight category</t>
  </si>
  <si>
    <t>0%</t>
  </si>
  <si>
    <t>20%</t>
  </si>
  <si>
    <t>35%</t>
  </si>
  <si>
    <t>50%</t>
  </si>
  <si>
    <t>75%</t>
  </si>
  <si>
    <t>100%</t>
  </si>
  <si>
    <t>150%</t>
  </si>
  <si>
    <t xml:space="preserve">Corporate </t>
  </si>
  <si>
    <t>BANK SPONSORED MULTI-SELLER CONDUITS EXPOSURE</t>
  </si>
  <si>
    <t>Asset amount</t>
  </si>
  <si>
    <t>Canadian residential mortgages</t>
  </si>
  <si>
    <t>Auto and fleet leases</t>
  </si>
  <si>
    <t>Auto loans</t>
  </si>
  <si>
    <t>Franchise loans</t>
  </si>
  <si>
    <t>Credit cards</t>
  </si>
  <si>
    <t>Equipment leases/loans</t>
  </si>
  <si>
    <t>Trade receivables</t>
  </si>
  <si>
    <t>Dealer floorplan</t>
  </si>
  <si>
    <t>TOTAL SECURITIZATION EXPOSURES (IRB APPROACH)</t>
  </si>
  <si>
    <t>Undrawn</t>
  </si>
  <si>
    <t>Of which</t>
  </si>
  <si>
    <t>Investment</t>
  </si>
  <si>
    <t>liquidity and</t>
  </si>
  <si>
    <t>Written credit</t>
  </si>
  <si>
    <t>resecuritization</t>
  </si>
  <si>
    <t>and loans</t>
  </si>
  <si>
    <t>credit facilities</t>
  </si>
  <si>
    <t>derivatives</t>
  </si>
  <si>
    <t>exposure</t>
  </si>
  <si>
    <t>Total Exposure</t>
  </si>
  <si>
    <t>Non-Trading</t>
  </si>
  <si>
    <t xml:space="preserve">Own securitized assets </t>
  </si>
  <si>
    <t>Residential mortgages - Prime and</t>
  </si>
  <si>
    <t xml:space="preserve">Credit cards </t>
  </si>
  <si>
    <t>CIBC sponsored conduits and structured vehicles</t>
  </si>
  <si>
    <t>Third party structured vehicles</t>
  </si>
  <si>
    <t>Total EAD</t>
  </si>
  <si>
    <t>These are in respect of assets that are collateral to the short-term notes, rated R-1(High) (sf) / P-1 (sf) by DBRS/Moody's, issued by the multi-seller conduits and benefit from related credit enhancements. In some instances, the amount is in respect of the entire asset pool that is funded by many parties including the bank sponsored multi-seller conduits.  As such, the bank sponsored multi-seller conduits’ share is proportional to its ownership interests.</t>
  </si>
  <si>
    <t>Resecuritization exposure comprises $1,115 million (Q1/14: $1,232 million) of investments and loans, $119 million (Q1/14: $197 million) of undrawn credit facilities and $854 million (Q1/14: $987 million) of written credit derivatives.</t>
  </si>
  <si>
    <t>Commencing Q3/12, these are no longer risk-weighted under the securitization approach.</t>
  </si>
  <si>
    <t>Comprises collateralized loan obligations, asset-backed commercial paper, trust preferred securities, collateralized debt obligations, and others.</t>
  </si>
  <si>
    <t>Comprises asset-backed securities.</t>
  </si>
  <si>
    <t>SECURITIZATION EXPOSURES - RISK WEIGHTED ASSETS AND CAPITAL CHARGES (IRB APPROACH)</t>
  </si>
  <si>
    <r>
      <rPr>
        <b/>
        <sz val="6"/>
        <rFont val="Arial"/>
        <family val="2"/>
      </rPr>
      <t xml:space="preserve">EAD </t>
    </r>
    <r>
      <rPr>
        <b/>
        <vertAlign val="superscript"/>
        <sz val="6"/>
        <color indexed="60"/>
        <rFont val="Arial"/>
        <family val="2"/>
      </rPr>
      <t>1</t>
    </r>
  </si>
  <si>
    <t>RWA</t>
  </si>
  <si>
    <t>Capital charge</t>
  </si>
  <si>
    <r>
      <rPr>
        <sz val="6"/>
        <rFont val="Arial"/>
        <family val="2"/>
      </rPr>
      <t xml:space="preserve">EAD </t>
    </r>
    <r>
      <rPr>
        <vertAlign val="superscript"/>
        <sz val="6"/>
        <color indexed="60"/>
        <rFont val="Arial"/>
        <family val="2"/>
      </rPr>
      <t>1</t>
    </r>
  </si>
  <si>
    <t>Securitization</t>
  </si>
  <si>
    <t>Resecuritization</t>
  </si>
  <si>
    <t>Ratings based approach</t>
  </si>
  <si>
    <t>AAA to BBB-</t>
  </si>
  <si>
    <t>Unrated exposure</t>
  </si>
  <si>
    <t>Total trading</t>
  </si>
  <si>
    <t>Non-trading</t>
  </si>
  <si>
    <t xml:space="preserve">Ratings based approach </t>
  </si>
  <si>
    <t>BB+ to BB-</t>
  </si>
  <si>
    <t>Rated below BB-</t>
  </si>
  <si>
    <t>Internal assessment approach</t>
  </si>
  <si>
    <t>Supervisory formula approach</t>
  </si>
  <si>
    <t>Deduction from capital</t>
  </si>
  <si>
    <t>Tier 1 and 2</t>
  </si>
  <si>
    <t>Total non-trading</t>
  </si>
  <si>
    <t>Total exposure</t>
  </si>
  <si>
    <t>For footnotes, see next page.</t>
  </si>
  <si>
    <t>Common shares</t>
  </si>
  <si>
    <t>Contributed surplus</t>
  </si>
  <si>
    <t xml:space="preserve">Retained earnings </t>
  </si>
  <si>
    <t xml:space="preserve">Net after-tax fair value losses arising from changes in institution's own credit risk </t>
  </si>
  <si>
    <t>Foreign currency translation adjustments</t>
  </si>
  <si>
    <t xml:space="preserve">Non-cumulative preferred shares </t>
  </si>
  <si>
    <t>Certain non-controlling interests in subsidiaries</t>
  </si>
  <si>
    <t xml:space="preserve">Goodwill </t>
  </si>
  <si>
    <t>Gains on sale of applicable securitized assets</t>
  </si>
  <si>
    <t>Other deductions</t>
  </si>
  <si>
    <t>Tier 2 capital</t>
  </si>
  <si>
    <t>Perpetual subordinated indebtedness</t>
  </si>
  <si>
    <t>Other subordinated indebtedness (net of amortization)</t>
  </si>
  <si>
    <t xml:space="preserve">Net after-tax unrealized holding gains on AFS equity securities </t>
  </si>
  <si>
    <t xml:space="preserve">Eligible allowance </t>
  </si>
  <si>
    <t xml:space="preserve">Total regulatory capital </t>
  </si>
  <si>
    <t xml:space="preserve">Total RWA </t>
  </si>
  <si>
    <t xml:space="preserve">Tier 1 capital ratio </t>
  </si>
  <si>
    <t xml:space="preserve">Total capital ratio </t>
  </si>
  <si>
    <t>Basel II standards required that banks maintain a minimum Tier 1 and Total capital ratios of 4% and 8%, respectively.  OSFI had established that Canadian deposit-taking institutions maintain Tier 1 and Total capital ratios of at least 7% and 10%, respectively.</t>
  </si>
  <si>
    <t>Excludes short trading positions in CIBC capital instruments.</t>
  </si>
  <si>
    <t>Incorporates OSFI's IFRS transitional relief election over five quarters starting November 1, 2011.</t>
  </si>
  <si>
    <t>On March 13, 2009 CIBC Capital Trust, wholly owned by CIBC, issued $1.3 billion of 9.976% CIBC Tier 1 Notes - Series A due June 30, 2108 and $300 million of 10.25% CIBC Tier 1 Notes – Series B due June 30, 2108 (together, the Tier 1 Notes). The Tier 1 Notes qualify as our Tier 1 regulatory capital.</t>
  </si>
  <si>
    <t>5</t>
  </si>
  <si>
    <t xml:space="preserve">Items which are deducted 50% from each of Tier 1 capital and Tier 2 capital include allowance shortfall calculated under AIRB approach, securitization exposures (other than gain on sale of applicable securitized assets), investment in insurance activities and substantial investments in unconsolidated entities. </t>
  </si>
  <si>
    <t>SECURITIZATION EXPOSURES - RISK WEIGHTED ASSETS AND CAPITAL CHARGES (IRB APPROACH)  (continued)</t>
  </si>
  <si>
    <t>Net of financial collateral $489 million (Q1/14: $507 million) for securitization exposures and $47 million (Q1/14: $44 million) for resecuritization exposures.</t>
  </si>
  <si>
    <t>Pertains to unrated exposures not subject to supervisory formula approach.</t>
  </si>
  <si>
    <r>
      <rPr>
        <b/>
        <sz val="13"/>
        <color indexed="9"/>
        <rFont val="Arial"/>
        <family val="2"/>
      </rPr>
      <t xml:space="preserve">CHANGES IN REGULATORY CAPITAL - BASEL III  (ALL-IN BASIS </t>
    </r>
    <r>
      <rPr>
        <vertAlign val="superscript"/>
        <sz val="13"/>
        <color indexed="9"/>
        <rFont val="Arial"/>
        <family val="2"/>
      </rPr>
      <t>1</t>
    </r>
    <r>
      <rPr>
        <b/>
        <sz val="13"/>
        <color indexed="9"/>
        <rFont val="Arial"/>
        <family val="2"/>
      </rPr>
      <t>)</t>
    </r>
  </si>
  <si>
    <t>Core Tier 1 (CET1) capital</t>
  </si>
  <si>
    <t>Opening amount</t>
  </si>
  <si>
    <t>New capital issues</t>
  </si>
  <si>
    <t>Redeemed capital</t>
  </si>
  <si>
    <t>Purchase of common shares for cancellation</t>
  </si>
  <si>
    <t>Premium on purchase of common shares for cancellation</t>
  </si>
  <si>
    <t>Gross dividends (deduction)</t>
  </si>
  <si>
    <t>Shares issued in lieu of dividends (add back)</t>
  </si>
  <si>
    <t>Profit for the quarter (attributable to shareholders of the parent company)</t>
  </si>
  <si>
    <t>Removal of own credit spread (net of tax)</t>
  </si>
  <si>
    <t>Movements in other comprehensive income</t>
  </si>
  <si>
    <t>Currency translation differences</t>
  </si>
  <si>
    <t>Available-for-sale investments</t>
  </si>
  <si>
    <t>Cash flow hedges</t>
  </si>
  <si>
    <t>Post-employment defined benefit plans</t>
  </si>
  <si>
    <t>Goodwill and other intangible assets (deduction, net of related tax liability)</t>
  </si>
  <si>
    <t>Shortfall of allowance to expected losses</t>
  </si>
  <si>
    <t>Other, including regulatory adjustments and transitional arrangements</t>
  </si>
  <si>
    <t>Deferred tax assets that rely on future profitability (excluding those arising from temporary differences)</t>
  </si>
  <si>
    <t>Defined benefit pension fund net assets</t>
  </si>
  <si>
    <t>Significant investments in financial institutions (amount above 10% threshold)</t>
  </si>
  <si>
    <t>Amount exceeding 15% threshold</t>
  </si>
  <si>
    <t>Prudential valuation adjustments</t>
  </si>
  <si>
    <t>Other</t>
  </si>
  <si>
    <t>Closing amount</t>
  </si>
  <si>
    <t>Other non-core Tier 1 (additional Tier 1) capital</t>
  </si>
  <si>
    <t>New non-core tier 1 (additional tier 1) eligible capital issues</t>
  </si>
  <si>
    <t>Impact of the cap on inclusion for instruments subject to phase out</t>
  </si>
  <si>
    <t>Total Tier 1 capital</t>
  </si>
  <si>
    <t>New tier 2 eligible capital issues</t>
  </si>
  <si>
    <t>Amortization adjustments</t>
  </si>
  <si>
    <t>Total regulatory capital</t>
  </si>
  <si>
    <t>All-in is defined by OSFI as capital calculated to include all of the regulatory adjustments that will be required by 2019, but retaining the phase-out rules for non-qualifying capital instruments.</t>
  </si>
  <si>
    <t>Q1/14 amounts are net of $84 million of retained earnings and $349 million of AOCI relating to the adoption of IAS 19 "Employee Benefits" and IFRS 10 "Consolidated Financial Statements".</t>
  </si>
  <si>
    <t>Due to the application of the cap on inclusion of non-qualifying capital instruments, the redemption of $325 million of Non-cumulative Rate Reset Class A Series 35 Preferred Shares in Q2/14 did not impact Tier 1 capital.</t>
  </si>
  <si>
    <t>Exposure</t>
  </si>
  <si>
    <t>Notional of</t>
  </si>
  <si>
    <t>weighted-</t>
  </si>
  <si>
    <t>Moody's</t>
  </si>
  <si>
    <t>undrawn</t>
  </si>
  <si>
    <t>average</t>
  </si>
  <si>
    <t>average risk</t>
  </si>
  <si>
    <t>Standard</t>
  </si>
  <si>
    <t>Investors</t>
  </si>
  <si>
    <t>EAD</t>
  </si>
  <si>
    <t>commitments</t>
  </si>
  <si>
    <t>EAD %</t>
  </si>
  <si>
    <t>PD %</t>
  </si>
  <si>
    <t>LGD %</t>
  </si>
  <si>
    <t>weight %</t>
  </si>
  <si>
    <t>&amp; Poor's</t>
  </si>
  <si>
    <t>Service</t>
  </si>
  <si>
    <t>CIBC rating</t>
  </si>
  <si>
    <t>PD bands</t>
  </si>
  <si>
    <t>Investment grade</t>
  </si>
  <si>
    <t>0.01%-0.03%</t>
  </si>
  <si>
    <t>AAA</t>
  </si>
  <si>
    <t>Aaa</t>
  </si>
  <si>
    <t>AA+</t>
  </si>
  <si>
    <t>Aa1</t>
  </si>
  <si>
    <t>0.04%-0.05%</t>
  </si>
  <si>
    <t>AA</t>
  </si>
  <si>
    <t>Aa2</t>
  </si>
  <si>
    <t>0.05%-0.06%</t>
  </si>
  <si>
    <t>AA-</t>
  </si>
  <si>
    <t>Aa3</t>
  </si>
  <si>
    <t>0.07%-0.09%</t>
  </si>
  <si>
    <t>A+</t>
  </si>
  <si>
    <t>A1</t>
  </si>
  <si>
    <t>0.09%-0.12%</t>
  </si>
  <si>
    <t>A</t>
  </si>
  <si>
    <t>A2</t>
  </si>
  <si>
    <t>0.13%-0.16%</t>
  </si>
  <si>
    <t>A-</t>
  </si>
  <si>
    <t>A3</t>
  </si>
  <si>
    <t>0.17%-0.22%</t>
  </si>
  <si>
    <t>BBB+</t>
  </si>
  <si>
    <t>Baa1</t>
  </si>
  <si>
    <t>0.23%-0.30%</t>
  </si>
  <si>
    <t>BBB</t>
  </si>
  <si>
    <t>Baa2</t>
  </si>
  <si>
    <t>0.31%-0.42%</t>
  </si>
  <si>
    <t>BBB-</t>
  </si>
  <si>
    <t>Baa3</t>
  </si>
  <si>
    <t>Non-investment grade</t>
  </si>
  <si>
    <t>0.43%-0.61%</t>
  </si>
  <si>
    <t>BB+</t>
  </si>
  <si>
    <t>Ba1</t>
  </si>
  <si>
    <t>0.62%-1.09%</t>
  </si>
  <si>
    <t>BB</t>
  </si>
  <si>
    <t>Ba2</t>
  </si>
  <si>
    <t>1.10%-1.92%</t>
  </si>
  <si>
    <t>BB-</t>
  </si>
  <si>
    <t>Ba3</t>
  </si>
  <si>
    <t>1.93%-3.99%</t>
  </si>
  <si>
    <t>B+</t>
  </si>
  <si>
    <t>B1</t>
  </si>
  <si>
    <t>4.00%-7.27%</t>
  </si>
  <si>
    <t>B</t>
  </si>
  <si>
    <t>B2</t>
  </si>
  <si>
    <t>7.28%-12.11%</t>
  </si>
  <si>
    <t>B-</t>
  </si>
  <si>
    <t>B3</t>
  </si>
  <si>
    <t>Watch list</t>
  </si>
  <si>
    <t>12.12%-20.67%</t>
  </si>
  <si>
    <t>CCC+</t>
  </si>
  <si>
    <t>Caa1</t>
  </si>
  <si>
    <t>CCC to CCC-</t>
  </si>
  <si>
    <t>Caa2 to Caa3</t>
  </si>
  <si>
    <t>20.68%-99.99%</t>
  </si>
  <si>
    <t>CC to C</t>
  </si>
  <si>
    <t>Ca</t>
  </si>
  <si>
    <t>Default</t>
  </si>
  <si>
    <t>D</t>
  </si>
  <si>
    <t>C</t>
  </si>
  <si>
    <t>00</t>
  </si>
  <si>
    <t>0.01%-0.015%</t>
  </si>
  <si>
    <t>0.016%-0.025%</t>
  </si>
  <si>
    <t>0.026%-0.035%</t>
  </si>
  <si>
    <t>0.036%-0.05%</t>
  </si>
  <si>
    <t>0.06%-0.065%</t>
  </si>
  <si>
    <t>0.066%-0.08%</t>
  </si>
  <si>
    <t>0.09%-0.16%</t>
  </si>
  <si>
    <t>0.16%-0.26%</t>
  </si>
  <si>
    <t>0.27%-0.42%</t>
  </si>
  <si>
    <r>
      <rPr>
        <b/>
        <sz val="13"/>
        <color indexed="9"/>
        <rFont val="Arial"/>
        <family val="2"/>
      </rPr>
      <t xml:space="preserve">CHANGES IN RISK-WEIGHTED ASSETS  (ALL-IN BASIS </t>
    </r>
    <r>
      <rPr>
        <b/>
        <vertAlign val="superscript"/>
        <sz val="13"/>
        <color indexed="9"/>
        <rFont val="Arial"/>
        <family val="2"/>
      </rPr>
      <t>1</t>
    </r>
    <r>
      <rPr>
        <b/>
        <sz val="13"/>
        <color indexed="9"/>
        <rFont val="Arial"/>
        <family val="2"/>
      </rPr>
      <t>)</t>
    </r>
  </si>
  <si>
    <t>Q2/14 vs. Q1/14</t>
  </si>
  <si>
    <t>Q1/14 vs. Q4/13</t>
  </si>
  <si>
    <t>Q4/13 vs. Q3/13</t>
  </si>
  <si>
    <t>counterparty</t>
  </si>
  <si>
    <t>Credit risk</t>
  </si>
  <si>
    <t>credit risk</t>
  </si>
  <si>
    <t>Balance at beginning of period</t>
  </si>
  <si>
    <t>Acquisitions and disposals</t>
  </si>
  <si>
    <t>Foreign exchange movements</t>
  </si>
  <si>
    <t>Balance at end of period</t>
  </si>
  <si>
    <t>Market risk</t>
  </si>
  <si>
    <t xml:space="preserve">Foreign exchange movements </t>
  </si>
  <si>
    <t>Operational risk</t>
  </si>
  <si>
    <t>Comprises derivatives and repo-style transactions.</t>
  </si>
  <si>
    <t>3</t>
  </si>
  <si>
    <t>Relates to net increase/decrease in the underlying exposures.</t>
  </si>
  <si>
    <t>4</t>
  </si>
  <si>
    <t>Relates to changes in credit risk mitigation and credit quality of the borrower/counterparty.</t>
  </si>
  <si>
    <t>Relates to internal model or parameter changes.</t>
  </si>
  <si>
    <t>6</t>
  </si>
  <si>
    <t>Relates to regulatory changes implemented on an industry wide basis (i.e. Basel III) and any capital methodology changes implemented within CIBC for our portfolios.</t>
  </si>
  <si>
    <t>7</t>
  </si>
  <si>
    <t>Relates to changes in open positions and market data.</t>
  </si>
  <si>
    <t>8</t>
  </si>
  <si>
    <t>Relates to changes in loss experience and business environment and internal control factors.</t>
  </si>
  <si>
    <t>Balance sheet</t>
  </si>
  <si>
    <t>Insurance entities adjustment</t>
  </si>
  <si>
    <t>Balance sheet as in</t>
  </si>
  <si>
    <t>Cross</t>
  </si>
  <si>
    <t>as in report to</t>
  </si>
  <si>
    <t>Equity</t>
  </si>
  <si>
    <t>the regulatory scope</t>
  </si>
  <si>
    <t>reference to</t>
  </si>
  <si>
    <t>shareholders</t>
  </si>
  <si>
    <t>Deconsolidation</t>
  </si>
  <si>
    <t>accounting</t>
  </si>
  <si>
    <t>of consolidation</t>
  </si>
  <si>
    <t>capital schedule</t>
  </si>
  <si>
    <t>Assets</t>
  </si>
  <si>
    <t>Cash and non-interest-bearing deposits with banks</t>
  </si>
  <si>
    <t>Interest-bearing deposits with banks</t>
  </si>
  <si>
    <t>Securities</t>
  </si>
  <si>
    <t>Significant investments in capital of other financial institutions not exceeding regulatory thresholds</t>
  </si>
  <si>
    <t>AD</t>
  </si>
  <si>
    <t>Non-significant investments in capital of other financial institutions not exceeding regulatory thresholds</t>
  </si>
  <si>
    <t>AE</t>
  </si>
  <si>
    <t>Significant investments in capital of non-financial institutions</t>
  </si>
  <si>
    <t>Other securities</t>
  </si>
  <si>
    <t>Cash collateral on securities borrowed</t>
  </si>
  <si>
    <t>Securities purchased under resale agreements</t>
  </si>
  <si>
    <t>Loans</t>
  </si>
  <si>
    <t>Allowance for credit losses</t>
  </si>
  <si>
    <t>Collective allowance reflected in Tier 2 capital</t>
  </si>
  <si>
    <t>Y</t>
  </si>
  <si>
    <t>Excess in allowance over expected losses reflected in Tier 2 capital</t>
  </si>
  <si>
    <t>Z</t>
  </si>
  <si>
    <t>Allowances not reflected in regulatory capital</t>
  </si>
  <si>
    <t>Derivative instruments</t>
  </si>
  <si>
    <t>Customers' liability under acceptances</t>
  </si>
  <si>
    <t>Land, buildings and equipment</t>
  </si>
  <si>
    <t>Goodwill</t>
  </si>
  <si>
    <t>F</t>
  </si>
  <si>
    <t>Software and other intangible assets</t>
  </si>
  <si>
    <t>H</t>
  </si>
  <si>
    <t>Investments in equity-accounted associates and joint ventures</t>
  </si>
  <si>
    <t>Significant investments in capital of other financial institutions exceeding regulatory thresholds (10% of CET1)</t>
  </si>
  <si>
    <t>O</t>
  </si>
  <si>
    <t>Significant investments in capital of other financial institutions exceeding regulatory thresholds (15% basket of CET1)</t>
  </si>
  <si>
    <t>P</t>
  </si>
  <si>
    <t>AB</t>
  </si>
  <si>
    <t>Investment in deconsolidated subsidiaries exceeding regulatory thresholds (10% of CET1)</t>
  </si>
  <si>
    <t>Q</t>
  </si>
  <si>
    <t>Investment in deconsolidated subsidiaries exceeding regulatory thresholds (15% basket of CET1)</t>
  </si>
  <si>
    <t>R</t>
  </si>
  <si>
    <t>Investment in deconsolidated subsidiaries not exceeding regulatory thresholds</t>
  </si>
  <si>
    <t>AC</t>
  </si>
  <si>
    <t>AH</t>
  </si>
  <si>
    <t>Non significant investments in capital of non-financial institutions</t>
  </si>
  <si>
    <t>Deferred tax assets</t>
  </si>
  <si>
    <t>Deferred tax assets excluding those arising from temporary differences</t>
  </si>
  <si>
    <t>J</t>
  </si>
  <si>
    <t>Deferred tax assets arising from temporary differences exceeding regulatory thresholds (15% basket of CET1)</t>
  </si>
  <si>
    <t>S</t>
  </si>
  <si>
    <t>Deferred tax assets arising from temporary differences not exceeding regulatory thresholds</t>
  </si>
  <si>
    <t>Deferred tax liabilities related to goodwill</t>
  </si>
  <si>
    <t>G</t>
  </si>
  <si>
    <t>Deferred tax liabilities related to software and other intangible assets</t>
  </si>
  <si>
    <t>I</t>
  </si>
  <si>
    <t>Deferred tax liabilities related to defined benefit pension fund net assets</t>
  </si>
  <si>
    <t>N</t>
  </si>
  <si>
    <t>Other assets</t>
  </si>
  <si>
    <t>M</t>
  </si>
  <si>
    <t>Defined benefit pension fund net assets - restricted</t>
  </si>
  <si>
    <t>Defined benefit pension fund net assets - unrestricted</t>
  </si>
  <si>
    <t>AG</t>
  </si>
  <si>
    <t>Total assets</t>
  </si>
  <si>
    <r>
      <rPr>
        <b/>
        <sz val="12"/>
        <color indexed="9"/>
        <rFont val="Arial"/>
        <family val="2"/>
      </rPr>
      <t xml:space="preserve">REGULATORY CAPITAL AND RATIOS - BASEL III (ALL-IN BASIS </t>
    </r>
    <r>
      <rPr>
        <vertAlign val="superscript"/>
        <sz val="12"/>
        <color indexed="9"/>
        <rFont val="Arial"/>
        <family val="2"/>
      </rPr>
      <t>1</t>
    </r>
    <r>
      <rPr>
        <b/>
        <sz val="12"/>
        <color indexed="9"/>
        <rFont val="Arial"/>
        <family val="2"/>
      </rPr>
      <t>)</t>
    </r>
  </si>
  <si>
    <t>Cross-</t>
  </si>
  <si>
    <t>Row</t>
  </si>
  <si>
    <t>reference</t>
  </si>
  <si>
    <t>Common Equity Tier 1 (CET1) capital: instruments and reserves</t>
  </si>
  <si>
    <t>Directly issued qualifying common share capital plus related stock surplus</t>
  </si>
  <si>
    <t>A+B</t>
  </si>
  <si>
    <t>Retained earnings</t>
  </si>
  <si>
    <t>Accumulated other comprehensive income (and other reserves)</t>
  </si>
  <si>
    <t>Common share capital issued by subsidiaries and held by third parties (amount allowed in group CET1)</t>
  </si>
  <si>
    <t>E</t>
  </si>
  <si>
    <t>Common Equity Tier 1 capital before regulatory adjustments</t>
  </si>
  <si>
    <t>Common Equity Tier 1 capital: regulatory adjustments</t>
  </si>
  <si>
    <t>Goodwill (net of related tax liability)</t>
  </si>
  <si>
    <t>F+G</t>
  </si>
  <si>
    <t>Other intangibles other than mortgage-servicing rights (net of related tax liability)</t>
  </si>
  <si>
    <t>H+I</t>
  </si>
  <si>
    <t>Deferred tax assets excluding those arising from temporary differences (net of related tax liability)</t>
  </si>
  <si>
    <t>Cash flow hedge reserve</t>
  </si>
  <si>
    <t>K</t>
  </si>
  <si>
    <t>Shortfall of allowances to expected losses</t>
  </si>
  <si>
    <t>See footnote 4</t>
  </si>
  <si>
    <t>Gain and losses due to changes in own credit risk on fair valued liabilities</t>
  </si>
  <si>
    <t>L</t>
  </si>
  <si>
    <t>Defined benefit pension fund net assets (net of related tax liability)</t>
  </si>
  <si>
    <t>M+N</t>
  </si>
  <si>
    <t>Investments in own shares (if not already netted off paid-in capital on reported balance sheet)</t>
  </si>
  <si>
    <t>Significant investments in the common stock of banking, financial and insurance entities that are outside the</t>
  </si>
  <si>
    <t xml:space="preserve"> scope of regulatory consolidation, net of eligible short positions (amount above 10% threshold)</t>
  </si>
  <si>
    <t>O+Q</t>
  </si>
  <si>
    <t>Amount exceeding the 15% threshold</t>
  </si>
  <si>
    <t>of which: significant investments in the common stock of financials</t>
  </si>
  <si>
    <t>P+R</t>
  </si>
  <si>
    <t>of which: deferred tax assets arising from temporary differences</t>
  </si>
  <si>
    <t>Total regulatory adjustments to Common Equity Tier 1</t>
  </si>
  <si>
    <t>Common Equity Tier 1 capital (CET1)</t>
  </si>
  <si>
    <t>Additional Tier 1 (AT1) capital: instruments</t>
  </si>
  <si>
    <t>of which: classified as equity under applicable accounting standards</t>
  </si>
  <si>
    <t>T</t>
  </si>
  <si>
    <t>U+see footnote 6</t>
  </si>
  <si>
    <t>Additional Tier 1 Instruments (and CET1 instruments not in row 5) issued by subsidiaries and held by third parties</t>
  </si>
  <si>
    <t>(amount allowed in group AT1)</t>
  </si>
  <si>
    <t>V</t>
  </si>
  <si>
    <t>Additional Tier 1 capital before regulatory adjustments</t>
  </si>
  <si>
    <t>Additional Tier 1 capital: regulatory adjustments</t>
  </si>
  <si>
    <t>Other deductions from Tier 1 capital as determined by OSFI</t>
  </si>
  <si>
    <t>41b</t>
  </si>
  <si>
    <t>of which: valuation adjustment for less liquid positions</t>
  </si>
  <si>
    <t>Total regulatory adjustments to Additional Tier 1 capital</t>
  </si>
  <si>
    <t>Additional Tier 1 capital (AT1)</t>
  </si>
  <si>
    <t>Tier 1 capital (T1 = CET1 + AT1)</t>
  </si>
  <si>
    <t>Tier 2 capital: instruments and provisions</t>
  </si>
  <si>
    <t xml:space="preserve">Directly issued capital instruments subject to phase out from Tier 2 </t>
  </si>
  <si>
    <t>W</t>
  </si>
  <si>
    <t>Tier 2 instruments (and CET1 and AT1 instruments not included in rows 5 or 34) issued by subsidiaries and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</si>
</sst>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_-* #,##0_-;\-* #,##0_-;_-* &quot;-&quot;_-;_-@_-"/>
    <numFmt numFmtId="168" formatCode="0.0%"/>
    <numFmt numFmtId="169" formatCode="_(* #,##0.0_);_(* \(#,##0.0\);_(* &quot;-&quot;?_);_(@_)"/>
    <numFmt numFmtId="170" formatCode="_(* #,##0.0_);_(* \(#,##0.0\);_(* &quot;-&quot;_);_(@_)"/>
    <numFmt numFmtId="171" formatCode="#,##0\ &quot;$&quot;_);\(#,##0\ &quot;$&quot;\)"/>
    <numFmt numFmtId="172" formatCode="_(* #,##0.00_);_(* \(#,##0.00\);_(* &quot;-&quot;_);_(@_)"/>
    <numFmt numFmtId="173" formatCode="_(* #,##0_);_(* \(#,##0\);_(* &quot;-&quot;?_);_(@_)"/>
    <numFmt numFmtId="174" formatCode="_-* #,##0.00_-;\-* #,##0.00_-;_-* &quot;-&quot;_-;_-@_-"/>
    <numFmt numFmtId="175" formatCode="\(0\)%"/>
    <numFmt numFmtId="176" formatCode="\(0.00\)%"/>
    <numFmt numFmtId="177" formatCode="0%;\(0%\)"/>
    <numFmt numFmtId="178" formatCode="0.00%;\(0.00%\)"/>
    <numFmt numFmtId="179" formatCode="0%;0%;\-"/>
    <numFmt numFmtId="180" formatCode="#,##0;\-#,##0;&quot;-&quot;"/>
    <numFmt numFmtId="181" formatCode="yyyy\-mm\-dd;@"/>
    <numFmt numFmtId="182" formatCode="0.0"/>
    <numFmt numFmtId="183" formatCode="_ * #,##0_)\ _$_ ;_ * \(#,##0\)\ _$_ ;_ * &quot;-&quot;_)\ _$_ ;_ @_ "/>
    <numFmt numFmtId="184" formatCode="_ * #,##0.00_)\ _$_ ;_ * \(#,##0.00\)\ _$_ ;_ * &quot;-&quot;??_)\ _$_ ;_ @_ "/>
    <numFmt numFmtId="185" formatCode="_ * #,##0_)\ &quot;$&quot;_ ;_ * \(#,##0\)\ &quot;$&quot;_ ;_ * &quot;-&quot;_)\ &quot;$&quot;_ ;_ @_ "/>
    <numFmt numFmtId="186" formatCode="_ * #,##0.00_)\ &quot;$&quot;_ ;_ * \(#,##0.00\)\ &quot;$&quot;_ ;_ * &quot;-&quot;??_)\ &quot;$&quot;_ ;_ @_ "/>
    <numFmt numFmtId="187" formatCode="&quot;Rp&quot;#,##0_);[Red]\(&quot;Rp&quot;#,##0\)"/>
    <numFmt numFmtId="188" formatCode="&quot;Rp&quot;#,##0.00_);\(&quot;Rp&quot;#,##0.00\)"/>
    <numFmt numFmtId="189" formatCode="&quot;Rp&quot;#,##0.00_);[Red]\(&quot;Rp&quot;#,##0.00\)"/>
    <numFmt numFmtId="190" formatCode="_(&quot;Rp&quot;* #,##0_);_(&quot;Rp&quot;* \(#,##0\);_(&quot;Rp&quot;* &quot;-&quot;_);_(@_)"/>
    <numFmt numFmtId="191" formatCode="_(&quot;Rp&quot;* #,##0.00_);_(&quot;Rp&quot;* \(#,##0.00\);_(&quot;Rp&quot;* &quot;-&quot;??_);_(@_)"/>
    <numFmt numFmtId="192" formatCode="&quot;Rp&quot;\ #,##0_);\(&quot;Rp&quot;\ #,##0\)"/>
    <numFmt numFmtId="193" formatCode="&quot;Rp&quot;\ #,##0_);[Red]\(&quot;Rp&quot;\ #,##0\)"/>
    <numFmt numFmtId="194" formatCode="&quot;Rp&quot;\ #,##0.00_);\(&quot;Rp&quot;\ #,##0.00\)"/>
    <numFmt numFmtId="195" formatCode="&quot;Rp&quot;\ #,##0.00_);[Red]\(&quot;Rp&quot;\ #,##0.00\)"/>
    <numFmt numFmtId="196" formatCode="_(&quot;Rp&quot;\ * #,##0_);_(&quot;Rp&quot;\ * \(#,##0\);_(&quot;Rp&quot;\ * &quot;-&quot;_);_(@_)"/>
    <numFmt numFmtId="197" formatCode="_(&quot;Rp&quot;\ * #,##0.00_);_(&quot;Rp&quot;\ * \(#,##0.00\);_(&quot;Rp&quot;\ * &quot;-&quot;??_);_(@_)"/>
    <numFmt numFmtId="198" formatCode="_(* #,##0.0000_);_(* \(#,##0.0000\);_(* &quot;-&quot;??_);_(@_)"/>
    <numFmt numFmtId="199" formatCode="0.00000"/>
    <numFmt numFmtId="200" formatCode="[&gt;0]General"/>
    <numFmt numFmtId="201" formatCode="0.0000"/>
    <numFmt numFmtId="202" formatCode="0.0000%"/>
  </numFmts>
  <fonts count="134">
    <font>
      <sz val="10"/>
      <name val="Arial"/>
      <family val="2"/>
    </font>
    <font>
      <b/>
      <sz val="14"/>
      <color indexed="9"/>
      <name val="Arial"/>
      <family val="2"/>
    </font>
    <font>
      <i/>
      <sz val="10"/>
      <name val="Arial"/>
      <family val="2"/>
    </font>
    <font>
      <b/>
      <sz val="10"/>
      <name val="Arial"/>
      <family val="2"/>
    </font>
    <font>
      <sz val="5.5"/>
      <name val="Arial"/>
      <family val="2"/>
    </font>
    <font>
      <b/>
      <sz val="5.5"/>
      <name val="Arial"/>
      <family val="2"/>
    </font>
    <font>
      <sz val="5.5"/>
      <name val="Tms Rmn"/>
      <family val="2"/>
    </font>
    <font>
      <sz val="10"/>
      <color indexed="16"/>
      <name val="Arial"/>
      <family val="2"/>
    </font>
    <font>
      <sz val="8"/>
      <name val="Arial"/>
      <family val="2"/>
    </font>
    <font>
      <b/>
      <sz val="8"/>
      <name val="Arial"/>
      <family val="2"/>
    </font>
    <font>
      <sz val="7"/>
      <color indexed="60"/>
      <name val="Arial"/>
      <family val="2"/>
    </font>
    <font>
      <sz val="7"/>
      <name val="Arial"/>
      <family val="2"/>
    </font>
    <font>
      <sz val="2"/>
      <name val="Arial"/>
      <family val="2"/>
    </font>
    <font>
      <sz val="10"/>
      <name val="Tms Rmn"/>
      <family val="2"/>
    </font>
    <font>
      <b/>
      <sz val="13"/>
      <color indexed="9"/>
      <name val="Arial"/>
      <family val="2"/>
    </font>
    <font>
      <sz val="7.5"/>
      <name val="Arial"/>
      <family val="2"/>
    </font>
    <font>
      <b/>
      <sz val="7.5"/>
      <name val="Arial"/>
      <family val="2"/>
    </font>
    <font>
      <i/>
      <sz val="7.5"/>
      <name val="Arial"/>
      <family val="2"/>
    </font>
    <font>
      <sz val="7.5"/>
      <color indexed="60"/>
      <name val="Arial"/>
      <family val="2"/>
    </font>
    <font>
      <sz val="7.5"/>
      <color indexed="16"/>
      <name val="Arial"/>
      <family val="2"/>
    </font>
    <font>
      <b/>
      <sz val="7.5"/>
      <color indexed="16"/>
      <name val="Arial"/>
      <family val="2"/>
    </font>
    <font>
      <sz val="6.5"/>
      <color indexed="60"/>
      <name val="Arial"/>
      <family val="2"/>
    </font>
    <font>
      <sz val="6.5"/>
      <name val="Arial"/>
      <family val="2"/>
    </font>
    <font>
      <b/>
      <sz val="10"/>
      <color indexed="16"/>
      <name val="Arial"/>
      <family val="2"/>
    </font>
    <font>
      <sz val="8"/>
      <color indexed="60"/>
      <name val="Arial"/>
      <family val="2"/>
    </font>
    <font>
      <b/>
      <sz val="8"/>
      <name val="Tms Rmn"/>
      <family val="2"/>
    </font>
    <font>
      <sz val="10"/>
      <color indexed="9"/>
      <name val="Arial"/>
      <family val="2"/>
    </font>
    <font>
      <sz val="10"/>
      <name val="Arial "/>
      <family val="0"/>
    </font>
    <font>
      <u val="single"/>
      <sz val="7.5"/>
      <name val="Arial"/>
      <family val="2"/>
    </font>
    <font>
      <sz val="10"/>
      <color indexed="16"/>
      <name val="Arial "/>
      <family val="0"/>
    </font>
    <font>
      <sz val="2"/>
      <name val="Arial "/>
      <family val="0"/>
    </font>
    <font>
      <sz val="6"/>
      <name val="Arial"/>
      <family val="2"/>
    </font>
    <font>
      <b/>
      <sz val="6"/>
      <name val="Arial"/>
      <family val="2"/>
    </font>
    <font>
      <sz val="6"/>
      <color indexed="60"/>
      <name val="Arial"/>
      <family val="2"/>
    </font>
    <font>
      <u val="single"/>
      <sz val="6"/>
      <name val="Arial"/>
      <family val="2"/>
    </font>
    <font>
      <sz val="10"/>
      <color indexed="60"/>
      <name val="Arial"/>
      <family val="2"/>
    </font>
    <font>
      <sz val="14"/>
      <name val="Tms Rmn"/>
      <family val="0"/>
    </font>
    <font>
      <sz val="11"/>
      <name val="Arial"/>
      <family val="2"/>
    </font>
    <font>
      <b/>
      <i/>
      <sz val="8"/>
      <name val="Arial"/>
      <family val="2"/>
    </font>
    <font>
      <b/>
      <sz val="11"/>
      <name val="Tms Rmn"/>
      <family val="0"/>
    </font>
    <font>
      <sz val="8"/>
      <color indexed="10"/>
      <name val="Arial"/>
      <family val="2"/>
    </font>
    <font>
      <vertAlign val="superscript"/>
      <sz val="8"/>
      <color indexed="60"/>
      <name val="Arial"/>
      <family val="2"/>
    </font>
    <font>
      <b/>
      <sz val="7"/>
      <name val="Arial"/>
      <family val="2"/>
    </font>
    <font>
      <b/>
      <sz val="12.5"/>
      <color indexed="9"/>
      <name val="Arial"/>
      <family val="2"/>
    </font>
    <font>
      <i/>
      <sz val="7"/>
      <name val="Arial"/>
      <family val="2"/>
    </font>
    <font>
      <b/>
      <sz val="11"/>
      <name val="Arial"/>
      <family val="2"/>
    </font>
    <font>
      <b/>
      <sz val="7"/>
      <color indexed="9"/>
      <name val="Arial"/>
      <family val="2"/>
    </font>
    <font>
      <b/>
      <sz val="12"/>
      <color indexed="9"/>
      <name val="Arial"/>
      <family val="2"/>
    </font>
    <font>
      <b/>
      <i/>
      <sz val="7.5"/>
      <name val="Arial"/>
      <family val="0"/>
    </font>
    <font>
      <i/>
      <sz val="5.5"/>
      <name val="Arial"/>
      <family val="2"/>
    </font>
    <font>
      <sz val="10"/>
      <color indexed="63"/>
      <name val="Arial"/>
      <family val="2"/>
    </font>
    <font>
      <sz val="6"/>
      <color indexed="63"/>
      <name val="Arial"/>
      <family val="2"/>
    </font>
    <font>
      <b/>
      <sz val="6"/>
      <color indexed="63"/>
      <name val="Arial"/>
      <family val="2"/>
    </font>
    <font>
      <i/>
      <sz val="11"/>
      <name val="Arial"/>
      <family val="2"/>
    </font>
    <font>
      <u val="single"/>
      <sz val="8"/>
      <name val="Arial"/>
      <family val="2"/>
    </font>
    <font>
      <u val="single"/>
      <sz val="11"/>
      <name val="Arial"/>
      <family val="2"/>
    </font>
    <font>
      <vertAlign val="superscript"/>
      <sz val="7"/>
      <color indexed="60"/>
      <name val="Arial"/>
      <family val="2"/>
    </font>
    <font>
      <b/>
      <sz val="10"/>
      <color indexed="10"/>
      <name val="Arial"/>
      <family val="2"/>
    </font>
    <font>
      <b/>
      <sz val="10"/>
      <color indexed="9"/>
      <name val="Arial"/>
      <family val="2"/>
    </font>
    <font>
      <b/>
      <sz val="6.5"/>
      <color indexed="9"/>
      <name val="Arial"/>
      <family val="0"/>
    </font>
    <font>
      <b/>
      <sz val="6.5"/>
      <name val="Arial"/>
      <family val="0"/>
    </font>
    <font>
      <i/>
      <sz val="6.5"/>
      <name val="Arial"/>
      <family val="0"/>
    </font>
    <font>
      <b/>
      <i/>
      <sz val="6.5"/>
      <name val="Arial"/>
      <family val="0"/>
    </font>
    <font>
      <sz val="14"/>
      <name val="Arial"/>
      <family val="2"/>
    </font>
    <font>
      <b/>
      <sz val="6.75"/>
      <name val="Arial"/>
      <family val="2"/>
    </font>
    <font>
      <b/>
      <sz val="6.75"/>
      <color indexed="9"/>
      <name val="Arial"/>
      <family val="2"/>
    </font>
    <font>
      <sz val="6.75"/>
      <name val="Arial"/>
      <family val="2"/>
    </font>
    <font>
      <vertAlign val="superscript"/>
      <sz val="7.5"/>
      <color indexed="60"/>
      <name val="Arial"/>
      <family val="2"/>
    </font>
    <font>
      <sz val="7.5"/>
      <color indexed="9"/>
      <name val="Arial"/>
      <family val="2"/>
    </font>
    <font>
      <sz val="9"/>
      <name val="Arial"/>
      <family val="2"/>
    </font>
    <font>
      <sz val="16"/>
      <name val="Arial"/>
      <family val="2"/>
    </font>
    <font>
      <b/>
      <u val="single"/>
      <sz val="8"/>
      <name val="Arial"/>
      <family val="2"/>
    </font>
    <font>
      <b/>
      <vertAlign val="superscript"/>
      <sz val="14"/>
      <color indexed="9"/>
      <name val="Arial"/>
      <family val="2"/>
    </font>
    <font>
      <b/>
      <sz val="8"/>
      <color indexed="10"/>
      <name val="Arial"/>
      <family val="2"/>
    </font>
    <font>
      <b/>
      <vertAlign val="superscript"/>
      <sz val="6"/>
      <color indexed="60"/>
      <name val="Arial"/>
      <family val="2"/>
    </font>
    <font>
      <vertAlign val="superscript"/>
      <sz val="6"/>
      <color indexed="60"/>
      <name val="Arial"/>
      <family val="2"/>
    </font>
    <font>
      <vertAlign val="superscript"/>
      <sz val="13"/>
      <color indexed="9"/>
      <name val="Arial"/>
      <family val="2"/>
    </font>
    <font>
      <b/>
      <vertAlign val="superscript"/>
      <sz val="13"/>
      <color indexed="9"/>
      <name val="Arial"/>
      <family val="2"/>
    </font>
    <font>
      <vertAlign val="superscript"/>
      <sz val="12"/>
      <color indexed="9"/>
      <name val="Arial"/>
      <family val="2"/>
    </font>
    <font>
      <u val="single"/>
      <sz val="5"/>
      <color indexed="36"/>
      <name val="Arial"/>
      <family val="2"/>
    </font>
    <font>
      <u val="single"/>
      <sz val="10"/>
      <color indexed="12"/>
      <name val="Tms Rmn"/>
      <family val="0"/>
    </font>
    <font>
      <b/>
      <sz val="60"/>
      <color indexed="8"/>
      <name val="Arial"/>
      <family val="2"/>
    </font>
    <font>
      <sz val="40"/>
      <color indexed="8"/>
      <name val="Arial"/>
      <family val="2"/>
    </font>
    <font>
      <b/>
      <sz val="20"/>
      <name val="Arial"/>
      <family val="2"/>
    </font>
    <font>
      <sz val="30"/>
      <name val="Arial"/>
      <family val="2"/>
    </font>
    <font>
      <u val="single"/>
      <sz val="30"/>
      <color indexed="12"/>
      <name val="Arial"/>
      <family val="2"/>
    </font>
    <font>
      <sz val="7.5"/>
      <color indexed="45"/>
      <name val="Arial"/>
      <family val="2"/>
    </font>
    <font>
      <sz val="7"/>
      <color indexed="45"/>
      <name val="Arial"/>
      <family val="2"/>
    </font>
    <font>
      <vertAlign val="superscript"/>
      <sz val="7"/>
      <color indexed="45"/>
      <name val="Arial"/>
      <family val="2"/>
    </font>
    <font>
      <b/>
      <sz val="7"/>
      <color indexed="45"/>
      <name val="Arial"/>
      <family val="2"/>
    </font>
    <font>
      <sz val="6.5"/>
      <color indexed="45"/>
      <name val="Arial"/>
      <family val="2"/>
    </font>
    <font>
      <vertAlign val="superscript"/>
      <sz val="6.5"/>
      <color indexed="45"/>
      <name val="Arial"/>
      <family val="2"/>
    </font>
    <font>
      <b/>
      <sz val="6.5"/>
      <color indexed="45"/>
      <name val="Arial"/>
      <family val="2"/>
    </font>
    <font>
      <vertAlign val="superscript"/>
      <sz val="14"/>
      <color indexed="9"/>
      <name val="Arial"/>
      <family val="2"/>
    </font>
    <font>
      <vertAlign val="superscript"/>
      <sz val="12.5"/>
      <color indexed="9"/>
      <name val="Arial"/>
      <family val="2"/>
    </font>
    <font>
      <vertAlign val="superscript"/>
      <sz val="6"/>
      <color indexed="45"/>
      <name val="Arial"/>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color indexed="10"/>
      <name val="Arial"/>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9"/>
      <color indexed="63"/>
      <name val="Verdana"/>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sz val="7.5"/>
      <color indexed="8"/>
      <name val="Arial"/>
      <family val="2"/>
    </font>
    <font>
      <vertAlign val="superscript"/>
      <sz val="7.5"/>
      <color indexed="8"/>
      <name val="Arial"/>
      <family val="2"/>
    </font>
    <font>
      <sz val="7"/>
      <color indexed="8"/>
      <name val="Arial"/>
      <family val="2"/>
    </font>
    <font>
      <b/>
      <sz val="7"/>
      <color indexed="8"/>
      <name val="Arial"/>
      <family val="2"/>
    </font>
    <font>
      <vertAlign val="superscript"/>
      <sz val="7"/>
      <color indexed="8"/>
      <name val="Arial"/>
      <family val="2"/>
    </font>
    <font>
      <sz val="6.5"/>
      <color indexed="8"/>
      <name val="Arial"/>
      <family val="2"/>
    </font>
    <font>
      <vertAlign val="superscript"/>
      <sz val="6.5"/>
      <color indexed="8"/>
      <name val="Arial"/>
      <family val="2"/>
    </font>
    <font>
      <sz val="5.5"/>
      <color indexed="8"/>
      <name val="Arial"/>
      <family val="2"/>
    </font>
    <font>
      <b/>
      <vertAlign val="superscript"/>
      <sz val="8"/>
      <color indexed="8"/>
      <name val="Arial"/>
      <family val="2"/>
    </font>
    <font>
      <vertAlign val="superscript"/>
      <sz val="8"/>
      <color indexed="8"/>
      <name val="Arial"/>
      <family val="2"/>
    </font>
    <font>
      <sz val="6"/>
      <color indexed="8"/>
      <name val="Arial"/>
      <family val="2"/>
    </font>
    <font>
      <sz val="8"/>
      <color indexed="8"/>
      <name val="Arial"/>
      <family val="2"/>
    </font>
    <font>
      <vertAlign val="superscript"/>
      <sz val="6"/>
      <color indexed="8"/>
      <name val="Arial"/>
      <family val="2"/>
    </font>
    <font>
      <b/>
      <sz val="7.5"/>
      <color indexed="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
      <patternFill patternType="solid">
        <fgColor indexed="65"/>
        <bgColor indexed="64"/>
      </patternFill>
    </fill>
    <fill>
      <patternFill patternType="solid">
        <fgColor indexed="8"/>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color indexed="30"/>
      </bottom>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otted">
        <color indexed="22"/>
      </bottom>
    </border>
    <border>
      <left style="thin"/>
      <right>
        <color indexed="63"/>
      </right>
      <top>
        <color indexed="63"/>
      </top>
      <bottom style="dotted">
        <color indexed="22"/>
      </bottom>
    </border>
    <border>
      <left>
        <color indexed="63"/>
      </left>
      <right style="thin"/>
      <top>
        <color indexed="63"/>
      </top>
      <bottom style="dotted">
        <color indexed="22"/>
      </bottom>
    </border>
    <border>
      <left>
        <color indexed="63"/>
      </left>
      <right style="thin"/>
      <top style="dotted">
        <color indexed="22"/>
      </top>
      <bottom style="dotted">
        <color indexed="22"/>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dotted">
        <color indexed="22"/>
      </top>
      <bottom>
        <color indexed="63"/>
      </bottom>
    </border>
    <border>
      <left>
        <color indexed="63"/>
      </left>
      <right style="thin"/>
      <top style="dotted">
        <color indexed="22"/>
      </top>
      <bottom>
        <color indexed="63"/>
      </bottom>
    </border>
    <border>
      <left>
        <color indexed="63"/>
      </left>
      <right>
        <color indexed="63"/>
      </right>
      <top style="dotted">
        <color indexed="22"/>
      </top>
      <bottom>
        <color indexed="63"/>
      </bottom>
    </border>
    <border>
      <left style="thin"/>
      <right>
        <color indexed="63"/>
      </right>
      <top style="thin">
        <color indexed="23"/>
      </top>
      <bottom>
        <color indexed="63"/>
      </bottom>
    </border>
    <border>
      <left>
        <color indexed="63"/>
      </left>
      <right style="thin"/>
      <top style="thin">
        <color indexed="23"/>
      </top>
      <bottom>
        <color indexed="63"/>
      </bottom>
    </border>
    <border>
      <left style="thin"/>
      <right>
        <color indexed="63"/>
      </right>
      <top>
        <color indexed="63"/>
      </top>
      <bottom style="thin"/>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dotted">
        <color indexed="22"/>
      </top>
      <bottom style="dotted">
        <color indexed="22"/>
      </bottom>
    </border>
    <border>
      <left style="thin"/>
      <right>
        <color indexed="63"/>
      </right>
      <top style="dotted">
        <color indexed="22"/>
      </top>
      <bottom style="dotted">
        <color indexed="22"/>
      </bottom>
    </border>
    <border>
      <left style="thin"/>
      <right>
        <color indexed="63"/>
      </right>
      <top style="dotted">
        <color indexed="22"/>
      </top>
      <bottom style="thin"/>
    </border>
    <border>
      <left>
        <color indexed="63"/>
      </left>
      <right>
        <color indexed="63"/>
      </right>
      <top style="dotted">
        <color indexed="22"/>
      </top>
      <bottom style="thin"/>
    </border>
    <border>
      <left>
        <color indexed="63"/>
      </left>
      <right style="thin"/>
      <top>
        <color indexed="63"/>
      </top>
      <bottom style="thin">
        <color indexed="22"/>
      </bottom>
    </border>
    <border>
      <left style="thin"/>
      <right>
        <color indexed="63"/>
      </right>
      <top style="thin"/>
      <bottom style="dotted">
        <color indexed="22"/>
      </bottom>
    </border>
    <border>
      <left>
        <color indexed="63"/>
      </left>
      <right>
        <color indexed="63"/>
      </right>
      <top style="thin"/>
      <bottom style="dotted">
        <color indexed="22"/>
      </bottom>
    </border>
    <border>
      <left style="thin"/>
      <right style="thin"/>
      <top>
        <color indexed="63"/>
      </top>
      <bottom>
        <color indexed="63"/>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dotted">
        <color indexed="22"/>
      </top>
      <bottom style="thin">
        <color indexed="22"/>
      </bottom>
    </border>
    <border>
      <left>
        <color indexed="63"/>
      </left>
      <right>
        <color indexed="63"/>
      </right>
      <top style="dotted">
        <color indexed="22"/>
      </top>
      <bottom style="thin">
        <color indexed="22"/>
      </bottom>
    </border>
    <border>
      <left>
        <color indexed="63"/>
      </left>
      <right style="thin"/>
      <top style="dotted">
        <color indexed="22"/>
      </top>
      <bottom style="thin"/>
    </border>
    <border>
      <left>
        <color indexed="63"/>
      </left>
      <right>
        <color indexed="63"/>
      </right>
      <top>
        <color indexed="63"/>
      </top>
      <bottom style="dashed">
        <color indexed="22"/>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s>
  <cellStyleXfs count="1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8" borderId="0" applyNumberFormat="0" applyBorder="0" applyAlignment="0" applyProtection="0"/>
    <xf numFmtId="0" fontId="96" fillId="11" borderId="0" applyNumberFormat="0" applyBorder="0" applyAlignment="0" applyProtection="0"/>
    <xf numFmtId="0" fontId="97" fillId="12"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9" borderId="0" applyNumberFormat="0" applyBorder="0" applyAlignment="0" applyProtection="0"/>
    <xf numFmtId="0" fontId="98" fillId="3" borderId="0" applyNumberFormat="0" applyBorder="0" applyAlignment="0" applyProtection="0"/>
    <xf numFmtId="180" fontId="99" fillId="0" borderId="0" applyFill="0" applyBorder="0" applyAlignment="0">
      <protection/>
    </xf>
    <xf numFmtId="0" fontId="100" fillId="20" borderId="1" applyNumberFormat="0" applyAlignment="0" applyProtection="0"/>
    <xf numFmtId="0" fontId="101" fillId="21" borderId="2" applyNumberFormat="0" applyAlignment="0" applyProtection="0"/>
    <xf numFmtId="3" fontId="102" fillId="22" borderId="3" applyFont="0" applyFill="0" applyProtection="0">
      <alignment horizontal="right"/>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03" fillId="0" borderId="0" applyNumberFormat="0">
      <alignment/>
      <protection/>
    </xf>
    <xf numFmtId="44" fontId="0" fillId="0" borderId="0" applyFont="0" applyFill="0" applyBorder="0" applyAlignment="0" applyProtection="0"/>
    <xf numFmtId="42" fontId="0" fillId="0" borderId="0" applyFont="0" applyFill="0" applyBorder="0" applyAlignment="0" applyProtection="0"/>
    <xf numFmtId="0" fontId="104" fillId="0" borderId="0" applyNumberFormat="0">
      <alignment/>
      <protection/>
    </xf>
    <xf numFmtId="0" fontId="105" fillId="0" borderId="0" applyNumberFormat="0" applyFill="0" applyBorder="0" applyAlignment="0" applyProtection="0"/>
    <xf numFmtId="0" fontId="79" fillId="0" borderId="0" applyNumberFormat="0" applyFill="0" applyBorder="0" applyAlignment="0" applyProtection="0"/>
    <xf numFmtId="0" fontId="106" fillId="4" borderId="0" applyNumberFormat="0" applyBorder="0" applyAlignment="0" applyProtection="0"/>
    <xf numFmtId="0" fontId="8" fillId="20" borderId="0" applyNumberFormat="0" applyBorder="0" applyAlignment="0" applyProtection="0"/>
    <xf numFmtId="0" fontId="0" fillId="20" borderId="3" applyNumberFormat="0" applyFont="0" applyBorder="0" applyProtection="0">
      <alignment/>
    </xf>
    <xf numFmtId="0" fontId="107" fillId="0" borderId="4" applyNumberFormat="0" applyProtection="0">
      <alignment/>
    </xf>
    <xf numFmtId="0" fontId="107" fillId="0" borderId="5">
      <alignment horizontal="left" vertical="center"/>
      <protection/>
    </xf>
    <xf numFmtId="0" fontId="83" fillId="22" borderId="6" applyNumberFormat="0" applyFill="0" applyBorder="0" applyProtection="0">
      <alignment/>
    </xf>
    <xf numFmtId="0" fontId="107" fillId="0" borderId="0" applyNumberFormat="0" applyFill="0" applyBorder="0" applyAlignment="0" applyProtection="0"/>
    <xf numFmtId="0" fontId="108" fillId="0" borderId="7" applyNumberFormat="0" applyFill="0" applyAlignment="0" applyProtection="0"/>
    <xf numFmtId="0" fontId="108" fillId="0" borderId="0" applyNumberFormat="0" applyFill="0" applyBorder="0" applyAlignment="0" applyProtection="0"/>
    <xf numFmtId="3" fontId="0" fillId="7" borderId="3" applyFont="0" applyProtection="0">
      <alignment horizontal="right"/>
    </xf>
    <xf numFmtId="10" fontId="0" fillId="7" borderId="3" applyFont="0" applyProtection="0">
      <alignment horizontal="right"/>
    </xf>
    <xf numFmtId="9" fontId="0" fillId="7" borderId="3" applyFont="0" applyProtection="0">
      <alignment horizontal="right"/>
    </xf>
    <xf numFmtId="0" fontId="0" fillId="7" borderId="8" applyNumberFormat="0" applyFont="0" applyBorder="0" applyProtection="0">
      <alignment/>
    </xf>
    <xf numFmtId="0" fontId="80" fillId="0" borderId="0" applyNumberFormat="0" applyFill="0" applyBorder="0" applyAlignment="0" applyProtection="0"/>
    <xf numFmtId="0" fontId="109" fillId="7" borderId="1" applyNumberFormat="0" applyAlignment="0" applyProtection="0"/>
    <xf numFmtId="181" fontId="0" fillId="23" borderId="3" applyFont="0" applyAlignment="0">
      <protection locked="0"/>
    </xf>
    <xf numFmtId="3" fontId="0" fillId="23" borderId="3" applyFont="0">
      <alignment horizontal="right"/>
      <protection locked="0"/>
    </xf>
    <xf numFmtId="182" fontId="0" fillId="23" borderId="3" applyFont="0">
      <alignment horizontal="right"/>
      <protection locked="0"/>
    </xf>
    <xf numFmtId="10" fontId="0" fillId="23" borderId="3" applyFont="0">
      <alignment horizontal="right"/>
      <protection locked="0"/>
    </xf>
    <xf numFmtId="9" fontId="0" fillId="23" borderId="9" applyFont="0">
      <alignment horizontal="right"/>
      <protection locked="0"/>
    </xf>
    <xf numFmtId="0" fontId="0" fillId="23" borderId="3" applyFont="0">
      <alignment horizontal="center" wrapText="1"/>
      <protection locked="0"/>
    </xf>
    <xf numFmtId="49" fontId="0" fillId="23" borderId="3" applyFont="0" applyAlignment="0">
      <protection locked="0"/>
    </xf>
    <xf numFmtId="0" fontId="110" fillId="0" borderId="10" applyNumberFormat="0" applyFill="0" applyAlignment="0" applyProtection="0"/>
    <xf numFmtId="183"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0" fontId="111"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13" fillId="0" borderId="0">
      <alignment/>
      <protection/>
    </xf>
    <xf numFmtId="37" fontId="13" fillId="0" borderId="0">
      <alignment/>
      <protection/>
    </xf>
    <xf numFmtId="37"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11" applyNumberFormat="0" applyFont="0" applyAlignment="0" applyProtection="0"/>
    <xf numFmtId="3" fontId="0" fillId="4" borderId="3">
      <alignment horizontal="right"/>
      <protection locked="0"/>
    </xf>
    <xf numFmtId="182" fontId="0" fillId="4" borderId="3">
      <alignment horizontal="right"/>
      <protection locked="0"/>
    </xf>
    <xf numFmtId="10" fontId="0" fillId="4" borderId="3" applyFont="0">
      <alignment horizontal="right"/>
      <protection locked="0"/>
    </xf>
    <xf numFmtId="9" fontId="0" fillId="4" borderId="3">
      <alignment horizontal="right"/>
      <protection locked="0"/>
    </xf>
    <xf numFmtId="0" fontId="0" fillId="4" borderId="3">
      <alignment horizontal="center" wrapText="1"/>
      <protection/>
    </xf>
    <xf numFmtId="0" fontId="0" fillId="4" borderId="3" applyNumberFormat="0" applyFont="0">
      <alignment horizontal="center" wrapText="1"/>
      <protection locked="0"/>
    </xf>
    <xf numFmtId="0" fontId="112" fillId="20" borderId="0">
      <alignment/>
      <protection/>
    </xf>
    <xf numFmtId="0" fontId="63" fillId="20" borderId="0">
      <alignment/>
      <protection/>
    </xf>
    <xf numFmtId="0" fontId="1" fillId="26" borderId="0">
      <alignment horizontal="left"/>
      <protection/>
    </xf>
    <xf numFmtId="0" fontId="58" fillId="9" borderId="3">
      <alignment horizontal="left"/>
      <protection/>
    </xf>
    <xf numFmtId="0" fontId="1" fillId="27" borderId="0">
      <alignment/>
      <protection/>
    </xf>
    <xf numFmtId="187" fontId="0" fillId="22" borderId="3">
      <alignment horizontal="left"/>
      <protection locked="0"/>
    </xf>
    <xf numFmtId="3" fontId="0" fillId="22" borderId="3">
      <alignment horizontal="right"/>
      <protection locked="0"/>
    </xf>
    <xf numFmtId="4" fontId="0" fillId="22" borderId="3">
      <alignment horizontal="right"/>
      <protection locked="0"/>
    </xf>
    <xf numFmtId="188" fontId="0" fillId="22" borderId="3">
      <alignment horizontal="right"/>
      <protection locked="0"/>
    </xf>
    <xf numFmtId="189" fontId="0" fillId="22" borderId="3">
      <alignment horizontal="right"/>
      <protection locked="0"/>
    </xf>
    <xf numFmtId="2" fontId="0" fillId="22" borderId="3">
      <alignment horizontal="right"/>
      <protection locked="0"/>
    </xf>
    <xf numFmtId="190" fontId="0" fillId="22" borderId="3">
      <alignment horizontal="right"/>
      <protection locked="0"/>
    </xf>
    <xf numFmtId="191" fontId="0" fillId="22" borderId="3">
      <alignment horizontal="right"/>
      <protection locked="0"/>
    </xf>
    <xf numFmtId="182" fontId="0" fillId="22" borderId="3">
      <alignment horizontal="right"/>
      <protection locked="0"/>
    </xf>
    <xf numFmtId="1" fontId="0" fillId="22" borderId="3">
      <alignment horizontal="right"/>
      <protection locked="0"/>
    </xf>
    <xf numFmtId="192" fontId="0" fillId="22" borderId="3">
      <alignment horizontal="right"/>
      <protection locked="0"/>
    </xf>
    <xf numFmtId="189" fontId="0" fillId="22" borderId="3">
      <alignment horizontal="right"/>
      <protection locked="0"/>
    </xf>
    <xf numFmtId="193" fontId="0" fillId="22" borderId="3">
      <alignment horizontal="right"/>
      <protection locked="0"/>
    </xf>
    <xf numFmtId="194" fontId="0" fillId="22" borderId="3">
      <alignment horizontal="right"/>
      <protection locked="0"/>
    </xf>
    <xf numFmtId="195" fontId="0" fillId="22" borderId="3">
      <alignment horizontal="right"/>
      <protection locked="0"/>
    </xf>
    <xf numFmtId="196" fontId="0" fillId="22" borderId="3">
      <alignment horizontal="right"/>
      <protection locked="0"/>
    </xf>
    <xf numFmtId="197" fontId="0" fillId="22" borderId="3">
      <alignment horizontal="right"/>
      <protection locked="0"/>
    </xf>
    <xf numFmtId="198" fontId="0" fillId="22" borderId="3">
      <alignment horizontal="right"/>
      <protection locked="0"/>
    </xf>
    <xf numFmtId="49" fontId="0" fillId="22" borderId="3">
      <alignment horizontal="left"/>
      <protection locked="0"/>
    </xf>
    <xf numFmtId="49" fontId="0" fillId="22" borderId="3">
      <alignment horizontal="left" wrapText="1"/>
      <protection locked="0"/>
    </xf>
    <xf numFmtId="18" fontId="0" fillId="22" borderId="3">
      <alignment horizontal="left"/>
      <protection locked="0"/>
    </xf>
    <xf numFmtId="0" fontId="3" fillId="25" borderId="3">
      <alignment horizontal="center"/>
      <protection/>
    </xf>
    <xf numFmtId="0" fontId="3" fillId="25" borderId="3">
      <alignment horizontal="center" wrapText="1"/>
      <protection/>
    </xf>
    <xf numFmtId="187" fontId="0" fillId="25" borderId="3">
      <alignment horizontal="left"/>
      <protection/>
    </xf>
    <xf numFmtId="0" fontId="3" fillId="25" borderId="3">
      <alignment horizontal="left"/>
      <protection/>
    </xf>
    <xf numFmtId="0" fontId="3" fillId="25" borderId="3">
      <alignment horizontal="left" wrapText="1"/>
      <protection/>
    </xf>
    <xf numFmtId="0" fontId="3" fillId="25" borderId="3">
      <alignment horizontal="right"/>
      <protection/>
    </xf>
    <xf numFmtId="0" fontId="3" fillId="25" borderId="3">
      <alignment horizontal="right" wrapText="1"/>
      <protection/>
    </xf>
    <xf numFmtId="187" fontId="0" fillId="8" borderId="3">
      <alignment horizontal="left"/>
      <protection/>
    </xf>
    <xf numFmtId="3" fontId="0" fillId="8" borderId="3">
      <alignment horizontal="right"/>
      <protection/>
    </xf>
    <xf numFmtId="4" fontId="0" fillId="8" borderId="3">
      <alignment horizontal="right"/>
      <protection/>
    </xf>
    <xf numFmtId="188" fontId="0" fillId="8" borderId="3">
      <alignment horizontal="right"/>
      <protection/>
    </xf>
    <xf numFmtId="189" fontId="0" fillId="8" borderId="3">
      <alignment horizontal="right"/>
      <protection/>
    </xf>
    <xf numFmtId="2" fontId="0" fillId="8" borderId="3">
      <alignment horizontal="right"/>
      <protection/>
    </xf>
    <xf numFmtId="190" fontId="0" fillId="8" borderId="3">
      <alignment horizontal="right"/>
      <protection/>
    </xf>
    <xf numFmtId="191" fontId="0" fillId="8" borderId="3">
      <alignment horizontal="right"/>
      <protection/>
    </xf>
    <xf numFmtId="182" fontId="0" fillId="8" borderId="3">
      <alignment horizontal="right"/>
      <protection/>
    </xf>
    <xf numFmtId="1" fontId="0" fillId="8" borderId="3">
      <alignment horizontal="right"/>
      <protection/>
    </xf>
    <xf numFmtId="192" fontId="0" fillId="8" borderId="3">
      <alignment horizontal="right"/>
      <protection/>
    </xf>
    <xf numFmtId="189" fontId="0" fillId="8" borderId="3">
      <alignment horizontal="right"/>
      <protection/>
    </xf>
    <xf numFmtId="193" fontId="0" fillId="8" borderId="3">
      <alignment horizontal="right"/>
      <protection/>
    </xf>
    <xf numFmtId="194" fontId="0" fillId="8" borderId="3">
      <alignment horizontal="right"/>
      <protection/>
    </xf>
    <xf numFmtId="195" fontId="0" fillId="8" borderId="3">
      <alignment horizontal="right"/>
      <protection/>
    </xf>
    <xf numFmtId="196" fontId="0" fillId="8" borderId="3">
      <alignment horizontal="right"/>
      <protection/>
    </xf>
    <xf numFmtId="197" fontId="0" fillId="8" borderId="3">
      <alignment horizontal="right"/>
      <protection/>
    </xf>
    <xf numFmtId="198" fontId="0" fillId="8" borderId="3">
      <alignment horizontal="right"/>
      <protection/>
    </xf>
    <xf numFmtId="49" fontId="0" fillId="8" borderId="3">
      <alignment horizontal="left"/>
      <protection/>
    </xf>
    <xf numFmtId="49" fontId="0" fillId="8" borderId="3">
      <alignment horizontal="left" wrapText="1"/>
      <protection/>
    </xf>
    <xf numFmtId="18" fontId="0" fillId="8" borderId="3">
      <alignment horizontal="left"/>
      <protection/>
    </xf>
    <xf numFmtId="49" fontId="0" fillId="28" borderId="3">
      <alignment horizontal="left"/>
      <protection/>
    </xf>
    <xf numFmtId="0" fontId="113" fillId="20"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14" fillId="0" borderId="0" applyNumberFormat="0" applyFill="0" applyBorder="0" applyProtection="0">
      <alignment/>
    </xf>
    <xf numFmtId="3" fontId="0" fillId="22" borderId="3" applyFont="0" applyProtection="0">
      <alignment horizontal="right"/>
    </xf>
    <xf numFmtId="199" fontId="0" fillId="22" borderId="3" applyFont="0" applyProtection="0">
      <alignment horizontal="right"/>
    </xf>
    <xf numFmtId="182" fontId="0" fillId="22" borderId="3" applyFont="0" applyProtection="0">
      <alignment horizontal="right"/>
    </xf>
    <xf numFmtId="10" fontId="0" fillId="22" borderId="3" applyFont="0" applyProtection="0">
      <alignment horizontal="right"/>
    </xf>
    <xf numFmtId="9" fontId="0" fillId="22" borderId="3" applyFont="0" applyProtection="0">
      <alignment horizontal="right"/>
    </xf>
    <xf numFmtId="200" fontId="0" fillId="22" borderId="3" applyFont="0" applyProtection="0">
      <alignment horizontal="center" wrapText="1"/>
    </xf>
    <xf numFmtId="0" fontId="0" fillId="0" borderId="0">
      <alignment/>
      <protection/>
    </xf>
    <xf numFmtId="40" fontId="115" fillId="0" borderId="0" applyBorder="0">
      <alignment horizontal="right"/>
      <protection/>
    </xf>
    <xf numFmtId="201" fontId="0" fillId="3" borderId="3" applyFont="0">
      <alignment horizontal="right"/>
      <protection/>
    </xf>
    <xf numFmtId="1" fontId="0" fillId="3" borderId="3" applyFont="0" applyProtection="0">
      <alignment horizontal="right"/>
    </xf>
    <xf numFmtId="201" fontId="0" fillId="3" borderId="3" applyFont="0" applyProtection="0">
      <alignment/>
    </xf>
    <xf numFmtId="182" fontId="0" fillId="3" borderId="3" applyFont="0" applyProtection="0">
      <alignment/>
    </xf>
    <xf numFmtId="10" fontId="0" fillId="3" borderId="13" applyFont="0" applyProtection="0">
      <alignment horizontal="right"/>
    </xf>
    <xf numFmtId="9" fontId="0" fillId="3" borderId="13" applyFont="0" applyProtection="0">
      <alignment horizontal="right"/>
    </xf>
    <xf numFmtId="202" fontId="0" fillId="3" borderId="13" applyFont="0" applyProtection="0">
      <alignment horizontal="right"/>
    </xf>
    <xf numFmtId="0" fontId="0" fillId="3" borderId="3" applyFont="0">
      <alignment horizontal="center" wrapText="1"/>
      <protection locked="0"/>
    </xf>
    <xf numFmtId="0" fontId="0" fillId="3" borderId="3" applyNumberFormat="0" applyFont="0" applyAlignment="0" applyProtection="0"/>
    <xf numFmtId="0" fontId="116" fillId="0" borderId="0" applyNumberFormat="0" applyFill="0" applyBorder="0" applyAlignment="0" applyProtection="0"/>
    <xf numFmtId="0" fontId="117" fillId="0" borderId="14" applyNumberFormat="0" applyFill="0" applyAlignment="0" applyProtection="0"/>
    <xf numFmtId="0" fontId="118" fillId="0" borderId="0" applyNumberFormat="0" applyFill="0" applyBorder="0" applyAlignment="0">
      <protection locked="0"/>
    </xf>
    <xf numFmtId="0" fontId="119" fillId="0" borderId="0" applyNumberFormat="0" applyFill="0" applyBorder="0" applyAlignment="0" applyProtection="0"/>
  </cellStyleXfs>
  <cellXfs count="2249">
    <xf numFmtId="0" fontId="0" fillId="0" borderId="0" xfId="0" applyAlignment="1">
      <alignment vertical="center"/>
    </xf>
    <xf numFmtId="0" fontId="0" fillId="0" borderId="0" xfId="92" applyFont="1" applyProtection="1">
      <alignment/>
      <protection/>
    </xf>
    <xf numFmtId="0" fontId="2" fillId="22" borderId="0" xfId="93" applyFont="1" applyFill="1" applyBorder="1" applyProtection="1">
      <alignment/>
      <protection/>
    </xf>
    <xf numFmtId="0" fontId="3" fillId="22" borderId="15" xfId="93" applyFont="1" applyFill="1" applyBorder="1" applyProtection="1">
      <alignment/>
      <protection/>
    </xf>
    <xf numFmtId="0" fontId="0" fillId="22" borderId="15" xfId="93" applyFont="1" applyFill="1" applyBorder="1" applyProtection="1">
      <alignment/>
      <protection/>
    </xf>
    <xf numFmtId="0" fontId="4" fillId="0" borderId="0" xfId="92" applyFont="1" applyProtection="1">
      <alignment/>
      <protection/>
    </xf>
    <xf numFmtId="0" fontId="4" fillId="22" borderId="0" xfId="93" applyFont="1" applyFill="1" applyBorder="1" applyAlignment="1" applyProtection="1">
      <alignment wrapText="1"/>
      <protection/>
    </xf>
    <xf numFmtId="41" fontId="5" fillId="22" borderId="9" xfId="93" applyNumberFormat="1" applyFont="1" applyFill="1" applyBorder="1" applyAlignment="1" applyProtection="1">
      <alignment horizontal="right"/>
      <protection/>
    </xf>
    <xf numFmtId="41" fontId="5" fillId="22" borderId="16" xfId="93" applyNumberFormat="1" applyFont="1" applyFill="1" applyBorder="1" applyAlignment="1" applyProtection="1">
      <alignment horizontal="right"/>
      <protection/>
    </xf>
    <xf numFmtId="41" fontId="4" fillId="22" borderId="9" xfId="93" applyNumberFormat="1" applyFont="1" applyFill="1" applyBorder="1" applyAlignment="1" applyProtection="1">
      <alignment horizontal="right"/>
      <protection/>
    </xf>
    <xf numFmtId="41" fontId="4" fillId="22" borderId="16" xfId="93" applyNumberFormat="1" applyFont="1" applyFill="1" applyBorder="1" applyAlignment="1" applyProtection="1">
      <alignment horizontal="right"/>
      <protection/>
    </xf>
    <xf numFmtId="0" fontId="5" fillId="22" borderId="0" xfId="93" applyFont="1" applyFill="1" applyBorder="1" applyProtection="1">
      <alignment/>
      <protection/>
    </xf>
    <xf numFmtId="41" fontId="5" fillId="22" borderId="17" xfId="93" applyNumberFormat="1" applyFont="1" applyFill="1" applyBorder="1" applyAlignment="1" applyProtection="1">
      <alignment horizontal="right"/>
      <protection/>
    </xf>
    <xf numFmtId="41" fontId="5" fillId="22" borderId="18" xfId="93" applyNumberFormat="1" applyFont="1" applyFill="1" applyBorder="1" applyAlignment="1" applyProtection="1">
      <alignment horizontal="right"/>
      <protection/>
    </xf>
    <xf numFmtId="41" fontId="4" fillId="22" borderId="17" xfId="93" applyNumberFormat="1" applyFont="1" applyFill="1" applyBorder="1" applyAlignment="1" applyProtection="1">
      <alignment horizontal="right"/>
      <protection/>
    </xf>
    <xf numFmtId="41" fontId="4" fillId="22" borderId="18" xfId="93" applyNumberFormat="1" applyFont="1" applyFill="1" applyBorder="1" applyAlignment="1" applyProtection="1">
      <alignment horizontal="right"/>
      <protection/>
    </xf>
    <xf numFmtId="0" fontId="4" fillId="22" borderId="0" xfId="93" applyFont="1" applyFill="1" applyBorder="1" applyAlignment="1" applyProtection="1" quotePrefix="1">
      <alignment horizontal="left" indent="3"/>
      <protection/>
    </xf>
    <xf numFmtId="0" fontId="4" fillId="29" borderId="5" xfId="93" applyFont="1" applyFill="1" applyBorder="1" applyAlignment="1" applyProtection="1">
      <alignment wrapText="1"/>
      <protection/>
    </xf>
    <xf numFmtId="0" fontId="4" fillId="22" borderId="5" xfId="93" applyFont="1" applyFill="1" applyBorder="1" applyAlignment="1" applyProtection="1" quotePrefix="1">
      <alignment horizontal="left" indent="3"/>
      <protection/>
    </xf>
    <xf numFmtId="0" fontId="6" fillId="29" borderId="5" xfId="93" applyFont="1" applyFill="1" applyBorder="1" applyAlignment="1" applyProtection="1">
      <alignment wrapText="1"/>
      <protection/>
    </xf>
    <xf numFmtId="164" fontId="5" fillId="22" borderId="19" xfId="46" applyNumberFormat="1" applyFont="1" applyFill="1" applyBorder="1" applyAlignment="1" applyProtection="1">
      <alignment/>
      <protection/>
    </xf>
    <xf numFmtId="164" fontId="4" fillId="22" borderId="16" xfId="46" applyNumberFormat="1" applyFont="1" applyFill="1" applyBorder="1" applyAlignment="1" applyProtection="1">
      <alignment/>
      <protection/>
    </xf>
    <xf numFmtId="164" fontId="4" fillId="22" borderId="19" xfId="46" applyNumberFormat="1" applyFont="1" applyFill="1" applyBorder="1" applyAlignment="1" applyProtection="1">
      <alignment/>
      <protection/>
    </xf>
    <xf numFmtId="164" fontId="4" fillId="22" borderId="20" xfId="46" applyNumberFormat="1" applyFont="1" applyFill="1" applyBorder="1" applyAlignment="1" applyProtection="1">
      <alignment/>
      <protection/>
    </xf>
    <xf numFmtId="0" fontId="5" fillId="22" borderId="0" xfId="93" applyFont="1" applyFill="1" applyBorder="1" applyAlignment="1" applyProtection="1">
      <alignment horizontal="left" indent="1"/>
      <protection/>
    </xf>
    <xf numFmtId="164" fontId="4" fillId="22" borderId="6" xfId="46" applyNumberFormat="1" applyFont="1" applyFill="1" applyBorder="1" applyAlignment="1" applyProtection="1">
      <alignment/>
      <protection/>
    </xf>
    <xf numFmtId="164" fontId="4" fillId="22" borderId="21" xfId="46" applyNumberFormat="1" applyFont="1" applyFill="1" applyBorder="1" applyAlignment="1" applyProtection="1">
      <alignment/>
      <protection/>
    </xf>
    <xf numFmtId="164" fontId="4" fillId="22" borderId="0" xfId="46" applyNumberFormat="1" applyFont="1" applyFill="1" applyBorder="1" applyAlignment="1" applyProtection="1">
      <alignment/>
      <protection/>
    </xf>
    <xf numFmtId="0" fontId="4" fillId="22" borderId="22" xfId="93" applyFont="1" applyFill="1" applyBorder="1" applyAlignment="1" applyProtection="1">
      <alignment/>
      <protection/>
    </xf>
    <xf numFmtId="0" fontId="4" fillId="22" borderId="22" xfId="93" applyFont="1" applyFill="1" applyBorder="1" applyAlignment="1" applyProtection="1">
      <alignment horizontal="left" indent="2"/>
      <protection/>
    </xf>
    <xf numFmtId="41" fontId="5" fillId="22" borderId="23" xfId="46" applyNumberFormat="1" applyFont="1" applyFill="1" applyBorder="1" applyAlignment="1" applyProtection="1">
      <alignment horizontal="right"/>
      <protection/>
    </xf>
    <xf numFmtId="41" fontId="5" fillId="22" borderId="24" xfId="46" applyNumberFormat="1" applyFont="1" applyFill="1" applyBorder="1" applyAlignment="1" applyProtection="1">
      <alignment horizontal="right"/>
      <protection/>
    </xf>
    <xf numFmtId="41" fontId="4" fillId="22" borderId="23" xfId="46" applyNumberFormat="1" applyFont="1" applyFill="1" applyBorder="1" applyAlignment="1" applyProtection="1">
      <alignment horizontal="right"/>
      <protection/>
    </xf>
    <xf numFmtId="41" fontId="4" fillId="22" borderId="24" xfId="46" applyNumberFormat="1" applyFont="1" applyFill="1" applyBorder="1" applyAlignment="1" applyProtection="1">
      <alignment horizontal="right"/>
      <protection/>
    </xf>
    <xf numFmtId="41" fontId="5" fillId="29" borderId="23" xfId="46" applyNumberFormat="1" applyFont="1" applyFill="1" applyBorder="1" applyAlignment="1" applyProtection="1">
      <alignment horizontal="right"/>
      <protection/>
    </xf>
    <xf numFmtId="41" fontId="4" fillId="29" borderId="23" xfId="46" applyNumberFormat="1" applyFont="1" applyFill="1" applyBorder="1" applyAlignment="1" applyProtection="1">
      <alignment horizontal="right"/>
      <protection/>
    </xf>
    <xf numFmtId="41" fontId="5" fillId="22" borderId="6" xfId="46" applyNumberFormat="1" applyFont="1" applyFill="1" applyBorder="1" applyAlignment="1" applyProtection="1">
      <alignment horizontal="right"/>
      <protection/>
    </xf>
    <xf numFmtId="41" fontId="5" fillId="22" borderId="25" xfId="46" applyNumberFormat="1" applyFont="1" applyFill="1" applyBorder="1" applyAlignment="1" applyProtection="1">
      <alignment horizontal="right"/>
      <protection/>
    </xf>
    <xf numFmtId="41" fontId="4" fillId="22" borderId="6" xfId="46" applyNumberFormat="1" applyFont="1" applyFill="1" applyBorder="1" applyAlignment="1" applyProtection="1">
      <alignment horizontal="right"/>
      <protection/>
    </xf>
    <xf numFmtId="41" fontId="4" fillId="22" borderId="25" xfId="46" applyNumberFormat="1" applyFont="1" applyFill="1" applyBorder="1" applyAlignment="1" applyProtection="1">
      <alignment horizontal="right"/>
      <protection/>
    </xf>
    <xf numFmtId="0" fontId="4" fillId="22" borderId="0" xfId="93" applyFont="1" applyFill="1" applyBorder="1" applyAlignment="1" applyProtection="1">
      <alignment horizontal="left" indent="5"/>
      <protection/>
    </xf>
    <xf numFmtId="41" fontId="5" fillId="29" borderId="26" xfId="46" applyNumberFormat="1" applyFont="1" applyFill="1" applyBorder="1" applyAlignment="1" applyProtection="1">
      <alignment horizontal="right"/>
      <protection/>
    </xf>
    <xf numFmtId="41" fontId="5" fillId="22" borderId="27" xfId="46" applyNumberFormat="1" applyFont="1" applyFill="1" applyBorder="1" applyAlignment="1" applyProtection="1">
      <alignment horizontal="right"/>
      <protection/>
    </xf>
    <xf numFmtId="41" fontId="4" fillId="29" borderId="26" xfId="46" applyNumberFormat="1" applyFont="1" applyFill="1" applyBorder="1" applyAlignment="1" applyProtection="1">
      <alignment horizontal="right"/>
      <protection/>
    </xf>
    <xf numFmtId="41" fontId="4" fillId="22" borderId="27" xfId="46" applyNumberFormat="1" applyFont="1" applyFill="1" applyBorder="1" applyAlignment="1" applyProtection="1">
      <alignment horizontal="right"/>
      <protection/>
    </xf>
    <xf numFmtId="41" fontId="4" fillId="22" borderId="21" xfId="46" applyNumberFormat="1" applyFont="1" applyFill="1" applyBorder="1" applyAlignment="1" applyProtection="1">
      <alignment horizontal="right"/>
      <protection/>
    </xf>
    <xf numFmtId="41" fontId="5" fillId="29" borderId="24" xfId="46" applyNumberFormat="1" applyFont="1" applyFill="1" applyBorder="1" applyAlignment="1" applyProtection="1">
      <alignment horizontal="right"/>
      <protection/>
    </xf>
    <xf numFmtId="41" fontId="4" fillId="29" borderId="24" xfId="46" applyNumberFormat="1" applyFont="1" applyFill="1" applyBorder="1" applyAlignment="1" applyProtection="1">
      <alignment horizontal="right"/>
      <protection/>
    </xf>
    <xf numFmtId="41" fontId="4" fillId="29" borderId="25" xfId="46" applyNumberFormat="1" applyFont="1" applyFill="1" applyBorder="1" applyAlignment="1" applyProtection="1">
      <alignment horizontal="right"/>
      <protection/>
    </xf>
    <xf numFmtId="41" fontId="4" fillId="29" borderId="6" xfId="46" applyNumberFormat="1" applyFont="1" applyFill="1" applyBorder="1" applyAlignment="1" applyProtection="1">
      <alignment horizontal="right"/>
      <protection/>
    </xf>
    <xf numFmtId="0" fontId="4" fillId="22" borderId="0" xfId="93" applyFont="1" applyFill="1" applyBorder="1" applyAlignment="1" applyProtection="1">
      <alignment horizontal="left"/>
      <protection/>
    </xf>
    <xf numFmtId="41" fontId="5" fillId="29" borderId="27" xfId="46" applyNumberFormat="1" applyFont="1" applyFill="1" applyBorder="1" applyAlignment="1" applyProtection="1">
      <alignment horizontal="right"/>
      <protection/>
    </xf>
    <xf numFmtId="41" fontId="4" fillId="29" borderId="27" xfId="46" applyNumberFormat="1" applyFont="1" applyFill="1" applyBorder="1" applyAlignment="1" applyProtection="1">
      <alignment horizontal="right"/>
      <protection/>
    </xf>
    <xf numFmtId="41" fontId="4" fillId="29" borderId="21" xfId="46" applyNumberFormat="1" applyFont="1" applyFill="1" applyBorder="1" applyAlignment="1" applyProtection="1">
      <alignment horizontal="right"/>
      <protection/>
    </xf>
    <xf numFmtId="41" fontId="4" fillId="29" borderId="28" xfId="46" applyNumberFormat="1" applyFont="1" applyFill="1" applyBorder="1" applyAlignment="1" applyProtection="1">
      <alignment horizontal="right"/>
      <protection/>
    </xf>
    <xf numFmtId="41" fontId="4" fillId="29" borderId="29" xfId="46" applyNumberFormat="1" applyFont="1" applyFill="1" applyBorder="1" applyAlignment="1" applyProtection="1">
      <alignment horizontal="right"/>
      <protection/>
    </xf>
    <xf numFmtId="41" fontId="4" fillId="22" borderId="29" xfId="46" applyNumberFormat="1" applyFont="1" applyFill="1" applyBorder="1" applyAlignment="1" applyProtection="1">
      <alignment horizontal="right"/>
      <protection/>
    </xf>
    <xf numFmtId="0" fontId="5" fillId="22" borderId="30" xfId="93" applyFont="1" applyFill="1" applyBorder="1" applyProtection="1">
      <alignment/>
      <protection/>
    </xf>
    <xf numFmtId="0" fontId="5" fillId="22" borderId="21" xfId="93" applyFont="1" applyFill="1" applyBorder="1" applyProtection="1">
      <alignment/>
      <protection/>
    </xf>
    <xf numFmtId="41" fontId="5" fillId="29" borderId="31" xfId="46" applyNumberFormat="1" applyFont="1" applyFill="1" applyBorder="1" applyAlignment="1" applyProtection="1">
      <alignment horizontal="right"/>
      <protection/>
    </xf>
    <xf numFmtId="41" fontId="5" fillId="29" borderId="32" xfId="46" applyNumberFormat="1" applyFont="1" applyFill="1" applyBorder="1" applyAlignment="1" applyProtection="1">
      <alignment horizontal="right"/>
      <protection/>
    </xf>
    <xf numFmtId="41" fontId="4" fillId="29" borderId="31" xfId="46" applyNumberFormat="1" applyFont="1" applyFill="1" applyBorder="1" applyAlignment="1" applyProtection="1">
      <alignment horizontal="right"/>
      <protection/>
    </xf>
    <xf numFmtId="41" fontId="4" fillId="29" borderId="32" xfId="46" applyNumberFormat="1" applyFont="1" applyFill="1" applyBorder="1" applyAlignment="1" applyProtection="1">
      <alignment horizontal="right"/>
      <protection/>
    </xf>
    <xf numFmtId="41" fontId="5" fillId="29" borderId="8" xfId="46" applyNumberFormat="1" applyFont="1" applyFill="1" applyBorder="1" applyAlignment="1" applyProtection="1">
      <alignment horizontal="right"/>
      <protection/>
    </xf>
    <xf numFmtId="41" fontId="5" fillId="29" borderId="13" xfId="46" applyNumberFormat="1" applyFont="1" applyFill="1" applyBorder="1" applyAlignment="1" applyProtection="1">
      <alignment horizontal="right"/>
      <protection/>
    </xf>
    <xf numFmtId="41" fontId="4" fillId="29" borderId="8" xfId="46" applyNumberFormat="1" applyFont="1" applyFill="1" applyBorder="1" applyAlignment="1" applyProtection="1">
      <alignment horizontal="right"/>
      <protection/>
    </xf>
    <xf numFmtId="41" fontId="4" fillId="29" borderId="13" xfId="46" applyNumberFormat="1" applyFont="1" applyFill="1" applyBorder="1" applyAlignment="1" applyProtection="1">
      <alignment horizontal="right"/>
      <protection/>
    </xf>
    <xf numFmtId="0" fontId="4" fillId="22" borderId="22" xfId="93" applyFont="1" applyFill="1" applyBorder="1" applyAlignment="1" applyProtection="1">
      <alignment horizontal="left" indent="1"/>
      <protection/>
    </xf>
    <xf numFmtId="41" fontId="4" fillId="22" borderId="13" xfId="46" applyNumberFormat="1" applyFont="1" applyFill="1" applyBorder="1" applyAlignment="1" applyProtection="1">
      <alignment horizontal="right"/>
      <protection/>
    </xf>
    <xf numFmtId="41" fontId="5" fillId="29" borderId="33" xfId="46" applyNumberFormat="1" applyFont="1" applyFill="1" applyBorder="1" applyAlignment="1" applyProtection="1">
      <alignment horizontal="right"/>
      <protection/>
    </xf>
    <xf numFmtId="41" fontId="4" fillId="29" borderId="33" xfId="46" applyNumberFormat="1" applyFont="1" applyFill="1" applyBorder="1" applyAlignment="1" applyProtection="1">
      <alignment horizontal="right"/>
      <protection/>
    </xf>
    <xf numFmtId="0" fontId="5" fillId="22" borderId="0" xfId="93" applyFont="1" applyFill="1" applyBorder="1" applyAlignment="1" applyProtection="1">
      <alignment horizontal="left" indent="2"/>
      <protection/>
    </xf>
    <xf numFmtId="0" fontId="4" fillId="22" borderId="30" xfId="93" applyFont="1" applyFill="1" applyBorder="1" applyAlignment="1" applyProtection="1">
      <alignment horizontal="left" indent="5"/>
      <protection/>
    </xf>
    <xf numFmtId="0" fontId="4" fillId="22" borderId="21" xfId="93" applyFont="1" applyFill="1" applyBorder="1" applyAlignment="1" applyProtection="1">
      <alignment horizontal="left" indent="5"/>
      <protection/>
    </xf>
    <xf numFmtId="41" fontId="5" fillId="29" borderId="34" xfId="46" applyNumberFormat="1" applyFont="1" applyFill="1" applyBorder="1" applyAlignment="1" applyProtection="1">
      <alignment horizontal="right"/>
      <protection/>
    </xf>
    <xf numFmtId="41" fontId="5" fillId="29" borderId="35" xfId="46" applyNumberFormat="1" applyFont="1" applyFill="1" applyBorder="1" applyAlignment="1" applyProtection="1">
      <alignment horizontal="right"/>
      <protection/>
    </xf>
    <xf numFmtId="41" fontId="4" fillId="29" borderId="34" xfId="46" applyNumberFormat="1" applyFont="1" applyFill="1" applyBorder="1" applyAlignment="1" applyProtection="1">
      <alignment horizontal="right"/>
      <protection/>
    </xf>
    <xf numFmtId="41" fontId="4" fillId="29" borderId="35" xfId="46" applyNumberFormat="1" applyFont="1" applyFill="1" applyBorder="1" applyAlignment="1" applyProtection="1">
      <alignment horizontal="right"/>
      <protection/>
    </xf>
    <xf numFmtId="41" fontId="4" fillId="22" borderId="8" xfId="46" applyNumberFormat="1" applyFont="1" applyFill="1" applyBorder="1" applyAlignment="1" applyProtection="1">
      <alignment horizontal="right"/>
      <protection/>
    </xf>
    <xf numFmtId="0" fontId="4" fillId="22" borderId="0" xfId="93" applyFont="1" applyFill="1" applyBorder="1" applyProtection="1">
      <alignment/>
      <protection/>
    </xf>
    <xf numFmtId="0" fontId="5" fillId="29" borderId="0" xfId="93" applyFont="1" applyFill="1" applyBorder="1" applyProtection="1">
      <alignment/>
      <protection/>
    </xf>
    <xf numFmtId="0" fontId="4" fillId="29" borderId="0" xfId="93" applyFont="1" applyFill="1" applyBorder="1" applyProtection="1">
      <alignment/>
      <protection/>
    </xf>
    <xf numFmtId="0" fontId="7" fillId="0" borderId="0" xfId="92" applyFont="1" applyAlignment="1" applyProtection="1">
      <alignment horizontal="center"/>
      <protection/>
    </xf>
    <xf numFmtId="0" fontId="3" fillId="0" borderId="0" xfId="92" applyFont="1" applyProtection="1">
      <alignment/>
      <protection/>
    </xf>
    <xf numFmtId="0" fontId="0" fillId="0" borderId="0" xfId="92" applyFont="1" applyAlignment="1" applyProtection="1">
      <alignment horizontal="center"/>
      <protection locked="0"/>
    </xf>
    <xf numFmtId="0" fontId="3" fillId="22" borderId="15" xfId="93" applyFont="1" applyFill="1" applyBorder="1" applyAlignment="1" applyProtection="1">
      <alignment horizontal="center"/>
      <protection/>
    </xf>
    <xf numFmtId="0" fontId="0" fillId="22" borderId="0" xfId="93" applyFont="1" applyFill="1" applyBorder="1" applyProtection="1">
      <alignment/>
      <protection/>
    </xf>
    <xf numFmtId="0" fontId="8" fillId="22" borderId="0" xfId="93" applyFont="1" applyFill="1" applyBorder="1" applyAlignment="1" applyProtection="1">
      <alignment horizontal="left" wrapText="1"/>
      <protection/>
    </xf>
    <xf numFmtId="41" fontId="9" fillId="22" borderId="8" xfId="93" applyNumberFormat="1" applyFont="1" applyFill="1" applyBorder="1" applyAlignment="1" applyProtection="1">
      <alignment horizontal="right"/>
      <protection/>
    </xf>
    <xf numFmtId="41" fontId="8" fillId="22" borderId="5" xfId="93" applyNumberFormat="1" applyFont="1" applyFill="1" applyBorder="1" applyAlignment="1" applyProtection="1">
      <alignment horizontal="right"/>
      <protection/>
    </xf>
    <xf numFmtId="41" fontId="8" fillId="22" borderId="13" xfId="93" applyNumberFormat="1" applyFont="1" applyFill="1" applyBorder="1" applyAlignment="1" applyProtection="1">
      <alignment horizontal="right"/>
      <protection/>
    </xf>
    <xf numFmtId="0" fontId="8" fillId="22" borderId="0" xfId="93" applyFont="1" applyFill="1" applyBorder="1" applyAlignment="1" applyProtection="1">
      <alignment wrapText="1"/>
      <protection/>
    </xf>
    <xf numFmtId="41" fontId="8" fillId="29" borderId="5" xfId="93" applyNumberFormat="1" applyFont="1" applyFill="1" applyBorder="1" applyAlignment="1" applyProtection="1">
      <alignment horizontal="right" wrapText="1"/>
      <protection/>
    </xf>
    <xf numFmtId="41" fontId="8" fillId="22" borderId="0" xfId="93" applyNumberFormat="1" applyFont="1" applyFill="1" applyBorder="1" applyAlignment="1" applyProtection="1">
      <alignment horizontal="right" wrapText="1"/>
      <protection/>
    </xf>
    <xf numFmtId="0" fontId="9" fillId="22" borderId="0" xfId="93" applyFont="1" applyFill="1" applyBorder="1" applyAlignment="1" applyProtection="1">
      <alignment horizontal="left"/>
      <protection/>
    </xf>
    <xf numFmtId="41" fontId="9" fillId="22" borderId="6" xfId="46" applyNumberFormat="1" applyFont="1" applyFill="1" applyBorder="1" applyAlignment="1" applyProtection="1">
      <alignment horizontal="right"/>
      <protection/>
    </xf>
    <xf numFmtId="41" fontId="8" fillId="22" borderId="0" xfId="46" applyNumberFormat="1" applyFont="1" applyFill="1" applyBorder="1" applyAlignment="1" applyProtection="1">
      <alignment horizontal="right"/>
      <protection/>
    </xf>
    <xf numFmtId="41" fontId="8" fillId="22" borderId="20" xfId="46" applyNumberFormat="1" applyFont="1" applyFill="1" applyBorder="1" applyAlignment="1" applyProtection="1">
      <alignment horizontal="right"/>
      <protection/>
    </xf>
    <xf numFmtId="41" fontId="8" fillId="22" borderId="16" xfId="46" applyNumberFormat="1" applyFont="1" applyFill="1" applyBorder="1" applyAlignment="1" applyProtection="1">
      <alignment horizontal="right"/>
      <protection/>
    </xf>
    <xf numFmtId="0" fontId="9" fillId="22" borderId="0" xfId="93" applyFont="1" applyFill="1" applyBorder="1" applyAlignment="1" applyProtection="1">
      <alignment horizontal="left" indent="1"/>
      <protection/>
    </xf>
    <xf numFmtId="41" fontId="8" fillId="22" borderId="21" xfId="46" applyNumberFormat="1" applyFont="1" applyFill="1" applyBorder="1" applyAlignment="1" applyProtection="1">
      <alignment horizontal="right"/>
      <protection/>
    </xf>
    <xf numFmtId="0" fontId="8" fillId="22" borderId="22" xfId="93" applyFont="1" applyFill="1" applyBorder="1" applyAlignment="1" applyProtection="1">
      <alignment horizontal="left" indent="2"/>
      <protection/>
    </xf>
    <xf numFmtId="0" fontId="8" fillId="22" borderId="22" xfId="93" applyFont="1" applyFill="1" applyBorder="1" applyAlignment="1" applyProtection="1">
      <alignment/>
      <protection/>
    </xf>
    <xf numFmtId="41" fontId="9" fillId="22" borderId="23" xfId="46" applyNumberFormat="1" applyFont="1" applyFill="1" applyBorder="1" applyAlignment="1" applyProtection="1">
      <alignment horizontal="right"/>
      <protection/>
    </xf>
    <xf numFmtId="41" fontId="8" fillId="22" borderId="22" xfId="46" applyNumberFormat="1" applyFont="1" applyFill="1" applyBorder="1" applyAlignment="1" applyProtection="1">
      <alignment horizontal="right"/>
      <protection/>
    </xf>
    <xf numFmtId="41" fontId="8" fillId="29" borderId="22" xfId="46" applyNumberFormat="1" applyFont="1" applyFill="1" applyBorder="1" applyAlignment="1" applyProtection="1">
      <alignment horizontal="right"/>
      <protection/>
    </xf>
    <xf numFmtId="41" fontId="8" fillId="29" borderId="0" xfId="46" applyNumberFormat="1" applyFont="1" applyFill="1" applyBorder="1" applyAlignment="1" applyProtection="1">
      <alignment horizontal="right"/>
      <protection/>
    </xf>
    <xf numFmtId="0" fontId="8" fillId="22" borderId="0" xfId="93" applyFont="1" applyFill="1" applyBorder="1" applyAlignment="1" applyProtection="1">
      <alignment horizontal="left" indent="5"/>
      <protection/>
    </xf>
    <xf numFmtId="41" fontId="9" fillId="29" borderId="8" xfId="46" applyNumberFormat="1" applyFont="1" applyFill="1" applyBorder="1" applyAlignment="1" applyProtection="1">
      <alignment horizontal="right"/>
      <protection/>
    </xf>
    <xf numFmtId="41" fontId="8" fillId="29" borderId="5" xfId="46" applyNumberFormat="1" applyFont="1" applyFill="1" applyBorder="1" applyAlignment="1" applyProtection="1">
      <alignment horizontal="right"/>
      <protection/>
    </xf>
    <xf numFmtId="41" fontId="8" fillId="22" borderId="13" xfId="46" applyNumberFormat="1" applyFont="1" applyFill="1" applyBorder="1" applyAlignment="1" applyProtection="1">
      <alignment horizontal="right"/>
      <protection/>
    </xf>
    <xf numFmtId="41" fontId="9" fillId="29" borderId="6" xfId="46" applyNumberFormat="1" applyFont="1" applyFill="1" applyBorder="1" applyAlignment="1" applyProtection="1">
      <alignment horizontal="right"/>
      <protection/>
    </xf>
    <xf numFmtId="0" fontId="8" fillId="22" borderId="0" xfId="93" applyFont="1" applyFill="1" applyBorder="1" applyAlignment="1" applyProtection="1">
      <alignment horizontal="left"/>
      <protection/>
    </xf>
    <xf numFmtId="0" fontId="8" fillId="22" borderId="0" xfId="93" applyFont="1" applyFill="1" applyBorder="1" applyAlignment="1" applyProtection="1">
      <alignment/>
      <protection/>
    </xf>
    <xf numFmtId="41" fontId="9" fillId="29" borderId="23" xfId="46" applyNumberFormat="1" applyFont="1" applyFill="1" applyBorder="1" applyAlignment="1" applyProtection="1">
      <alignment horizontal="right"/>
      <protection/>
    </xf>
    <xf numFmtId="41" fontId="9" fillId="29" borderId="28" xfId="46" applyNumberFormat="1" applyFont="1" applyFill="1" applyBorder="1" applyAlignment="1" applyProtection="1">
      <alignment horizontal="right"/>
      <protection/>
    </xf>
    <xf numFmtId="0" fontId="9" fillId="22" borderId="30" xfId="93" applyFont="1" applyFill="1" applyBorder="1" applyProtection="1">
      <alignment/>
      <protection/>
    </xf>
    <xf numFmtId="0" fontId="9" fillId="22" borderId="0" xfId="93" applyFont="1" applyFill="1" applyBorder="1" applyProtection="1">
      <alignment/>
      <protection/>
    </xf>
    <xf numFmtId="0" fontId="9" fillId="22" borderId="0" xfId="93" applyFont="1" applyFill="1" applyBorder="1" applyAlignment="1" applyProtection="1">
      <alignment/>
      <protection/>
    </xf>
    <xf numFmtId="41" fontId="9" fillId="29" borderId="33" xfId="46" applyNumberFormat="1" applyFont="1" applyFill="1" applyBorder="1" applyAlignment="1" applyProtection="1">
      <alignment horizontal="right"/>
      <protection/>
    </xf>
    <xf numFmtId="41" fontId="8" fillId="29" borderId="15" xfId="46" applyNumberFormat="1" applyFont="1" applyFill="1" applyBorder="1" applyAlignment="1" applyProtection="1">
      <alignment horizontal="right"/>
      <protection/>
    </xf>
    <xf numFmtId="41" fontId="8" fillId="22" borderId="18" xfId="46" applyNumberFormat="1" applyFont="1" applyFill="1" applyBorder="1" applyAlignment="1" applyProtection="1">
      <alignment horizontal="right"/>
      <protection/>
    </xf>
    <xf numFmtId="0" fontId="3" fillId="22" borderId="0" xfId="93" applyFont="1" applyFill="1" applyBorder="1" applyAlignment="1" applyProtection="1">
      <alignment horizontal="center"/>
      <protection/>
    </xf>
    <xf numFmtId="0" fontId="3" fillId="0" borderId="0" xfId="92" applyFont="1" applyAlignment="1" applyProtection="1">
      <alignment horizontal="center"/>
      <protection/>
    </xf>
    <xf numFmtId="0" fontId="12" fillId="0" borderId="0" xfId="92" applyFont="1" applyProtection="1">
      <alignment/>
      <protection/>
    </xf>
    <xf numFmtId="0" fontId="11" fillId="0" borderId="0" xfId="92" applyFont="1" applyAlignment="1" applyProtection="1">
      <alignment horizontal="center"/>
      <protection locked="0"/>
    </xf>
    <xf numFmtId="0" fontId="0" fillId="0" borderId="0" xfId="92" applyFont="1" applyFill="1" applyProtection="1">
      <alignment/>
      <protection/>
    </xf>
    <xf numFmtId="3" fontId="0" fillId="0" borderId="0" xfId="92" applyNumberFormat="1" applyFont="1" applyProtection="1">
      <alignment/>
      <protection/>
    </xf>
    <xf numFmtId="37" fontId="0" fillId="0" borderId="0" xfId="90" applyFont="1" applyProtection="1">
      <alignment/>
      <protection/>
    </xf>
    <xf numFmtId="37" fontId="15" fillId="0" borderId="0" xfId="90" applyFont="1" applyProtection="1">
      <alignment/>
      <protection/>
    </xf>
    <xf numFmtId="0" fontId="16" fillId="22" borderId="0" xfId="82" applyFont="1" applyFill="1" applyBorder="1" applyAlignment="1" applyProtection="1" quotePrefix="1">
      <alignment horizontal="left"/>
      <protection/>
    </xf>
    <xf numFmtId="0" fontId="15" fillId="22" borderId="0" xfId="82" applyFont="1" applyFill="1" applyBorder="1" applyProtection="1">
      <alignment/>
      <protection/>
    </xf>
    <xf numFmtId="0" fontId="15" fillId="22" borderId="0" xfId="82" applyFont="1" applyFill="1" applyBorder="1" applyAlignment="1" applyProtection="1">
      <alignment horizontal="center"/>
      <protection/>
    </xf>
    <xf numFmtId="0" fontId="15" fillId="22" borderId="0" xfId="82" applyFont="1" applyFill="1" applyAlignment="1" applyProtection="1">
      <alignment horizontal="center"/>
      <protection/>
    </xf>
    <xf numFmtId="0" fontId="15" fillId="29" borderId="0" xfId="82" applyFont="1" applyFill="1" applyProtection="1">
      <alignment/>
      <protection/>
    </xf>
    <xf numFmtId="0" fontId="15" fillId="22" borderId="0" xfId="82" applyFont="1" applyFill="1" applyBorder="1" applyAlignment="1" applyProtection="1">
      <alignment horizontal="left" wrapText="1"/>
      <protection/>
    </xf>
    <xf numFmtId="41" fontId="15" fillId="22" borderId="5" xfId="82" applyNumberFormat="1" applyFont="1" applyFill="1" applyBorder="1" applyAlignment="1" applyProtection="1">
      <alignment horizontal="right"/>
      <protection/>
    </xf>
    <xf numFmtId="0" fontId="15" fillId="22" borderId="13" xfId="82" applyFont="1" applyFill="1" applyBorder="1" applyAlignment="1" applyProtection="1" quotePrefix="1">
      <alignment horizontal="right"/>
      <protection/>
    </xf>
    <xf numFmtId="0" fontId="17" fillId="22" borderId="0" xfId="82" applyFont="1" applyFill="1" applyBorder="1" applyAlignment="1" applyProtection="1">
      <alignment horizontal="left" vertical="top"/>
      <protection/>
    </xf>
    <xf numFmtId="0" fontId="16" fillId="22" borderId="0" xfId="82" applyFont="1" applyFill="1" applyBorder="1" applyAlignment="1" applyProtection="1">
      <alignment horizontal="center"/>
      <protection/>
    </xf>
    <xf numFmtId="41" fontId="16" fillId="22" borderId="0" xfId="82" applyNumberFormat="1" applyFont="1" applyFill="1" applyBorder="1" applyAlignment="1" applyProtection="1">
      <alignment horizontal="right"/>
      <protection/>
    </xf>
    <xf numFmtId="41" fontId="16" fillId="22" borderId="0" xfId="82" applyNumberFormat="1" applyFont="1" applyFill="1" applyBorder="1" applyAlignment="1" applyProtection="1">
      <alignment horizontal="right" wrapText="1"/>
      <protection/>
    </xf>
    <xf numFmtId="0" fontId="16" fillId="22" borderId="15" xfId="82" applyFont="1" applyFill="1" applyBorder="1" applyAlignment="1" applyProtection="1">
      <alignment horizontal="right"/>
      <protection/>
    </xf>
    <xf numFmtId="0" fontId="15" fillId="22" borderId="0" xfId="82" applyFont="1" applyFill="1" applyBorder="1" applyAlignment="1" applyProtection="1" quotePrefix="1">
      <alignment horizontal="left"/>
      <protection/>
    </xf>
    <xf numFmtId="0" fontId="16" fillId="22" borderId="15" xfId="82" applyFont="1" applyFill="1" applyBorder="1" applyAlignment="1" applyProtection="1" quotePrefix="1">
      <alignment horizontal="right"/>
      <protection/>
    </xf>
    <xf numFmtId="41" fontId="18" fillId="22" borderId="15" xfId="82" applyNumberFormat="1" applyFont="1" applyFill="1" applyBorder="1" applyAlignment="1" applyProtection="1" quotePrefix="1">
      <alignment horizontal="left"/>
      <protection/>
    </xf>
    <xf numFmtId="0" fontId="16" fillId="22" borderId="0" xfId="82" applyFont="1" applyFill="1" applyBorder="1" applyAlignment="1" applyProtection="1">
      <alignment horizontal="left"/>
      <protection/>
    </xf>
    <xf numFmtId="0" fontId="15" fillId="22" borderId="19" xfId="82" applyFont="1" applyFill="1" applyBorder="1" applyProtection="1">
      <alignment/>
      <protection/>
    </xf>
    <xf numFmtId="0" fontId="16" fillId="22" borderId="20" xfId="82" applyFont="1" applyFill="1" applyBorder="1" applyProtection="1">
      <alignment/>
      <protection/>
    </xf>
    <xf numFmtId="0" fontId="15" fillId="22" borderId="20" xfId="82" applyFont="1" applyFill="1" applyBorder="1" applyProtection="1">
      <alignment/>
      <protection/>
    </xf>
    <xf numFmtId="0" fontId="15" fillId="22" borderId="16" xfId="82" applyFont="1" applyFill="1" applyBorder="1" applyProtection="1">
      <alignment/>
      <protection/>
    </xf>
    <xf numFmtId="0" fontId="15" fillId="22" borderId="0" xfId="82" applyFont="1" applyFill="1" applyBorder="1" applyAlignment="1" applyProtection="1">
      <alignment horizontal="left"/>
      <protection/>
    </xf>
    <xf numFmtId="0" fontId="15" fillId="22" borderId="6" xfId="82" applyFont="1" applyFill="1" applyBorder="1" applyProtection="1">
      <alignment/>
      <protection/>
    </xf>
    <xf numFmtId="0" fontId="16" fillId="22" borderId="0" xfId="82" applyFont="1" applyFill="1" applyBorder="1" applyProtection="1">
      <alignment/>
      <protection/>
    </xf>
    <xf numFmtId="0" fontId="15" fillId="22" borderId="21" xfId="82" applyFont="1" applyFill="1" applyBorder="1" applyProtection="1">
      <alignment/>
      <protection/>
    </xf>
    <xf numFmtId="0" fontId="15" fillId="22" borderId="22" xfId="82" applyFont="1" applyFill="1" applyBorder="1" applyAlignment="1" applyProtection="1">
      <alignment/>
      <protection/>
    </xf>
    <xf numFmtId="0" fontId="15" fillId="22" borderId="22" xfId="82" applyFont="1" applyFill="1" applyBorder="1" applyAlignment="1" applyProtection="1" quotePrefix="1">
      <alignment horizontal="left"/>
      <protection/>
    </xf>
    <xf numFmtId="41" fontId="16" fillId="22" borderId="23" xfId="46" applyNumberFormat="1" applyFont="1" applyFill="1" applyBorder="1" applyAlignment="1" applyProtection="1">
      <alignment horizontal="right"/>
      <protection locked="0"/>
    </xf>
    <xf numFmtId="41" fontId="16" fillId="22" borderId="22" xfId="46" applyNumberFormat="1" applyFont="1" applyFill="1" applyBorder="1" applyAlignment="1" applyProtection="1">
      <alignment horizontal="right"/>
      <protection locked="0"/>
    </xf>
    <xf numFmtId="41" fontId="16" fillId="22" borderId="22" xfId="46" applyNumberFormat="1" applyFont="1" applyFill="1" applyBorder="1" applyAlignment="1" applyProtection="1">
      <alignment horizontal="right"/>
      <protection/>
    </xf>
    <xf numFmtId="41" fontId="15" fillId="22" borderId="22" xfId="46" applyNumberFormat="1" applyFont="1" applyFill="1" applyBorder="1" applyAlignment="1" applyProtection="1">
      <alignment horizontal="right"/>
      <protection/>
    </xf>
    <xf numFmtId="41" fontId="15" fillId="22" borderId="0" xfId="46" applyNumberFormat="1" applyFont="1" applyFill="1" applyBorder="1" applyAlignment="1" applyProtection="1">
      <alignment horizontal="right"/>
      <protection/>
    </xf>
    <xf numFmtId="165" fontId="15" fillId="22" borderId="21" xfId="46" applyNumberFormat="1" applyFont="1" applyFill="1" applyBorder="1" applyAlignment="1" applyProtection="1">
      <alignment/>
      <protection/>
    </xf>
    <xf numFmtId="0" fontId="15" fillId="22" borderId="36" xfId="82" applyFont="1" applyFill="1" applyBorder="1" applyAlignment="1" applyProtection="1">
      <alignment/>
      <protection/>
    </xf>
    <xf numFmtId="0" fontId="15" fillId="22" borderId="36" xfId="82" applyFont="1" applyFill="1" applyBorder="1" applyAlignment="1" applyProtection="1" quotePrefix="1">
      <alignment horizontal="left"/>
      <protection/>
    </xf>
    <xf numFmtId="41" fontId="16" fillId="22" borderId="37" xfId="46" applyNumberFormat="1" applyFont="1" applyFill="1" applyBorder="1" applyAlignment="1" applyProtection="1">
      <alignment horizontal="right"/>
      <protection locked="0"/>
    </xf>
    <xf numFmtId="41" fontId="16" fillId="22" borderId="30" xfId="46" applyNumberFormat="1" applyFont="1" applyFill="1" applyBorder="1" applyAlignment="1" applyProtection="1">
      <alignment horizontal="right"/>
      <protection locked="0"/>
    </xf>
    <xf numFmtId="41" fontId="16" fillId="22" borderId="30" xfId="46" applyNumberFormat="1" applyFont="1" applyFill="1" applyBorder="1" applyAlignment="1" applyProtection="1">
      <alignment horizontal="right"/>
      <protection/>
    </xf>
    <xf numFmtId="41" fontId="15" fillId="22" borderId="30" xfId="46" applyNumberFormat="1" applyFont="1" applyFill="1" applyBorder="1" applyAlignment="1" applyProtection="1">
      <alignment horizontal="right"/>
      <protection/>
    </xf>
    <xf numFmtId="41" fontId="16" fillId="22" borderId="36" xfId="46" applyNumberFormat="1" applyFont="1" applyFill="1" applyBorder="1" applyAlignment="1" applyProtection="1">
      <alignment horizontal="right"/>
      <protection locked="0"/>
    </xf>
    <xf numFmtId="41" fontId="16" fillId="22" borderId="36" xfId="46" applyNumberFormat="1" applyFont="1" applyFill="1" applyBorder="1" applyAlignment="1" applyProtection="1">
      <alignment horizontal="right"/>
      <protection/>
    </xf>
    <xf numFmtId="41" fontId="15" fillId="22" borderId="36" xfId="46" applyNumberFormat="1" applyFont="1" applyFill="1" applyBorder="1" applyAlignment="1" applyProtection="1">
      <alignment horizontal="right"/>
      <protection/>
    </xf>
    <xf numFmtId="41" fontId="16" fillId="22" borderId="38" xfId="46" applyNumberFormat="1" applyFont="1" applyFill="1" applyBorder="1" applyAlignment="1" applyProtection="1">
      <alignment horizontal="right"/>
      <protection locked="0"/>
    </xf>
    <xf numFmtId="41" fontId="16" fillId="22" borderId="39" xfId="46" applyNumberFormat="1" applyFont="1" applyFill="1" applyBorder="1" applyAlignment="1" applyProtection="1">
      <alignment horizontal="right"/>
      <protection locked="0"/>
    </xf>
    <xf numFmtId="41" fontId="16" fillId="22" borderId="39" xfId="46" applyNumberFormat="1" applyFont="1" applyFill="1" applyBorder="1" applyAlignment="1" applyProtection="1">
      <alignment horizontal="right"/>
      <protection/>
    </xf>
    <xf numFmtId="41" fontId="15" fillId="22" borderId="39" xfId="46" applyNumberFormat="1" applyFont="1" applyFill="1" applyBorder="1" applyAlignment="1" applyProtection="1">
      <alignment horizontal="right"/>
      <protection/>
    </xf>
    <xf numFmtId="165" fontId="15" fillId="22" borderId="18" xfId="46" applyNumberFormat="1" applyFont="1" applyFill="1" applyBorder="1" applyAlignment="1" applyProtection="1">
      <alignment/>
      <protection/>
    </xf>
    <xf numFmtId="41" fontId="16" fillId="22" borderId="6" xfId="46" applyNumberFormat="1" applyFont="1" applyFill="1" applyBorder="1" applyAlignment="1" applyProtection="1">
      <alignment horizontal="right"/>
      <protection/>
    </xf>
    <xf numFmtId="41" fontId="16" fillId="22" borderId="0" xfId="46" applyNumberFormat="1" applyFont="1" applyFill="1" applyBorder="1" applyAlignment="1" applyProtection="1">
      <alignment horizontal="right"/>
      <protection/>
    </xf>
    <xf numFmtId="0" fontId="15" fillId="22" borderId="24" xfId="82" applyFont="1" applyFill="1" applyBorder="1" applyProtection="1">
      <alignment/>
      <protection/>
    </xf>
    <xf numFmtId="41" fontId="16" fillId="22" borderId="6" xfId="46" applyNumberFormat="1" applyFont="1" applyFill="1" applyBorder="1" applyAlignment="1" applyProtection="1">
      <alignment horizontal="right"/>
      <protection locked="0"/>
    </xf>
    <xf numFmtId="41" fontId="16" fillId="22" borderId="0" xfId="46" applyNumberFormat="1" applyFont="1" applyFill="1" applyBorder="1" applyAlignment="1" applyProtection="1">
      <alignment horizontal="right"/>
      <protection locked="0"/>
    </xf>
    <xf numFmtId="0" fontId="16" fillId="22" borderId="25" xfId="82" applyFont="1" applyFill="1" applyBorder="1" applyProtection="1">
      <alignment/>
      <protection/>
    </xf>
    <xf numFmtId="41" fontId="16" fillId="22" borderId="8" xfId="46" applyNumberFormat="1" applyFont="1" applyFill="1" applyBorder="1" applyAlignment="1" applyProtection="1">
      <alignment horizontal="right"/>
      <protection/>
    </xf>
    <xf numFmtId="41" fontId="16" fillId="22" borderId="5" xfId="46" applyNumberFormat="1" applyFont="1" applyFill="1" applyBorder="1" applyAlignment="1" applyProtection="1">
      <alignment horizontal="right"/>
      <protection/>
    </xf>
    <xf numFmtId="41" fontId="16" fillId="22" borderId="5" xfId="46" applyNumberFormat="1" applyFont="1" applyFill="1" applyBorder="1" applyAlignment="1" applyProtection="1">
      <alignment horizontal="right"/>
      <protection locked="0"/>
    </xf>
    <xf numFmtId="41" fontId="15" fillId="22" borderId="5" xfId="46" applyNumberFormat="1" applyFont="1" applyFill="1" applyBorder="1" applyAlignment="1" applyProtection="1">
      <alignment horizontal="right"/>
      <protection/>
    </xf>
    <xf numFmtId="165" fontId="15" fillId="22" borderId="13" xfId="46" applyNumberFormat="1" applyFont="1" applyFill="1" applyBorder="1" applyAlignment="1" applyProtection="1">
      <alignment/>
      <protection/>
    </xf>
    <xf numFmtId="0" fontId="15" fillId="22" borderId="0" xfId="82" applyFont="1" applyFill="1" applyBorder="1" applyAlignment="1" applyProtection="1">
      <alignment/>
      <protection/>
    </xf>
    <xf numFmtId="41" fontId="16" fillId="22" borderId="28" xfId="46" applyNumberFormat="1" applyFont="1" applyFill="1" applyBorder="1" applyAlignment="1" applyProtection="1">
      <alignment horizontal="right"/>
      <protection locked="0"/>
    </xf>
    <xf numFmtId="0" fontId="18" fillId="22" borderId="0" xfId="82" applyFont="1" applyFill="1" applyBorder="1" applyAlignment="1" applyProtection="1" quotePrefix="1">
      <alignment horizontal="left"/>
      <protection/>
    </xf>
    <xf numFmtId="0" fontId="18" fillId="22" borderId="21" xfId="82" applyFont="1" applyFill="1" applyBorder="1" applyAlignment="1" applyProtection="1" quotePrefix="1">
      <alignment horizontal="left"/>
      <protection/>
    </xf>
    <xf numFmtId="37" fontId="19" fillId="29" borderId="6" xfId="90" applyFont="1" applyFill="1" applyBorder="1" applyAlignment="1" applyProtection="1">
      <alignment horizontal="center"/>
      <protection locked="0"/>
    </xf>
    <xf numFmtId="37" fontId="16" fillId="29" borderId="0" xfId="90" applyFont="1" applyFill="1" applyBorder="1" applyProtection="1">
      <alignment/>
      <protection locked="0"/>
    </xf>
    <xf numFmtId="37" fontId="16" fillId="29" borderId="0" xfId="90" applyFont="1" applyFill="1" applyBorder="1" applyProtection="1">
      <alignment/>
      <protection/>
    </xf>
    <xf numFmtId="37" fontId="20" fillId="29" borderId="0" xfId="90" applyFont="1" applyFill="1" applyBorder="1" applyProtection="1">
      <alignment/>
      <protection/>
    </xf>
    <xf numFmtId="0" fontId="16" fillId="22" borderId="22" xfId="82" applyFont="1" applyFill="1" applyBorder="1" applyAlignment="1" applyProtection="1">
      <alignment horizontal="left"/>
      <protection/>
    </xf>
    <xf numFmtId="0" fontId="18" fillId="22" borderId="22" xfId="82" applyFont="1" applyFill="1" applyBorder="1" applyAlignment="1" applyProtection="1" quotePrefix="1">
      <alignment horizontal="left"/>
      <protection/>
    </xf>
    <xf numFmtId="0" fontId="16" fillId="22" borderId="30" xfId="82" applyFont="1" applyFill="1" applyBorder="1" applyAlignment="1" applyProtection="1">
      <alignment horizontal="left"/>
      <protection/>
    </xf>
    <xf numFmtId="0" fontId="18" fillId="22" borderId="29" xfId="82" applyFont="1" applyFill="1" applyBorder="1" applyAlignment="1" applyProtection="1" quotePrefix="1">
      <alignment horizontal="left"/>
      <protection/>
    </xf>
    <xf numFmtId="0" fontId="18" fillId="22" borderId="24" xfId="82" applyFont="1" applyFill="1" applyBorder="1" applyAlignment="1" applyProtection="1" quotePrefix="1">
      <alignment horizontal="left"/>
      <protection/>
    </xf>
    <xf numFmtId="41" fontId="16" fillId="22" borderId="8" xfId="46" applyNumberFormat="1" applyFont="1" applyFill="1" applyBorder="1" applyAlignment="1" applyProtection="1">
      <alignment horizontal="right"/>
      <protection locked="0"/>
    </xf>
    <xf numFmtId="41" fontId="16" fillId="29" borderId="8" xfId="46" applyNumberFormat="1" applyFont="1" applyFill="1" applyBorder="1" applyAlignment="1" applyProtection="1">
      <alignment horizontal="right"/>
      <protection locked="0"/>
    </xf>
    <xf numFmtId="41" fontId="16" fillId="29" borderId="5" xfId="46" applyNumberFormat="1" applyFont="1" applyFill="1" applyBorder="1" applyAlignment="1" applyProtection="1">
      <alignment horizontal="right"/>
      <protection locked="0"/>
    </xf>
    <xf numFmtId="0" fontId="18" fillId="22" borderId="36" xfId="82" applyFont="1" applyFill="1" applyBorder="1" applyAlignment="1" applyProtection="1" quotePrefix="1">
      <alignment horizontal="left"/>
      <protection/>
    </xf>
    <xf numFmtId="41" fontId="16" fillId="29" borderId="33" xfId="46" applyNumberFormat="1" applyFont="1" applyFill="1" applyBorder="1" applyAlignment="1" applyProtection="1">
      <alignment horizontal="right"/>
      <protection locked="0"/>
    </xf>
    <xf numFmtId="41" fontId="16" fillId="29" borderId="15" xfId="46" applyNumberFormat="1" applyFont="1" applyFill="1" applyBorder="1" applyAlignment="1" applyProtection="1">
      <alignment horizontal="right"/>
      <protection locked="0"/>
    </xf>
    <xf numFmtId="41" fontId="16" fillId="29" borderId="15" xfId="46" applyNumberFormat="1" applyFont="1" applyFill="1" applyBorder="1" applyAlignment="1" applyProtection="1">
      <alignment horizontal="right"/>
      <protection/>
    </xf>
    <xf numFmtId="41" fontId="16" fillId="22" borderId="15" xfId="46" applyNumberFormat="1" applyFont="1" applyFill="1" applyBorder="1" applyAlignment="1" applyProtection="1">
      <alignment horizontal="right"/>
      <protection/>
    </xf>
    <xf numFmtId="41" fontId="15" fillId="29" borderId="15" xfId="46" applyNumberFormat="1" applyFont="1" applyFill="1" applyBorder="1" applyAlignment="1" applyProtection="1">
      <alignment horizontal="right"/>
      <protection/>
    </xf>
    <xf numFmtId="165" fontId="16" fillId="22" borderId="18" xfId="46" applyNumberFormat="1" applyFont="1" applyFill="1" applyBorder="1" applyAlignment="1" applyProtection="1">
      <alignment horizontal="right"/>
      <protection/>
    </xf>
    <xf numFmtId="165" fontId="16" fillId="22" borderId="0" xfId="46" applyNumberFormat="1" applyFont="1" applyFill="1" applyBorder="1" applyAlignment="1" applyProtection="1" quotePrefix="1">
      <alignment horizontal="left" indent="1"/>
      <protection/>
    </xf>
    <xf numFmtId="165" fontId="15" fillId="22" borderId="0" xfId="46" applyNumberFormat="1" applyFont="1" applyFill="1" applyBorder="1" applyAlignment="1" applyProtection="1" quotePrefix="1">
      <alignment horizontal="left" indent="1"/>
      <protection/>
    </xf>
    <xf numFmtId="165" fontId="15" fillId="22" borderId="0" xfId="46" applyNumberFormat="1" applyFont="1" applyFill="1" applyAlignment="1" applyProtection="1">
      <alignment/>
      <protection/>
    </xf>
    <xf numFmtId="0" fontId="22" fillId="29" borderId="0" xfId="82" applyFont="1" applyFill="1" applyAlignment="1" applyProtection="1">
      <alignment vertical="top"/>
      <protection locked="0"/>
    </xf>
    <xf numFmtId="37" fontId="7" fillId="0" borderId="0" xfId="90" applyFont="1" applyAlignment="1" applyProtection="1">
      <alignment horizontal="center"/>
      <protection/>
    </xf>
    <xf numFmtId="37" fontId="3" fillId="0" borderId="0" xfId="90" applyFont="1" applyProtection="1">
      <alignment/>
      <protection/>
    </xf>
    <xf numFmtId="37" fontId="23" fillId="0" borderId="0" xfId="90" applyFont="1" applyProtection="1">
      <alignment/>
      <protection/>
    </xf>
    <xf numFmtId="37" fontId="12" fillId="0" borderId="0" xfId="90" applyFont="1" applyProtection="1">
      <alignment/>
      <protection/>
    </xf>
    <xf numFmtId="0" fontId="2" fillId="22" borderId="0" xfId="93" applyFont="1" applyFill="1" applyBorder="1" applyAlignment="1" applyProtection="1">
      <alignment horizontal="left"/>
      <protection/>
    </xf>
    <xf numFmtId="0" fontId="3" fillId="22" borderId="15" xfId="93" applyFont="1" applyFill="1" applyBorder="1" applyAlignment="1" applyProtection="1">
      <alignment horizontal="right"/>
      <protection/>
    </xf>
    <xf numFmtId="0" fontId="3" fillId="22" borderId="0" xfId="93" applyFont="1" applyFill="1" applyBorder="1" applyProtection="1">
      <alignment/>
      <protection/>
    </xf>
    <xf numFmtId="0" fontId="0" fillId="22" borderId="0" xfId="93" applyFont="1" applyFill="1" applyBorder="1" applyAlignment="1" applyProtection="1">
      <alignment horizontal="right"/>
      <protection/>
    </xf>
    <xf numFmtId="0" fontId="8" fillId="0" borderId="0" xfId="92" applyFont="1" applyProtection="1">
      <alignment/>
      <protection/>
    </xf>
    <xf numFmtId="0" fontId="8" fillId="22" borderId="0" xfId="93" applyFont="1" applyFill="1" applyBorder="1" applyAlignment="1" applyProtection="1">
      <alignment horizontal="left" vertical="justify" wrapText="1"/>
      <protection/>
    </xf>
    <xf numFmtId="0" fontId="9" fillId="29" borderId="13" xfId="93" applyFont="1" applyFill="1" applyBorder="1" applyProtection="1">
      <alignment/>
      <protection/>
    </xf>
    <xf numFmtId="0" fontId="9" fillId="29" borderId="0" xfId="93" applyFont="1" applyFill="1" applyProtection="1">
      <alignment/>
      <protection/>
    </xf>
    <xf numFmtId="41" fontId="9" fillId="22" borderId="19" xfId="46" applyNumberFormat="1" applyFont="1" applyFill="1" applyBorder="1" applyAlignment="1" applyProtection="1">
      <alignment horizontal="right"/>
      <protection/>
    </xf>
    <xf numFmtId="164" fontId="8" fillId="22" borderId="16" xfId="46" applyNumberFormat="1" applyFont="1" applyFill="1" applyBorder="1" applyAlignment="1" applyProtection="1">
      <alignment horizontal="right"/>
      <protection/>
    </xf>
    <xf numFmtId="164" fontId="8" fillId="22" borderId="21" xfId="46" applyNumberFormat="1" applyFont="1" applyFill="1" applyBorder="1" applyAlignment="1" applyProtection="1">
      <alignment horizontal="right"/>
      <protection/>
    </xf>
    <xf numFmtId="0" fontId="8" fillId="22" borderId="22" xfId="93" applyFont="1" applyFill="1" applyBorder="1" applyAlignment="1" applyProtection="1">
      <alignment horizontal="left"/>
      <protection/>
    </xf>
    <xf numFmtId="0" fontId="24" fillId="22" borderId="22" xfId="93" applyFont="1" applyFill="1" applyBorder="1" applyAlignment="1" applyProtection="1" quotePrefix="1">
      <alignment horizontal="left"/>
      <protection/>
    </xf>
    <xf numFmtId="165" fontId="8" fillId="22" borderId="21" xfId="46" applyNumberFormat="1" applyFont="1" applyFill="1" applyBorder="1" applyAlignment="1" applyProtection="1">
      <alignment horizontal="right"/>
      <protection/>
    </xf>
    <xf numFmtId="0" fontId="8" fillId="22" borderId="22" xfId="93" applyFont="1" applyFill="1" applyBorder="1" applyAlignment="1" applyProtection="1">
      <alignment horizontal="left" indent="1"/>
      <protection/>
    </xf>
    <xf numFmtId="165" fontId="8" fillId="22" borderId="13" xfId="46" applyNumberFormat="1" applyFont="1" applyFill="1" applyBorder="1" applyAlignment="1" applyProtection="1">
      <alignment horizontal="right"/>
      <protection/>
    </xf>
    <xf numFmtId="0" fontId="8" fillId="22" borderId="30" xfId="93" applyFont="1" applyFill="1" applyBorder="1" applyAlignment="1" applyProtection="1">
      <alignment/>
      <protection/>
    </xf>
    <xf numFmtId="0" fontId="8" fillId="22" borderId="30" xfId="93" applyFont="1" applyFill="1" applyBorder="1" applyAlignment="1" applyProtection="1">
      <alignment horizontal="left" indent="5"/>
      <protection/>
    </xf>
    <xf numFmtId="0" fontId="9" fillId="22" borderId="22" xfId="93" applyFont="1" applyFill="1" applyBorder="1" applyAlignment="1" applyProtection="1">
      <alignment horizontal="left"/>
      <protection/>
    </xf>
    <xf numFmtId="165" fontId="8" fillId="22" borderId="18" xfId="46" applyNumberFormat="1" applyFont="1" applyFill="1" applyBorder="1" applyAlignment="1" applyProtection="1">
      <alignment horizontal="right"/>
      <protection/>
    </xf>
    <xf numFmtId="0" fontId="24" fillId="22" borderId="21" xfId="93" applyFont="1" applyFill="1" applyBorder="1" applyAlignment="1" applyProtection="1" quotePrefix="1">
      <alignment horizontal="left"/>
      <protection/>
    </xf>
    <xf numFmtId="41" fontId="9" fillId="22" borderId="23" xfId="46" applyNumberFormat="1" applyFont="1" applyFill="1" applyBorder="1" applyAlignment="1" applyProtection="1">
      <alignment horizontal="right"/>
      <protection locked="0"/>
    </xf>
    <xf numFmtId="41" fontId="9" fillId="22" borderId="6" xfId="46" applyNumberFormat="1" applyFont="1" applyFill="1" applyBorder="1" applyAlignment="1" applyProtection="1">
      <alignment horizontal="right"/>
      <protection locked="0"/>
    </xf>
    <xf numFmtId="41" fontId="9" fillId="22" borderId="8" xfId="46" applyNumberFormat="1" applyFont="1" applyFill="1" applyBorder="1" applyAlignment="1" applyProtection="1">
      <alignment horizontal="right"/>
      <protection/>
    </xf>
    <xf numFmtId="41" fontId="8" fillId="22" borderId="5" xfId="46" applyNumberFormat="1" applyFont="1" applyFill="1" applyBorder="1" applyAlignment="1" applyProtection="1">
      <alignment horizontal="right"/>
      <protection/>
    </xf>
    <xf numFmtId="41" fontId="9" fillId="22" borderId="33" xfId="46" applyNumberFormat="1" applyFont="1" applyFill="1" applyBorder="1" applyAlignment="1" applyProtection="1">
      <alignment horizontal="right"/>
      <protection/>
    </xf>
    <xf numFmtId="41" fontId="8" fillId="22" borderId="15" xfId="46" applyNumberFormat="1" applyFont="1" applyFill="1" applyBorder="1" applyAlignment="1" applyProtection="1">
      <alignment horizontal="right"/>
      <protection/>
    </xf>
    <xf numFmtId="0" fontId="9" fillId="22" borderId="30" xfId="93" applyFont="1" applyFill="1" applyBorder="1" applyAlignment="1" applyProtection="1">
      <alignment horizontal="left"/>
      <protection/>
    </xf>
    <xf numFmtId="0" fontId="8" fillId="22" borderId="29" xfId="93" applyFont="1" applyFill="1" applyBorder="1" applyAlignment="1" applyProtection="1">
      <alignment horizontal="left" indent="1"/>
      <protection/>
    </xf>
    <xf numFmtId="165" fontId="8" fillId="22" borderId="16" xfId="46" applyNumberFormat="1" applyFont="1" applyFill="1" applyBorder="1" applyAlignment="1" applyProtection="1">
      <alignment horizontal="right"/>
      <protection/>
    </xf>
    <xf numFmtId="0" fontId="0" fillId="22" borderId="0" xfId="93" applyFont="1" applyFill="1" applyBorder="1" applyAlignment="1" applyProtection="1">
      <alignment horizontal="left" indent="5"/>
      <protection/>
    </xf>
    <xf numFmtId="166" fontId="0" fillId="29" borderId="20" xfId="93" applyNumberFormat="1" applyFont="1" applyFill="1" applyBorder="1" applyAlignment="1" applyProtection="1">
      <alignment horizontal="right"/>
      <protection/>
    </xf>
    <xf numFmtId="166" fontId="0" fillId="22" borderId="20" xfId="93" applyNumberFormat="1" applyFont="1" applyFill="1" applyBorder="1" applyProtection="1">
      <alignment/>
      <protection/>
    </xf>
    <xf numFmtId="166" fontId="0" fillId="22" borderId="0" xfId="93" applyNumberFormat="1" applyFont="1" applyFill="1" applyBorder="1" applyProtection="1">
      <alignment/>
      <protection/>
    </xf>
    <xf numFmtId="0" fontId="0" fillId="22" borderId="0" xfId="93" applyFont="1" applyFill="1" applyProtection="1">
      <alignment/>
      <protection/>
    </xf>
    <xf numFmtId="0" fontId="0" fillId="0" borderId="0" xfId="92" applyFont="1" applyAlignment="1" applyProtection="1">
      <alignment horizontal="left"/>
      <protection/>
    </xf>
    <xf numFmtId="0" fontId="3" fillId="0" borderId="0" xfId="92" applyFont="1" applyAlignment="1" applyProtection="1">
      <alignment horizontal="right"/>
      <protection/>
    </xf>
    <xf numFmtId="0" fontId="3" fillId="22" borderId="0" xfId="93" applyFont="1" applyFill="1" applyProtection="1">
      <alignment/>
      <protection/>
    </xf>
    <xf numFmtId="0" fontId="0" fillId="22" borderId="0" xfId="93" applyFont="1" applyFill="1" applyBorder="1" applyAlignment="1" applyProtection="1">
      <alignment horizontal="center"/>
      <protection/>
    </xf>
    <xf numFmtId="0" fontId="0" fillId="22" borderId="15" xfId="93" applyFont="1" applyFill="1" applyBorder="1" applyAlignment="1" applyProtection="1">
      <alignment horizontal="center"/>
      <protection/>
    </xf>
    <xf numFmtId="0" fontId="0" fillId="29" borderId="0" xfId="93" applyFont="1" applyFill="1" applyProtection="1">
      <alignment/>
      <protection/>
    </xf>
    <xf numFmtId="0" fontId="8" fillId="22" borderId="0" xfId="93" applyFont="1" applyFill="1" applyBorder="1" applyAlignment="1" applyProtection="1">
      <alignment horizontal="left" vertical="top" wrapText="1"/>
      <protection/>
    </xf>
    <xf numFmtId="0" fontId="0" fillId="22" borderId="13" xfId="93" applyFont="1" applyFill="1" applyBorder="1" applyAlignment="1" applyProtection="1">
      <alignment horizontal="right"/>
      <protection/>
    </xf>
    <xf numFmtId="0" fontId="8" fillId="22" borderId="0" xfId="93" applyFont="1" applyFill="1" applyBorder="1" applyAlignment="1" applyProtection="1">
      <alignment vertical="top" wrapText="1"/>
      <protection/>
    </xf>
    <xf numFmtId="41" fontId="9" fillId="22" borderId="20" xfId="93" applyNumberFormat="1" applyFont="1" applyFill="1" applyBorder="1" applyAlignment="1" applyProtection="1">
      <alignment horizontal="right"/>
      <protection/>
    </xf>
    <xf numFmtId="0" fontId="3" fillId="29" borderId="16" xfId="93" applyFont="1" applyFill="1" applyBorder="1" applyProtection="1">
      <alignment/>
      <protection/>
    </xf>
    <xf numFmtId="0" fontId="9" fillId="22" borderId="0" xfId="93" applyFont="1" applyFill="1" applyBorder="1" applyAlignment="1" applyProtection="1">
      <alignment horizontal="left" indent="3"/>
      <protection/>
    </xf>
    <xf numFmtId="41" fontId="9" fillId="22" borderId="15" xfId="93" applyNumberFormat="1" applyFont="1" applyFill="1" applyBorder="1" applyAlignment="1" applyProtection="1">
      <alignment horizontal="right"/>
      <protection/>
    </xf>
    <xf numFmtId="41" fontId="9" fillId="29" borderId="15" xfId="93" applyNumberFormat="1" applyFont="1" applyFill="1" applyBorder="1" applyAlignment="1" applyProtection="1">
      <alignment horizontal="right"/>
      <protection/>
    </xf>
    <xf numFmtId="0" fontId="0" fillId="22" borderId="18" xfId="93" applyFont="1" applyFill="1" applyBorder="1" applyAlignment="1" applyProtection="1">
      <alignment horizontal="right"/>
      <protection/>
    </xf>
    <xf numFmtId="0" fontId="9" fillId="22" borderId="0" xfId="93" applyFont="1" applyFill="1" applyBorder="1" applyAlignment="1" applyProtection="1">
      <alignment horizontal="center"/>
      <protection/>
    </xf>
    <xf numFmtId="164" fontId="9" fillId="22" borderId="0" xfId="46" applyNumberFormat="1" applyFont="1" applyFill="1" applyBorder="1" applyAlignment="1" applyProtection="1">
      <alignment horizontal="center"/>
      <protection/>
    </xf>
    <xf numFmtId="164" fontId="8" fillId="22" borderId="0" xfId="46" applyNumberFormat="1" applyFont="1" applyFill="1" applyBorder="1" applyAlignment="1" applyProtection="1">
      <alignment horizontal="center"/>
      <protection/>
    </xf>
    <xf numFmtId="164" fontId="0" fillId="22" borderId="5" xfId="46" applyNumberFormat="1" applyFont="1" applyFill="1" applyBorder="1" applyAlignment="1" applyProtection="1">
      <alignment/>
      <protection/>
    </xf>
    <xf numFmtId="0" fontId="9" fillId="22" borderId="19" xfId="93" applyFont="1" applyFill="1" applyBorder="1" applyAlignment="1" applyProtection="1">
      <alignment horizontal="center"/>
      <protection/>
    </xf>
    <xf numFmtId="0" fontId="9" fillId="22" borderId="20" xfId="93" applyFont="1" applyFill="1" applyBorder="1" applyAlignment="1" applyProtection="1">
      <alignment horizontal="center"/>
      <protection/>
    </xf>
    <xf numFmtId="164" fontId="9" fillId="22" borderId="20" xfId="46" applyNumberFormat="1" applyFont="1" applyFill="1" applyBorder="1" applyAlignment="1" applyProtection="1">
      <alignment horizontal="center"/>
      <protection/>
    </xf>
    <xf numFmtId="164" fontId="8" fillId="22" borderId="20" xfId="46" applyNumberFormat="1" applyFont="1" applyFill="1" applyBorder="1" applyAlignment="1" applyProtection="1">
      <alignment horizontal="center"/>
      <protection/>
    </xf>
    <xf numFmtId="0" fontId="3" fillId="22" borderId="16" xfId="93" applyFont="1" applyFill="1" applyBorder="1" applyProtection="1">
      <alignment/>
      <protection/>
    </xf>
    <xf numFmtId="41" fontId="9" fillId="22" borderId="22" xfId="46" applyNumberFormat="1" applyFont="1" applyFill="1" applyBorder="1" applyAlignment="1" applyProtection="1">
      <alignment horizontal="right"/>
      <protection/>
    </xf>
    <xf numFmtId="0" fontId="0" fillId="22" borderId="21" xfId="93" applyFont="1" applyFill="1" applyBorder="1" applyProtection="1">
      <alignment/>
      <protection/>
    </xf>
    <xf numFmtId="0" fontId="0" fillId="22" borderId="24" xfId="93" applyFont="1" applyFill="1" applyBorder="1" applyProtection="1">
      <alignment/>
      <protection/>
    </xf>
    <xf numFmtId="0" fontId="8" fillId="22" borderId="0" xfId="93" applyFont="1" applyFill="1" applyProtection="1">
      <alignment/>
      <protection/>
    </xf>
    <xf numFmtId="41" fontId="9" fillId="29" borderId="5" xfId="46" applyNumberFormat="1" applyFont="1" applyFill="1" applyBorder="1" applyAlignment="1" applyProtection="1">
      <alignment horizontal="right"/>
      <protection/>
    </xf>
    <xf numFmtId="165" fontId="0" fillId="22" borderId="13" xfId="46" applyNumberFormat="1" applyFont="1" applyFill="1" applyBorder="1" applyAlignment="1" applyProtection="1">
      <alignment/>
      <protection/>
    </xf>
    <xf numFmtId="0" fontId="3" fillId="22" borderId="0" xfId="93" applyFont="1" applyFill="1" applyAlignment="1" applyProtection="1">
      <alignment horizontal="center"/>
      <protection/>
    </xf>
    <xf numFmtId="0" fontId="0" fillId="0" borderId="0" xfId="92" applyFont="1" applyAlignment="1" applyProtection="1">
      <alignment horizontal="center"/>
      <protection/>
    </xf>
    <xf numFmtId="0" fontId="26" fillId="0" borderId="0" xfId="92" applyFont="1" applyProtection="1">
      <alignment/>
      <protection/>
    </xf>
    <xf numFmtId="0" fontId="26" fillId="0" borderId="0" xfId="92" applyFont="1" applyProtection="1">
      <alignment/>
      <protection locked="0"/>
    </xf>
    <xf numFmtId="0" fontId="9" fillId="22" borderId="19" xfId="93" applyFont="1" applyFill="1" applyBorder="1" applyAlignment="1" applyProtection="1">
      <alignment horizontal="center" wrapText="1"/>
      <protection/>
    </xf>
    <xf numFmtId="0" fontId="9" fillId="22" borderId="33" xfId="93" applyFont="1" applyFill="1" applyBorder="1" applyProtection="1">
      <alignment/>
      <protection/>
    </xf>
    <xf numFmtId="0" fontId="9" fillId="22" borderId="5" xfId="93" applyFont="1" applyFill="1" applyBorder="1" applyProtection="1">
      <alignment/>
      <protection/>
    </xf>
    <xf numFmtId="164" fontId="9" fillId="22" borderId="5" xfId="46" applyNumberFormat="1" applyFont="1" applyFill="1" applyBorder="1" applyAlignment="1" applyProtection="1">
      <alignment/>
      <protection/>
    </xf>
    <xf numFmtId="164" fontId="8" fillId="22" borderId="5" xfId="46" applyNumberFormat="1" applyFont="1" applyFill="1" applyBorder="1" applyAlignment="1" applyProtection="1">
      <alignment/>
      <protection/>
    </xf>
    <xf numFmtId="0" fontId="9" fillId="22" borderId="19" xfId="93" applyFont="1" applyFill="1" applyBorder="1" applyProtection="1">
      <alignment/>
      <protection/>
    </xf>
    <xf numFmtId="164" fontId="9" fillId="22" borderId="0" xfId="46" applyNumberFormat="1" applyFont="1" applyFill="1" applyBorder="1" applyAlignment="1" applyProtection="1">
      <alignment/>
      <protection/>
    </xf>
    <xf numFmtId="164" fontId="8" fillId="22" borderId="0" xfId="46" applyNumberFormat="1" applyFont="1" applyFill="1" applyBorder="1" applyAlignment="1" applyProtection="1">
      <alignment/>
      <protection/>
    </xf>
    <xf numFmtId="164" fontId="8" fillId="22" borderId="21" xfId="46" applyNumberFormat="1" applyFont="1" applyFill="1" applyBorder="1" applyAlignment="1" applyProtection="1">
      <alignment/>
      <protection/>
    </xf>
    <xf numFmtId="0" fontId="9" fillId="22" borderId="6" xfId="93" applyFont="1" applyFill="1" applyBorder="1" applyProtection="1">
      <alignment/>
      <protection/>
    </xf>
    <xf numFmtId="164" fontId="9" fillId="22" borderId="21" xfId="46" applyNumberFormat="1" applyFont="1" applyFill="1" applyBorder="1" applyAlignment="1" applyProtection="1">
      <alignment horizontal="center"/>
      <protection/>
    </xf>
    <xf numFmtId="0" fontId="9" fillId="22" borderId="23" xfId="93" applyFont="1" applyFill="1" applyBorder="1" applyProtection="1">
      <alignment/>
      <protection/>
    </xf>
    <xf numFmtId="167" fontId="9" fillId="22" borderId="21" xfId="46" applyNumberFormat="1" applyFont="1" applyFill="1" applyBorder="1" applyAlignment="1" applyProtection="1">
      <alignment/>
      <protection/>
    </xf>
    <xf numFmtId="165" fontId="9" fillId="22" borderId="21" xfId="46" applyNumberFormat="1" applyFont="1" applyFill="1" applyBorder="1" applyAlignment="1" applyProtection="1">
      <alignment horizontal="right"/>
      <protection/>
    </xf>
    <xf numFmtId="0" fontId="9" fillId="22" borderId="37" xfId="93" applyFont="1" applyFill="1" applyBorder="1" applyProtection="1">
      <alignment/>
      <protection/>
    </xf>
    <xf numFmtId="41" fontId="9" fillId="22" borderId="39" xfId="46" applyNumberFormat="1" applyFont="1" applyFill="1" applyBorder="1" applyAlignment="1" applyProtection="1">
      <alignment horizontal="right"/>
      <protection/>
    </xf>
    <xf numFmtId="41" fontId="9" fillId="22" borderId="15" xfId="46" applyNumberFormat="1" applyFont="1" applyFill="1" applyBorder="1" applyAlignment="1" applyProtection="1">
      <alignment horizontal="right"/>
      <protection/>
    </xf>
    <xf numFmtId="165" fontId="9" fillId="22" borderId="18" xfId="46" applyNumberFormat="1" applyFont="1" applyFill="1" applyBorder="1" applyAlignment="1" applyProtection="1">
      <alignment horizontal="right"/>
      <protection/>
    </xf>
    <xf numFmtId="0" fontId="9" fillId="22" borderId="30" xfId="93" applyFont="1" applyFill="1" applyBorder="1" applyAlignment="1" applyProtection="1">
      <alignment/>
      <protection/>
    </xf>
    <xf numFmtId="41" fontId="9" fillId="22" borderId="0" xfId="93" applyNumberFormat="1" applyFont="1" applyFill="1" applyBorder="1" applyAlignment="1" applyProtection="1">
      <alignment horizontal="right"/>
      <protection/>
    </xf>
    <xf numFmtId="41" fontId="9" fillId="22" borderId="0" xfId="46" applyNumberFormat="1" applyFont="1" applyFill="1" applyBorder="1" applyAlignment="1" applyProtection="1">
      <alignment horizontal="right"/>
      <protection/>
    </xf>
    <xf numFmtId="0" fontId="9" fillId="22" borderId="8" xfId="93" applyFont="1" applyFill="1" applyBorder="1" applyProtection="1">
      <alignment/>
      <protection/>
    </xf>
    <xf numFmtId="165" fontId="8" fillId="22" borderId="13" xfId="46" applyNumberFormat="1" applyFont="1" applyFill="1" applyBorder="1" applyAlignment="1" applyProtection="1">
      <alignment horizontal="center"/>
      <protection/>
    </xf>
    <xf numFmtId="164" fontId="8" fillId="22" borderId="13" xfId="46" applyNumberFormat="1" applyFont="1" applyFill="1" applyBorder="1" applyAlignment="1" applyProtection="1">
      <alignment horizontal="center"/>
      <protection/>
    </xf>
    <xf numFmtId="165" fontId="8" fillId="22" borderId="40" xfId="46" applyNumberFormat="1" applyFont="1" applyFill="1" applyBorder="1" applyAlignment="1" applyProtection="1">
      <alignment horizontal="center"/>
      <protection/>
    </xf>
    <xf numFmtId="0" fontId="3" fillId="0" borderId="0" xfId="92" applyFont="1" applyFill="1" applyProtection="1">
      <alignment/>
      <protection/>
    </xf>
    <xf numFmtId="0" fontId="27" fillId="0" borderId="0" xfId="0" applyFont="1" applyAlignment="1" applyProtection="1">
      <alignment/>
      <protection/>
    </xf>
    <xf numFmtId="0" fontId="0" fillId="22" borderId="0" xfId="98" applyFill="1" applyProtection="1">
      <alignment/>
      <protection/>
    </xf>
    <xf numFmtId="0" fontId="15" fillId="22" borderId="0" xfId="98" applyFont="1" applyFill="1" applyProtection="1">
      <alignment/>
      <protection/>
    </xf>
    <xf numFmtId="41" fontId="16" fillId="22" borderId="8" xfId="98" applyNumberFormat="1" applyFont="1" applyFill="1" applyBorder="1" applyAlignment="1" applyProtection="1">
      <alignment horizontal="right"/>
      <protection/>
    </xf>
    <xf numFmtId="41" fontId="16" fillId="22" borderId="5" xfId="98" applyNumberFormat="1" applyFont="1" applyFill="1" applyBorder="1" applyAlignment="1" applyProtection="1">
      <alignment horizontal="right"/>
      <protection/>
    </xf>
    <xf numFmtId="41" fontId="15" fillId="22" borderId="5" xfId="98" applyNumberFormat="1" applyFont="1" applyFill="1" applyBorder="1" applyAlignment="1" applyProtection="1">
      <alignment horizontal="right"/>
      <protection/>
    </xf>
    <xf numFmtId="0" fontId="15" fillId="22" borderId="13" xfId="98" applyFont="1" applyFill="1" applyBorder="1" applyAlignment="1" applyProtection="1">
      <alignment horizontal="right"/>
      <protection/>
    </xf>
    <xf numFmtId="0" fontId="15" fillId="22" borderId="0" xfId="98" applyFont="1" applyFill="1" applyBorder="1" applyProtection="1">
      <alignment/>
      <protection/>
    </xf>
    <xf numFmtId="0" fontId="15" fillId="22" borderId="20" xfId="98" applyFont="1" applyFill="1" applyBorder="1" applyAlignment="1" applyProtection="1">
      <alignment horizontal="right"/>
      <protection/>
    </xf>
    <xf numFmtId="165" fontId="15" fillId="22" borderId="0" xfId="46" applyNumberFormat="1" applyFont="1" applyFill="1" applyBorder="1" applyAlignment="1" applyProtection="1">
      <alignment horizontal="center"/>
      <protection/>
    </xf>
    <xf numFmtId="165" fontId="15" fillId="22" borderId="15" xfId="46" applyNumberFormat="1" applyFont="1" applyFill="1" applyBorder="1" applyAlignment="1" applyProtection="1">
      <alignment horizontal="center"/>
      <protection/>
    </xf>
    <xf numFmtId="41" fontId="16" fillId="22" borderId="41" xfId="46" applyNumberFormat="1" applyFont="1" applyFill="1" applyBorder="1" applyAlignment="1" applyProtection="1">
      <alignment horizontal="right"/>
      <protection locked="0"/>
    </xf>
    <xf numFmtId="41" fontId="16" fillId="22" borderId="42" xfId="46" applyNumberFormat="1" applyFont="1" applyFill="1" applyBorder="1" applyAlignment="1" applyProtection="1">
      <alignment horizontal="right"/>
      <protection locked="0"/>
    </xf>
    <xf numFmtId="41" fontId="15" fillId="22" borderId="42" xfId="46" applyNumberFormat="1" applyFont="1" applyFill="1" applyBorder="1" applyAlignment="1" applyProtection="1">
      <alignment horizontal="right"/>
      <protection/>
    </xf>
    <xf numFmtId="165" fontId="15" fillId="22" borderId="21" xfId="46" applyNumberFormat="1" applyFont="1" applyFill="1" applyBorder="1" applyAlignment="1" applyProtection="1">
      <alignment horizontal="center"/>
      <protection/>
    </xf>
    <xf numFmtId="41" fontId="15" fillId="22" borderId="0" xfId="98" applyNumberFormat="1" applyFont="1" applyFill="1" applyAlignment="1" applyProtection="1">
      <alignment horizontal="right"/>
      <protection locked="0"/>
    </xf>
    <xf numFmtId="41" fontId="15" fillId="22" borderId="0" xfId="98" applyNumberFormat="1" applyFont="1" applyFill="1" applyBorder="1" applyAlignment="1" applyProtection="1">
      <alignment horizontal="right"/>
      <protection/>
    </xf>
    <xf numFmtId="165" fontId="15" fillId="22" borderId="5" xfId="46" applyNumberFormat="1" applyFont="1" applyFill="1" applyBorder="1" applyAlignment="1" applyProtection="1">
      <alignment horizontal="center"/>
      <protection/>
    </xf>
    <xf numFmtId="0" fontId="18" fillId="22" borderId="22" xfId="98" applyFont="1" applyFill="1" applyBorder="1" applyProtection="1" quotePrefix="1">
      <alignment/>
      <protection/>
    </xf>
    <xf numFmtId="0" fontId="15" fillId="22" borderId="22" xfId="98" applyFont="1" applyFill="1" applyBorder="1" applyProtection="1">
      <alignment/>
      <protection/>
    </xf>
    <xf numFmtId="165" fontId="15" fillId="22" borderId="13" xfId="46" applyNumberFormat="1" applyFont="1" applyFill="1" applyBorder="1" applyAlignment="1" applyProtection="1">
      <alignment horizontal="center"/>
      <protection/>
    </xf>
    <xf numFmtId="165" fontId="0" fillId="22" borderId="0" xfId="46" applyNumberFormat="1" applyFont="1" applyFill="1" applyBorder="1" applyAlignment="1" applyProtection="1">
      <alignment horizontal="center"/>
      <protection/>
    </xf>
    <xf numFmtId="0" fontId="8" fillId="22" borderId="0" xfId="98" applyFont="1" applyFill="1" applyProtection="1">
      <alignment/>
      <protection/>
    </xf>
    <xf numFmtId="165" fontId="8" fillId="22" borderId="15" xfId="46" applyNumberFormat="1" applyFont="1" applyFill="1" applyBorder="1" applyAlignment="1" applyProtection="1">
      <alignment horizontal="center"/>
      <protection/>
    </xf>
    <xf numFmtId="0" fontId="15" fillId="22" borderId="0" xfId="98" applyFont="1" applyFill="1" applyAlignment="1" applyProtection="1">
      <alignment horizontal="left" wrapText="1"/>
      <protection/>
    </xf>
    <xf numFmtId="0" fontId="15" fillId="29" borderId="0" xfId="98" applyFont="1" applyFill="1" applyProtection="1">
      <alignment/>
      <protection/>
    </xf>
    <xf numFmtId="41" fontId="16" fillId="22" borderId="5" xfId="98" applyNumberFormat="1" applyFont="1" applyFill="1" applyBorder="1" applyAlignment="1" applyProtection="1">
      <alignment horizontal="center"/>
      <protection/>
    </xf>
    <xf numFmtId="41" fontId="15" fillId="29" borderId="5" xfId="98" applyNumberFormat="1" applyFont="1" applyFill="1" applyBorder="1" applyAlignment="1" applyProtection="1">
      <alignment horizontal="right"/>
      <protection/>
    </xf>
    <xf numFmtId="41" fontId="16" fillId="22" borderId="19" xfId="98" applyNumberFormat="1" applyFont="1" applyFill="1" applyBorder="1" applyAlignment="1" applyProtection="1">
      <alignment horizontal="center"/>
      <protection/>
    </xf>
    <xf numFmtId="41" fontId="16" fillId="22" borderId="20" xfId="98" applyNumberFormat="1" applyFont="1" applyFill="1" applyBorder="1" applyAlignment="1" applyProtection="1">
      <alignment horizontal="right"/>
      <protection/>
    </xf>
    <xf numFmtId="41" fontId="16" fillId="22" borderId="20" xfId="98" applyNumberFormat="1" applyFont="1" applyFill="1" applyBorder="1" applyAlignment="1" applyProtection="1">
      <alignment horizontal="center"/>
      <protection/>
    </xf>
    <xf numFmtId="0" fontId="16" fillId="22" borderId="20" xfId="98" applyNumberFormat="1" applyFont="1" applyFill="1" applyBorder="1" applyAlignment="1" applyProtection="1">
      <alignment horizontal="right"/>
      <protection/>
    </xf>
    <xf numFmtId="41" fontId="15" fillId="29" borderId="20" xfId="98" applyNumberFormat="1" applyFont="1" applyFill="1" applyBorder="1" applyAlignment="1" applyProtection="1">
      <alignment horizontal="right"/>
      <protection/>
    </xf>
    <xf numFmtId="0" fontId="15" fillId="22" borderId="16" xfId="98" applyFont="1" applyFill="1" applyBorder="1" applyAlignment="1" applyProtection="1">
      <alignment horizontal="right"/>
      <protection/>
    </xf>
    <xf numFmtId="41" fontId="16" fillId="22" borderId="6" xfId="98" applyNumberFormat="1" applyFont="1" applyFill="1" applyBorder="1" applyAlignment="1" applyProtection="1">
      <alignment horizontal="right"/>
      <protection/>
    </xf>
    <xf numFmtId="41" fontId="16" fillId="22" borderId="0" xfId="98" applyNumberFormat="1" applyFont="1" applyFill="1" applyBorder="1" applyAlignment="1" applyProtection="1">
      <alignment horizontal="right"/>
      <protection/>
    </xf>
    <xf numFmtId="0" fontId="16" fillId="22" borderId="0" xfId="98" applyNumberFormat="1" applyFont="1" applyFill="1" applyBorder="1" applyAlignment="1" applyProtection="1">
      <alignment horizontal="right"/>
      <protection/>
    </xf>
    <xf numFmtId="41" fontId="15" fillId="29" borderId="0" xfId="98" applyNumberFormat="1" applyFont="1" applyFill="1" applyBorder="1" applyAlignment="1" applyProtection="1">
      <alignment horizontal="right"/>
      <protection/>
    </xf>
    <xf numFmtId="0" fontId="15" fillId="22" borderId="21" xfId="98" applyFont="1" applyFill="1" applyBorder="1" applyAlignment="1" applyProtection="1">
      <alignment horizontal="right"/>
      <protection/>
    </xf>
    <xf numFmtId="41" fontId="16" fillId="22" borderId="33" xfId="98" applyNumberFormat="1" applyFont="1" applyFill="1" applyBorder="1" applyAlignment="1" applyProtection="1">
      <alignment horizontal="right"/>
      <protection/>
    </xf>
    <xf numFmtId="41" fontId="16" fillId="22" borderId="15" xfId="98" applyNumberFormat="1" applyFont="1" applyFill="1" applyBorder="1" applyAlignment="1" applyProtection="1">
      <alignment horizontal="right"/>
      <protection/>
    </xf>
    <xf numFmtId="0" fontId="16" fillId="22" borderId="15" xfId="98" applyNumberFormat="1" applyFont="1" applyFill="1" applyBorder="1" applyAlignment="1" applyProtection="1">
      <alignment horizontal="right"/>
      <protection/>
    </xf>
    <xf numFmtId="0" fontId="15" fillId="22" borderId="18" xfId="98" applyFont="1" applyFill="1" applyBorder="1" applyAlignment="1" applyProtection="1">
      <alignment horizontal="right"/>
      <protection/>
    </xf>
    <xf numFmtId="0" fontId="15" fillId="22" borderId="19" xfId="98" applyFont="1" applyFill="1" applyBorder="1" applyProtection="1">
      <alignment/>
      <protection/>
    </xf>
    <xf numFmtId="0" fontId="15" fillId="22" borderId="20" xfId="98" applyFont="1" applyFill="1" applyBorder="1" applyProtection="1">
      <alignment/>
      <protection/>
    </xf>
    <xf numFmtId="0" fontId="15" fillId="22" borderId="21" xfId="98" applyFont="1" applyFill="1" applyBorder="1" applyProtection="1">
      <alignment/>
      <protection/>
    </xf>
    <xf numFmtId="0" fontId="28" fillId="22" borderId="0" xfId="98" applyFont="1" applyFill="1" applyBorder="1" applyAlignment="1" applyProtection="1">
      <alignment/>
      <protection/>
    </xf>
    <xf numFmtId="0" fontId="15" fillId="29" borderId="21" xfId="98" applyFont="1" applyFill="1" applyBorder="1" applyProtection="1">
      <alignment/>
      <protection/>
    </xf>
    <xf numFmtId="0" fontId="15" fillId="22" borderId="6" xfId="98" applyFont="1" applyFill="1" applyBorder="1" applyProtection="1">
      <alignment/>
      <protection/>
    </xf>
    <xf numFmtId="0" fontId="15" fillId="22" borderId="0" xfId="98" applyFont="1" applyFill="1" applyBorder="1" applyAlignment="1" applyProtection="1">
      <alignment horizontal="left" indent="2"/>
      <protection/>
    </xf>
    <xf numFmtId="0" fontId="15" fillId="22" borderId="22" xfId="98" applyFont="1" applyFill="1" applyBorder="1" applyAlignment="1" applyProtection="1">
      <alignment horizontal="left" indent="3"/>
      <protection/>
    </xf>
    <xf numFmtId="0" fontId="15" fillId="22" borderId="22" xfId="98" applyFont="1" applyFill="1" applyBorder="1" applyAlignment="1" applyProtection="1">
      <alignment/>
      <protection/>
    </xf>
    <xf numFmtId="0" fontId="18" fillId="29" borderId="24" xfId="98" applyFont="1" applyFill="1" applyBorder="1" applyProtection="1" quotePrefix="1">
      <alignment/>
      <protection/>
    </xf>
    <xf numFmtId="0" fontId="15" fillId="22" borderId="36" xfId="98" applyFont="1" applyFill="1" applyBorder="1" applyAlignment="1" applyProtection="1">
      <alignment horizontal="left" indent="2"/>
      <protection/>
    </xf>
    <xf numFmtId="0" fontId="15" fillId="29" borderId="25" xfId="98" applyFont="1" applyFill="1" applyBorder="1" applyProtection="1">
      <alignment/>
      <protection/>
    </xf>
    <xf numFmtId="0" fontId="28" fillId="22" borderId="30" xfId="98" applyFont="1" applyFill="1" applyBorder="1" applyAlignment="1" applyProtection="1">
      <alignment/>
      <protection/>
    </xf>
    <xf numFmtId="0" fontId="18" fillId="29" borderId="29" xfId="98" applyFont="1" applyFill="1" applyBorder="1" applyProtection="1" quotePrefix="1">
      <alignment/>
      <protection/>
    </xf>
    <xf numFmtId="41" fontId="16" fillId="22" borderId="28" xfId="98" applyNumberFormat="1" applyFont="1" applyFill="1" applyBorder="1" applyAlignment="1" applyProtection="1">
      <alignment horizontal="right"/>
      <protection locked="0"/>
    </xf>
    <xf numFmtId="41" fontId="16" fillId="22" borderId="30" xfId="98" applyNumberFormat="1" applyFont="1" applyFill="1" applyBorder="1" applyAlignment="1" applyProtection="1">
      <alignment horizontal="right"/>
      <protection locked="0"/>
    </xf>
    <xf numFmtId="41" fontId="15" fillId="22" borderId="30" xfId="98" applyNumberFormat="1" applyFont="1" applyFill="1" applyBorder="1" applyAlignment="1" applyProtection="1">
      <alignment horizontal="right"/>
      <protection/>
    </xf>
    <xf numFmtId="0" fontId="15" fillId="29" borderId="24" xfId="98" applyFont="1" applyFill="1" applyBorder="1" applyProtection="1">
      <alignment/>
      <protection/>
    </xf>
    <xf numFmtId="165" fontId="15" fillId="22" borderId="21" xfId="46" applyNumberFormat="1" applyFont="1" applyFill="1" applyBorder="1" applyAlignment="1" applyProtection="1">
      <alignment horizontal="right"/>
      <protection/>
    </xf>
    <xf numFmtId="0" fontId="29" fillId="0" borderId="0" xfId="0" applyFont="1" applyAlignment="1" applyProtection="1">
      <alignment/>
      <protection/>
    </xf>
    <xf numFmtId="0" fontId="30" fillId="0" borderId="0" xfId="0" applyFont="1" applyAlignment="1" applyProtection="1">
      <alignment/>
      <protection/>
    </xf>
    <xf numFmtId="0" fontId="0" fillId="0" borderId="0" xfId="97" applyFont="1" applyProtection="1">
      <alignment/>
      <protection/>
    </xf>
    <xf numFmtId="0" fontId="0" fillId="22" borderId="0" xfId="99" applyFill="1" applyProtection="1">
      <alignment/>
      <protection/>
    </xf>
    <xf numFmtId="0" fontId="31" fillId="22" borderId="0" xfId="99" applyFont="1" applyFill="1" applyAlignment="1" applyProtection="1">
      <alignment horizontal="left"/>
      <protection/>
    </xf>
    <xf numFmtId="0" fontId="31" fillId="22" borderId="0" xfId="99" applyFont="1" applyFill="1" applyProtection="1">
      <alignment/>
      <protection/>
    </xf>
    <xf numFmtId="0" fontId="31" fillId="22" borderId="13" xfId="99" applyFont="1" applyFill="1" applyBorder="1" applyAlignment="1" applyProtection="1">
      <alignment horizontal="center"/>
      <protection/>
    </xf>
    <xf numFmtId="0" fontId="31" fillId="22" borderId="5" xfId="99" applyFont="1" applyFill="1" applyBorder="1" applyAlignment="1" applyProtection="1">
      <alignment horizontal="center"/>
      <protection/>
    </xf>
    <xf numFmtId="41" fontId="32" fillId="22" borderId="3" xfId="99" applyNumberFormat="1" applyFont="1" applyFill="1" applyBorder="1" applyAlignment="1" applyProtection="1">
      <alignment horizontal="center"/>
      <protection/>
    </xf>
    <xf numFmtId="41" fontId="32" fillId="22" borderId="13" xfId="99" applyNumberFormat="1" applyFont="1" applyFill="1" applyBorder="1" applyAlignment="1" applyProtection="1">
      <alignment horizontal="center"/>
      <protection/>
    </xf>
    <xf numFmtId="41" fontId="32" fillId="22" borderId="15" xfId="99" applyNumberFormat="1" applyFont="1" applyFill="1" applyBorder="1" applyAlignment="1" applyProtection="1">
      <alignment horizontal="center"/>
      <protection/>
    </xf>
    <xf numFmtId="41" fontId="31" fillId="22" borderId="18" xfId="99" applyNumberFormat="1" applyFont="1" applyFill="1" applyBorder="1" applyAlignment="1" applyProtection="1">
      <alignment horizontal="center"/>
      <protection/>
    </xf>
    <xf numFmtId="41" fontId="31" fillId="22" borderId="3" xfId="99" applyNumberFormat="1" applyFont="1" applyFill="1" applyBorder="1" applyAlignment="1" applyProtection="1">
      <alignment horizontal="center"/>
      <protection/>
    </xf>
    <xf numFmtId="41" fontId="31" fillId="22" borderId="13" xfId="99" applyNumberFormat="1" applyFont="1" applyFill="1" applyBorder="1" applyAlignment="1" applyProtection="1">
      <alignment horizontal="center"/>
      <protection/>
    </xf>
    <xf numFmtId="41" fontId="31" fillId="22" borderId="15" xfId="99" applyNumberFormat="1" applyFont="1" applyFill="1" applyBorder="1" applyAlignment="1" applyProtection="1">
      <alignment horizontal="center"/>
      <protection/>
    </xf>
    <xf numFmtId="0" fontId="31" fillId="22" borderId="0" xfId="99" applyFont="1" applyFill="1" applyBorder="1" applyProtection="1">
      <alignment/>
      <protection/>
    </xf>
    <xf numFmtId="0" fontId="32" fillId="22" borderId="19" xfId="99" applyFont="1" applyFill="1" applyBorder="1" applyAlignment="1" applyProtection="1">
      <alignment horizontal="center"/>
      <protection/>
    </xf>
    <xf numFmtId="0" fontId="32" fillId="22" borderId="20" xfId="99" applyFont="1" applyFill="1" applyBorder="1" applyAlignment="1" applyProtection="1">
      <alignment horizontal="center"/>
      <protection/>
    </xf>
    <xf numFmtId="0" fontId="31" fillId="22" borderId="16" xfId="99" applyFont="1" applyFill="1" applyBorder="1" applyAlignment="1" applyProtection="1">
      <alignment horizontal="center"/>
      <protection/>
    </xf>
    <xf numFmtId="0" fontId="31" fillId="22" borderId="19" xfId="99" applyFont="1" applyFill="1" applyBorder="1" applyAlignment="1" applyProtection="1">
      <alignment horizontal="center"/>
      <protection/>
    </xf>
    <xf numFmtId="0" fontId="31" fillId="22" borderId="20" xfId="99" applyFont="1" applyFill="1" applyBorder="1" applyAlignment="1" applyProtection="1">
      <alignment horizontal="center"/>
      <protection/>
    </xf>
    <xf numFmtId="0" fontId="31" fillId="22" borderId="0" xfId="99" applyFont="1" applyFill="1" applyBorder="1" applyAlignment="1" applyProtection="1">
      <alignment/>
      <protection/>
    </xf>
    <xf numFmtId="0" fontId="32" fillId="22" borderId="6" xfId="99" applyFont="1" applyFill="1" applyBorder="1" applyAlignment="1" applyProtection="1">
      <alignment horizontal="center"/>
      <protection/>
    </xf>
    <xf numFmtId="0" fontId="32" fillId="22" borderId="0" xfId="99" applyFont="1" applyFill="1" applyBorder="1" applyAlignment="1" applyProtection="1">
      <alignment horizontal="center"/>
      <protection/>
    </xf>
    <xf numFmtId="0" fontId="31" fillId="22" borderId="21" xfId="99" applyFont="1" applyFill="1" applyBorder="1" applyAlignment="1" applyProtection="1">
      <alignment horizontal="center"/>
      <protection/>
    </xf>
    <xf numFmtId="0" fontId="31" fillId="22" borderId="6" xfId="99" applyFont="1" applyFill="1" applyBorder="1" applyAlignment="1" applyProtection="1">
      <alignment horizontal="center"/>
      <protection/>
    </xf>
    <xf numFmtId="0" fontId="31" fillId="22" borderId="0" xfId="99" applyFont="1" applyFill="1" applyBorder="1" applyAlignment="1" applyProtection="1">
      <alignment horizontal="center"/>
      <protection/>
    </xf>
    <xf numFmtId="0" fontId="31" fillId="22" borderId="22" xfId="99" applyFont="1" applyFill="1" applyBorder="1" applyAlignment="1" applyProtection="1">
      <alignment horizontal="left"/>
      <protection/>
    </xf>
    <xf numFmtId="0" fontId="31" fillId="22" borderId="22" xfId="99" applyFont="1" applyFill="1" applyBorder="1" applyAlignment="1" applyProtection="1">
      <alignment horizontal="left" indent="2"/>
      <protection/>
    </xf>
    <xf numFmtId="0" fontId="31" fillId="22" borderId="22" xfId="99" applyFont="1" applyFill="1" applyBorder="1" applyProtection="1">
      <alignment/>
      <protection/>
    </xf>
    <xf numFmtId="41" fontId="32" fillId="22" borderId="23" xfId="46" applyNumberFormat="1" applyFont="1" applyFill="1" applyBorder="1" applyAlignment="1" applyProtection="1">
      <alignment horizontal="right"/>
      <protection locked="0"/>
    </xf>
    <xf numFmtId="41" fontId="32" fillId="22" borderId="22" xfId="46" applyNumberFormat="1" applyFont="1" applyFill="1" applyBorder="1" applyAlignment="1" applyProtection="1">
      <alignment horizontal="right"/>
      <protection locked="0"/>
    </xf>
    <xf numFmtId="41" fontId="31" fillId="22" borderId="21" xfId="46" applyNumberFormat="1" applyFont="1" applyFill="1" applyBorder="1" applyAlignment="1" applyProtection="1">
      <alignment horizontal="right"/>
      <protection/>
    </xf>
    <xf numFmtId="41" fontId="31" fillId="22" borderId="23" xfId="46" applyNumberFormat="1" applyFont="1" applyFill="1" applyBorder="1" applyAlignment="1" applyProtection="1">
      <alignment horizontal="right"/>
      <protection locked="0"/>
    </xf>
    <xf numFmtId="41" fontId="31" fillId="22" borderId="22" xfId="46" applyNumberFormat="1" applyFont="1" applyFill="1" applyBorder="1" applyAlignment="1" applyProtection="1">
      <alignment horizontal="right"/>
      <protection locked="0"/>
    </xf>
    <xf numFmtId="0" fontId="33" fillId="22" borderId="36" xfId="99" applyFont="1" applyFill="1" applyBorder="1" applyProtection="1" quotePrefix="1">
      <alignment/>
      <protection/>
    </xf>
    <xf numFmtId="41" fontId="32" fillId="22" borderId="6" xfId="46" applyNumberFormat="1" applyFont="1" applyFill="1" applyBorder="1" applyAlignment="1" applyProtection="1">
      <alignment horizontal="right"/>
      <protection locked="0"/>
    </xf>
    <xf numFmtId="41" fontId="32" fillId="22" borderId="0" xfId="46" applyNumberFormat="1" applyFont="1" applyFill="1" applyBorder="1" applyAlignment="1" applyProtection="1">
      <alignment horizontal="right"/>
      <protection locked="0"/>
    </xf>
    <xf numFmtId="41" fontId="31" fillId="22" borderId="6" xfId="46" applyNumberFormat="1" applyFont="1" applyFill="1" applyBorder="1" applyAlignment="1" applyProtection="1">
      <alignment horizontal="right"/>
      <protection locked="0"/>
    </xf>
    <xf numFmtId="41" fontId="31" fillId="22" borderId="0" xfId="46" applyNumberFormat="1" applyFont="1" applyFill="1" applyBorder="1" applyAlignment="1" applyProtection="1">
      <alignment horizontal="right"/>
      <protection locked="0"/>
    </xf>
    <xf numFmtId="0" fontId="31" fillId="22" borderId="36" xfId="99" applyFont="1" applyFill="1" applyBorder="1" applyProtection="1">
      <alignment/>
      <protection/>
    </xf>
    <xf numFmtId="41" fontId="32" fillId="22" borderId="8" xfId="46" applyNumberFormat="1" applyFont="1" applyFill="1" applyBorder="1" applyAlignment="1" applyProtection="1">
      <alignment horizontal="right"/>
      <protection locked="0"/>
    </xf>
    <xf numFmtId="41" fontId="32" fillId="22" borderId="5" xfId="46" applyNumberFormat="1" applyFont="1" applyFill="1" applyBorder="1" applyAlignment="1" applyProtection="1">
      <alignment horizontal="right"/>
      <protection locked="0"/>
    </xf>
    <xf numFmtId="41" fontId="31" fillId="22" borderId="13" xfId="46" applyNumberFormat="1" applyFont="1" applyFill="1" applyBorder="1" applyAlignment="1" applyProtection="1">
      <alignment horizontal="right"/>
      <protection/>
    </xf>
    <xf numFmtId="41" fontId="31" fillId="22" borderId="8" xfId="46" applyNumberFormat="1" applyFont="1" applyFill="1" applyBorder="1" applyAlignment="1" applyProtection="1">
      <alignment horizontal="right"/>
      <protection locked="0"/>
    </xf>
    <xf numFmtId="41" fontId="31" fillId="22" borderId="5" xfId="46" applyNumberFormat="1" applyFont="1" applyFill="1" applyBorder="1" applyAlignment="1" applyProtection="1">
      <alignment horizontal="right"/>
      <protection locked="0"/>
    </xf>
    <xf numFmtId="0" fontId="32" fillId="22" borderId="30" xfId="99" applyFont="1" applyFill="1" applyBorder="1" applyProtection="1">
      <alignment/>
      <protection/>
    </xf>
    <xf numFmtId="0" fontId="31" fillId="22" borderId="30" xfId="99" applyFont="1" applyFill="1" applyBorder="1" applyProtection="1">
      <alignment/>
      <protection/>
    </xf>
    <xf numFmtId="41" fontId="32" fillId="22" borderId="6" xfId="99" applyNumberFormat="1" applyFont="1" applyFill="1" applyBorder="1" applyAlignment="1" applyProtection="1">
      <alignment horizontal="right"/>
      <protection locked="0"/>
    </xf>
    <xf numFmtId="41" fontId="32" fillId="22" borderId="0" xfId="99" applyNumberFormat="1" applyFont="1" applyFill="1" applyBorder="1" applyAlignment="1" applyProtection="1">
      <alignment horizontal="right"/>
      <protection locked="0"/>
    </xf>
    <xf numFmtId="41" fontId="31" fillId="22" borderId="21" xfId="99" applyNumberFormat="1" applyFont="1" applyFill="1" applyBorder="1" applyAlignment="1" applyProtection="1">
      <alignment horizontal="right"/>
      <protection/>
    </xf>
    <xf numFmtId="41" fontId="31" fillId="22" borderId="6" xfId="99" applyNumberFormat="1" applyFont="1" applyFill="1" applyBorder="1" applyAlignment="1" applyProtection="1">
      <alignment horizontal="right"/>
      <protection locked="0"/>
    </xf>
    <xf numFmtId="41" fontId="31" fillId="22" borderId="0" xfId="99" applyNumberFormat="1" applyFont="1" applyFill="1" applyBorder="1" applyAlignment="1" applyProtection="1">
      <alignment horizontal="right"/>
      <protection locked="0"/>
    </xf>
    <xf numFmtId="0" fontId="31" fillId="22" borderId="22" xfId="99" applyFont="1" applyFill="1" applyBorder="1" applyAlignment="1" applyProtection="1">
      <alignment/>
      <protection/>
    </xf>
    <xf numFmtId="41" fontId="31" fillId="22" borderId="24" xfId="46" applyNumberFormat="1" applyFont="1" applyFill="1" applyBorder="1" applyAlignment="1" applyProtection="1">
      <alignment horizontal="right"/>
      <protection/>
    </xf>
    <xf numFmtId="41" fontId="32" fillId="22" borderId="28" xfId="46" applyNumberFormat="1" applyFont="1" applyFill="1" applyBorder="1" applyAlignment="1" applyProtection="1">
      <alignment horizontal="right"/>
      <protection locked="0"/>
    </xf>
    <xf numFmtId="41" fontId="31" fillId="22" borderId="28" xfId="46" applyNumberFormat="1" applyFont="1" applyFill="1" applyBorder="1" applyAlignment="1" applyProtection="1">
      <alignment horizontal="right"/>
      <protection locked="0"/>
    </xf>
    <xf numFmtId="0" fontId="34" fillId="22" borderId="0" xfId="99" applyFont="1" applyFill="1" applyBorder="1" applyAlignment="1" applyProtection="1">
      <alignment horizontal="left" indent="1"/>
      <protection/>
    </xf>
    <xf numFmtId="0" fontId="31" fillId="22" borderId="0" xfId="99" applyFont="1" applyFill="1" applyBorder="1" applyAlignment="1" applyProtection="1">
      <alignment horizontal="left" indent="2"/>
      <protection/>
    </xf>
    <xf numFmtId="0" fontId="31" fillId="22" borderId="22" xfId="99" applyFont="1" applyFill="1" applyBorder="1" applyAlignment="1" applyProtection="1">
      <alignment horizontal="left" indent="3"/>
      <protection/>
    </xf>
    <xf numFmtId="0" fontId="31" fillId="22" borderId="36" xfId="99" applyFont="1" applyFill="1" applyBorder="1" applyAlignment="1" applyProtection="1">
      <alignment/>
      <protection/>
    </xf>
    <xf numFmtId="0" fontId="31" fillId="22" borderId="36" xfId="99" applyFont="1" applyFill="1" applyBorder="1" applyAlignment="1" applyProtection="1">
      <alignment horizontal="left" indent="3"/>
      <protection/>
    </xf>
    <xf numFmtId="41" fontId="32" fillId="22" borderId="30" xfId="46" applyNumberFormat="1" applyFont="1" applyFill="1" applyBorder="1" applyAlignment="1" applyProtection="1">
      <alignment horizontal="right"/>
      <protection locked="0"/>
    </xf>
    <xf numFmtId="41" fontId="31" fillId="22" borderId="29" xfId="46" applyNumberFormat="1" applyFont="1" applyFill="1" applyBorder="1" applyAlignment="1" applyProtection="1">
      <alignment horizontal="right"/>
      <protection/>
    </xf>
    <xf numFmtId="41" fontId="31" fillId="22" borderId="30" xfId="46" applyNumberFormat="1" applyFont="1" applyFill="1" applyBorder="1" applyAlignment="1" applyProtection="1">
      <alignment horizontal="right"/>
      <protection locked="0"/>
    </xf>
    <xf numFmtId="0" fontId="32" fillId="22" borderId="0" xfId="99" applyFont="1" applyFill="1" applyBorder="1" applyAlignment="1" applyProtection="1">
      <alignment/>
      <protection/>
    </xf>
    <xf numFmtId="0" fontId="32" fillId="22" borderId="15" xfId="99" applyFont="1" applyFill="1" applyBorder="1" applyAlignment="1" applyProtection="1">
      <alignment/>
      <protection/>
    </xf>
    <xf numFmtId="0" fontId="31" fillId="22" borderId="21" xfId="99" applyFont="1" applyFill="1" applyBorder="1" applyProtection="1">
      <alignment/>
      <protection/>
    </xf>
    <xf numFmtId="41" fontId="31" fillId="22" borderId="0" xfId="46" applyNumberFormat="1" applyFont="1" applyFill="1" applyBorder="1" applyAlignment="1" applyProtection="1">
      <alignment horizontal="right"/>
      <protection/>
    </xf>
    <xf numFmtId="41" fontId="31" fillId="22" borderId="5" xfId="46" applyNumberFormat="1" applyFont="1" applyFill="1" applyBorder="1" applyAlignment="1" applyProtection="1">
      <alignment horizontal="right"/>
      <protection/>
    </xf>
    <xf numFmtId="41" fontId="31" fillId="22" borderId="0" xfId="99" applyNumberFormat="1" applyFont="1" applyFill="1" applyBorder="1" applyAlignment="1" applyProtection="1">
      <alignment horizontal="right"/>
      <protection/>
    </xf>
    <xf numFmtId="41" fontId="31" fillId="22" borderId="22" xfId="46" applyNumberFormat="1" applyFont="1" applyFill="1" applyBorder="1" applyAlignment="1" applyProtection="1">
      <alignment horizontal="right"/>
      <protection/>
    </xf>
    <xf numFmtId="0" fontId="34" fillId="22" borderId="21" xfId="99" applyFont="1" applyFill="1" applyBorder="1" applyAlignment="1" applyProtection="1">
      <alignment horizontal="left" indent="1"/>
      <protection/>
    </xf>
    <xf numFmtId="0" fontId="31" fillId="22" borderId="22" xfId="99" applyFont="1" applyFill="1" applyBorder="1" applyAlignment="1" applyProtection="1">
      <alignment horizontal="left" indent="1"/>
      <protection/>
    </xf>
    <xf numFmtId="0" fontId="31" fillId="22" borderId="36" xfId="99" applyFont="1" applyFill="1" applyBorder="1" applyAlignment="1" applyProtection="1">
      <alignment horizontal="left" indent="2"/>
      <protection/>
    </xf>
    <xf numFmtId="0" fontId="0" fillId="22" borderId="0" xfId="99" applyFill="1" applyBorder="1" applyAlignment="1" applyProtection="1">
      <alignment horizontal="left" indent="3"/>
      <protection/>
    </xf>
    <xf numFmtId="0" fontId="0" fillId="22" borderId="0" xfId="99" applyFill="1" applyBorder="1" applyProtection="1">
      <alignment/>
      <protection/>
    </xf>
    <xf numFmtId="0" fontId="35" fillId="0" borderId="0" xfId="97" applyFont="1" applyAlignment="1" applyProtection="1">
      <alignment horizontal="center"/>
      <protection/>
    </xf>
    <xf numFmtId="0" fontId="12" fillId="0" borderId="0" xfId="97" applyFont="1" applyProtection="1">
      <alignment/>
      <protection/>
    </xf>
    <xf numFmtId="37" fontId="0" fillId="29" borderId="0" xfId="91" applyFont="1" applyFill="1" applyProtection="1">
      <alignment/>
      <protection/>
    </xf>
    <xf numFmtId="0" fontId="0" fillId="22" borderId="0" xfId="83" applyFont="1" applyFill="1" applyBorder="1" applyAlignment="1" applyProtection="1">
      <alignment horizontal="left"/>
      <protection/>
    </xf>
    <xf numFmtId="0" fontId="13" fillId="22" borderId="0" xfId="83" applyFont="1" applyFill="1" applyBorder="1" applyProtection="1">
      <alignment/>
      <protection/>
    </xf>
    <xf numFmtId="0" fontId="0" fillId="22" borderId="0" xfId="83" applyFont="1" applyFill="1" applyBorder="1" applyProtection="1">
      <alignment/>
      <protection/>
    </xf>
    <xf numFmtId="41" fontId="8" fillId="22" borderId="8" xfId="83" applyNumberFormat="1" applyFont="1" applyFill="1" applyBorder="1" applyAlignment="1" applyProtection="1">
      <alignment horizontal="right"/>
      <protection/>
    </xf>
    <xf numFmtId="41" fontId="8" fillId="22" borderId="5" xfId="83" applyNumberFormat="1" applyFont="1" applyFill="1" applyBorder="1" applyAlignment="1" applyProtection="1">
      <alignment horizontal="right"/>
      <protection/>
    </xf>
    <xf numFmtId="0" fontId="37" fillId="22" borderId="13" xfId="83" applyFont="1" applyFill="1" applyBorder="1" applyAlignment="1" applyProtection="1">
      <alignment horizontal="center"/>
      <protection/>
    </xf>
    <xf numFmtId="0" fontId="38" fillId="22" borderId="0" xfId="83" applyFont="1" applyFill="1" applyBorder="1" applyAlignment="1" applyProtection="1" quotePrefix="1">
      <alignment horizontal="left"/>
      <protection/>
    </xf>
    <xf numFmtId="41" fontId="8" fillId="22" borderId="5" xfId="83" applyNumberFormat="1" applyFont="1" applyFill="1" applyBorder="1" applyAlignment="1" applyProtection="1">
      <alignment horizontal="right" wrapText="1"/>
      <protection/>
    </xf>
    <xf numFmtId="0" fontId="39" fillId="22" borderId="5" xfId="83" applyFont="1" applyFill="1" applyBorder="1" applyAlignment="1" applyProtection="1">
      <alignment wrapText="1"/>
      <protection/>
    </xf>
    <xf numFmtId="41" fontId="8" fillId="22" borderId="19" xfId="83" applyNumberFormat="1" applyFont="1" applyFill="1" applyBorder="1" applyAlignment="1" applyProtection="1">
      <alignment horizontal="right"/>
      <protection/>
    </xf>
    <xf numFmtId="41" fontId="8" fillId="22" borderId="20" xfId="83" applyNumberFormat="1" applyFont="1" applyFill="1" applyBorder="1" applyAlignment="1" applyProtection="1">
      <alignment horizontal="right"/>
      <protection/>
    </xf>
    <xf numFmtId="165" fontId="37" fillId="22" borderId="16" xfId="46" applyNumberFormat="1" applyFont="1" applyFill="1" applyBorder="1" applyAlignment="1" applyProtection="1">
      <alignment/>
      <protection/>
    </xf>
    <xf numFmtId="0" fontId="8" fillId="22" borderId="0" xfId="83" applyFont="1" applyFill="1" applyBorder="1" applyAlignment="1" applyProtection="1">
      <alignment horizontal="left" indent="2"/>
      <protection/>
    </xf>
    <xf numFmtId="0" fontId="8" fillId="22" borderId="0" xfId="83" applyFont="1" applyFill="1" applyBorder="1" applyAlignment="1" applyProtection="1">
      <alignment/>
      <protection/>
    </xf>
    <xf numFmtId="41" fontId="8" fillId="22" borderId="23" xfId="46" applyNumberFormat="1" applyFont="1" applyFill="1" applyBorder="1" applyAlignment="1" applyProtection="1">
      <alignment horizontal="right"/>
      <protection/>
    </xf>
    <xf numFmtId="41" fontId="8" fillId="22" borderId="22" xfId="46" applyNumberFormat="1" applyFont="1" applyFill="1" applyBorder="1" applyAlignment="1" applyProtection="1">
      <alignment horizontal="right"/>
      <protection/>
    </xf>
    <xf numFmtId="165" fontId="37" fillId="22" borderId="21" xfId="46" applyNumberFormat="1" applyFont="1" applyFill="1" applyBorder="1" applyAlignment="1" applyProtection="1">
      <alignment/>
      <protection/>
    </xf>
    <xf numFmtId="0" fontId="8" fillId="22" borderId="36" xfId="83" applyFont="1" applyFill="1" applyBorder="1" applyAlignment="1" applyProtection="1">
      <alignment horizontal="left" indent="2"/>
      <protection/>
    </xf>
    <xf numFmtId="0" fontId="8" fillId="22" borderId="36" xfId="83" applyFont="1" applyFill="1" applyBorder="1" applyAlignment="1" applyProtection="1">
      <alignment/>
      <protection/>
    </xf>
    <xf numFmtId="41" fontId="8" fillId="22" borderId="37" xfId="46" applyNumberFormat="1" applyFont="1" applyFill="1" applyBorder="1" applyAlignment="1" applyProtection="1">
      <alignment horizontal="right"/>
      <protection/>
    </xf>
    <xf numFmtId="41" fontId="8" fillId="22" borderId="36" xfId="46" applyNumberFormat="1" applyFont="1" applyFill="1" applyBorder="1" applyAlignment="1" applyProtection="1">
      <alignment horizontal="right"/>
      <protection/>
    </xf>
    <xf numFmtId="0" fontId="8" fillId="22" borderId="36" xfId="83" applyFont="1" applyFill="1" applyBorder="1" applyAlignment="1" applyProtection="1" quotePrefix="1">
      <alignment horizontal="left" indent="2"/>
      <protection/>
    </xf>
    <xf numFmtId="0" fontId="8" fillId="22" borderId="36" xfId="83" applyFont="1" applyFill="1" applyBorder="1" applyAlignment="1" applyProtection="1" quotePrefix="1">
      <alignment/>
      <protection/>
    </xf>
    <xf numFmtId="41" fontId="8" fillId="22" borderId="6" xfId="46" applyNumberFormat="1" applyFont="1" applyFill="1" applyBorder="1" applyAlignment="1" applyProtection="1">
      <alignment horizontal="right"/>
      <protection/>
    </xf>
    <xf numFmtId="41" fontId="8" fillId="22" borderId="0" xfId="46" applyNumberFormat="1" applyFont="1" applyFill="1" applyBorder="1" applyAlignment="1" applyProtection="1">
      <alignment horizontal="right"/>
      <protection/>
    </xf>
    <xf numFmtId="0" fontId="8" fillId="22" borderId="0" xfId="83" applyFont="1" applyFill="1" applyBorder="1" applyProtection="1">
      <alignment/>
      <protection/>
    </xf>
    <xf numFmtId="41" fontId="8" fillId="22" borderId="8" xfId="46" applyNumberFormat="1" applyFont="1" applyFill="1" applyBorder="1" applyAlignment="1" applyProtection="1">
      <alignment horizontal="right"/>
      <protection/>
    </xf>
    <xf numFmtId="41" fontId="8" fillId="22" borderId="5" xfId="46" applyNumberFormat="1" applyFont="1" applyFill="1" applyBorder="1" applyAlignment="1" applyProtection="1">
      <alignment horizontal="right"/>
      <protection/>
    </xf>
    <xf numFmtId="165" fontId="37" fillId="22" borderId="13" xfId="46" applyNumberFormat="1" applyFont="1" applyFill="1" applyBorder="1" applyAlignment="1" applyProtection="1">
      <alignment/>
      <protection/>
    </xf>
    <xf numFmtId="0" fontId="8" fillId="22" borderId="22" xfId="83" applyFont="1" applyFill="1" applyBorder="1" applyAlignment="1" applyProtection="1">
      <alignment/>
      <protection/>
    </xf>
    <xf numFmtId="0" fontId="8" fillId="22" borderId="22" xfId="83" applyFont="1" applyFill="1" applyBorder="1" applyAlignment="1" applyProtection="1">
      <alignment wrapText="1"/>
      <protection/>
    </xf>
    <xf numFmtId="41" fontId="8" fillId="22" borderId="28" xfId="46" applyNumberFormat="1" applyFont="1" applyFill="1" applyBorder="1" applyAlignment="1" applyProtection="1">
      <alignment horizontal="right"/>
      <protection/>
    </xf>
    <xf numFmtId="41" fontId="8" fillId="22" borderId="30" xfId="46" applyNumberFormat="1" applyFont="1" applyFill="1" applyBorder="1" applyAlignment="1" applyProtection="1">
      <alignment horizontal="right"/>
      <protection/>
    </xf>
    <xf numFmtId="0" fontId="8" fillId="22" borderId="30" xfId="83" applyFont="1" applyFill="1" applyBorder="1" applyProtection="1">
      <alignment/>
      <protection/>
    </xf>
    <xf numFmtId="168" fontId="8" fillId="22" borderId="41" xfId="83" applyNumberFormat="1" applyFont="1" applyFill="1" applyBorder="1" applyProtection="1">
      <alignment/>
      <protection/>
    </xf>
    <xf numFmtId="168" fontId="8" fillId="22" borderId="42" xfId="83" applyNumberFormat="1" applyFont="1" applyFill="1" applyBorder="1" applyProtection="1">
      <alignment/>
      <protection/>
    </xf>
    <xf numFmtId="168" fontId="37" fillId="22" borderId="16" xfId="83" applyNumberFormat="1" applyFont="1" applyFill="1" applyBorder="1" applyProtection="1">
      <alignment/>
      <protection/>
    </xf>
    <xf numFmtId="168" fontId="8" fillId="22" borderId="33" xfId="83" applyNumberFormat="1" applyFont="1" applyFill="1" applyBorder="1" applyProtection="1">
      <alignment/>
      <protection/>
    </xf>
    <xf numFmtId="168" fontId="8" fillId="22" borderId="15" xfId="83" applyNumberFormat="1" applyFont="1" applyFill="1" applyBorder="1" applyProtection="1">
      <alignment/>
      <protection/>
    </xf>
    <xf numFmtId="168" fontId="37" fillId="22" borderId="18" xfId="83" applyNumberFormat="1" applyFont="1" applyFill="1" applyBorder="1" applyProtection="1">
      <alignment/>
      <protection/>
    </xf>
    <xf numFmtId="168" fontId="3" fillId="22" borderId="0" xfId="83" applyNumberFormat="1" applyFont="1" applyFill="1" applyBorder="1" applyProtection="1">
      <alignment/>
      <protection/>
    </xf>
    <xf numFmtId="37" fontId="7" fillId="29" borderId="0" xfId="91" applyFont="1" applyFill="1" applyAlignment="1" applyProtection="1">
      <alignment horizontal="center" vertical="center"/>
      <protection/>
    </xf>
    <xf numFmtId="37" fontId="0" fillId="29" borderId="0" xfId="91" applyNumberFormat="1" applyFont="1" applyFill="1" applyProtection="1">
      <alignment/>
      <protection/>
    </xf>
    <xf numFmtId="0" fontId="31" fillId="22" borderId="5" xfId="98" applyFont="1" applyFill="1" applyBorder="1" applyAlignment="1" applyProtection="1">
      <alignment horizontal="center"/>
      <protection/>
    </xf>
    <xf numFmtId="0" fontId="31" fillId="22" borderId="13" xfId="98" applyFont="1" applyFill="1" applyBorder="1" applyAlignment="1" applyProtection="1">
      <alignment horizontal="center"/>
      <protection/>
    </xf>
    <xf numFmtId="41" fontId="31" fillId="22" borderId="3" xfId="98" applyNumberFormat="1" applyFont="1" applyFill="1" applyBorder="1" applyAlignment="1" applyProtection="1">
      <alignment horizontal="center"/>
      <protection/>
    </xf>
    <xf numFmtId="41" fontId="31" fillId="22" borderId="15" xfId="98" applyNumberFormat="1" applyFont="1" applyFill="1" applyBorder="1" applyAlignment="1" applyProtection="1">
      <alignment horizontal="center"/>
      <protection/>
    </xf>
    <xf numFmtId="41" fontId="31" fillId="22" borderId="18" xfId="98" applyNumberFormat="1" applyFont="1" applyFill="1" applyBorder="1" applyAlignment="1" applyProtection="1">
      <alignment horizontal="center"/>
      <protection/>
    </xf>
    <xf numFmtId="0" fontId="31" fillId="22" borderId="19" xfId="98" applyFont="1" applyFill="1" applyBorder="1" applyAlignment="1" applyProtection="1">
      <alignment horizontal="center"/>
      <protection/>
    </xf>
    <xf numFmtId="0" fontId="31" fillId="22" borderId="20" xfId="98" applyFont="1" applyFill="1" applyBorder="1" applyAlignment="1" applyProtection="1">
      <alignment horizontal="center"/>
      <protection/>
    </xf>
    <xf numFmtId="0" fontId="31" fillId="22" borderId="16" xfId="98" applyFont="1" applyFill="1" applyBorder="1" applyAlignment="1" applyProtection="1">
      <alignment horizontal="center"/>
      <protection/>
    </xf>
    <xf numFmtId="0" fontId="31" fillId="22" borderId="6" xfId="98" applyFont="1" applyFill="1" applyBorder="1" applyAlignment="1" applyProtection="1">
      <alignment horizontal="center"/>
      <protection/>
    </xf>
    <xf numFmtId="0" fontId="31" fillId="22" borderId="0" xfId="98" applyFont="1" applyFill="1" applyBorder="1" applyAlignment="1" applyProtection="1">
      <alignment horizontal="center"/>
      <protection/>
    </xf>
    <xf numFmtId="0" fontId="31" fillId="22" borderId="21" xfId="98" applyFont="1" applyFill="1" applyBorder="1" applyAlignment="1" applyProtection="1">
      <alignment horizontal="center"/>
      <protection/>
    </xf>
    <xf numFmtId="41" fontId="31" fillId="22" borderId="6" xfId="46" applyNumberFormat="1" applyFont="1" applyFill="1" applyBorder="1" applyAlignment="1" applyProtection="1">
      <alignment horizontal="right"/>
      <protection/>
    </xf>
    <xf numFmtId="41" fontId="31" fillId="22" borderId="8" xfId="46" applyNumberFormat="1" applyFont="1" applyFill="1" applyBorder="1" applyAlignment="1" applyProtection="1">
      <alignment horizontal="right"/>
      <protection/>
    </xf>
    <xf numFmtId="41" fontId="31" fillId="22" borderId="6" xfId="98" applyNumberFormat="1" applyFont="1" applyFill="1" applyBorder="1" applyAlignment="1" applyProtection="1">
      <alignment horizontal="right"/>
      <protection/>
    </xf>
    <xf numFmtId="41" fontId="31" fillId="22" borderId="0" xfId="98" applyNumberFormat="1" applyFont="1" applyFill="1" applyBorder="1" applyAlignment="1" applyProtection="1">
      <alignment horizontal="right"/>
      <protection/>
    </xf>
    <xf numFmtId="41" fontId="31" fillId="22" borderId="21" xfId="98" applyNumberFormat="1" applyFont="1" applyFill="1" applyBorder="1" applyAlignment="1" applyProtection="1">
      <alignment horizontal="right"/>
      <protection/>
    </xf>
    <xf numFmtId="41" fontId="31" fillId="22" borderId="23" xfId="46" applyNumberFormat="1" applyFont="1" applyFill="1" applyBorder="1" applyAlignment="1" applyProtection="1">
      <alignment horizontal="right"/>
      <protection/>
    </xf>
    <xf numFmtId="41" fontId="31" fillId="22" borderId="28" xfId="46" applyNumberFormat="1" applyFont="1" applyFill="1" applyBorder="1" applyAlignment="1" applyProtection="1">
      <alignment horizontal="right"/>
      <protection/>
    </xf>
    <xf numFmtId="41" fontId="31" fillId="22" borderId="30" xfId="46" applyNumberFormat="1" applyFont="1" applyFill="1" applyBorder="1" applyAlignment="1" applyProtection="1">
      <alignment horizontal="right"/>
      <protection/>
    </xf>
    <xf numFmtId="41" fontId="31" fillId="22" borderId="15" xfId="46" applyNumberFormat="1" applyFont="1" applyFill="1" applyBorder="1" applyAlignment="1" applyProtection="1">
      <alignment horizontal="right"/>
      <protection/>
    </xf>
    <xf numFmtId="0" fontId="32" fillId="22" borderId="0" xfId="99" applyFont="1" applyFill="1" applyBorder="1" applyProtection="1">
      <alignment/>
      <protection/>
    </xf>
    <xf numFmtId="41" fontId="32" fillId="22" borderId="15" xfId="46" applyNumberFormat="1" applyFont="1" applyFill="1" applyBorder="1" applyAlignment="1" applyProtection="1">
      <alignment horizontal="right"/>
      <protection/>
    </xf>
    <xf numFmtId="41" fontId="32" fillId="22" borderId="5" xfId="46" applyNumberFormat="1" applyFont="1" applyFill="1" applyBorder="1" applyAlignment="1" applyProtection="1">
      <alignment horizontal="right"/>
      <protection/>
    </xf>
    <xf numFmtId="0" fontId="32" fillId="22" borderId="20" xfId="98" applyFont="1" applyFill="1" applyBorder="1" applyAlignment="1" applyProtection="1">
      <alignment horizontal="center"/>
      <protection/>
    </xf>
    <xf numFmtId="0" fontId="32" fillId="22" borderId="19" xfId="98" applyFont="1" applyFill="1" applyBorder="1" applyAlignment="1" applyProtection="1">
      <alignment horizontal="center"/>
      <protection/>
    </xf>
    <xf numFmtId="0" fontId="32" fillId="22" borderId="16" xfId="98" applyFont="1" applyFill="1" applyBorder="1" applyAlignment="1" applyProtection="1">
      <alignment horizontal="center"/>
      <protection/>
    </xf>
    <xf numFmtId="0" fontId="32" fillId="22" borderId="0" xfId="98" applyFont="1" applyFill="1" applyBorder="1" applyAlignment="1" applyProtection="1">
      <alignment horizontal="center"/>
      <protection/>
    </xf>
    <xf numFmtId="0" fontId="32" fillId="22" borderId="6" xfId="98" applyFont="1" applyFill="1" applyBorder="1" applyAlignment="1" applyProtection="1">
      <alignment horizontal="center"/>
      <protection/>
    </xf>
    <xf numFmtId="0" fontId="32" fillId="22" borderId="21" xfId="98" applyFont="1" applyFill="1" applyBorder="1" applyAlignment="1" applyProtection="1">
      <alignment horizontal="center"/>
      <protection/>
    </xf>
    <xf numFmtId="41" fontId="31" fillId="22" borderId="0" xfId="100" applyNumberFormat="1" applyFont="1" applyFill="1" applyBorder="1" applyAlignment="1" applyProtection="1">
      <alignment horizontal="right"/>
      <protection/>
    </xf>
    <xf numFmtId="41" fontId="31" fillId="22" borderId="21" xfId="100" applyNumberFormat="1" applyFont="1" applyFill="1" applyBorder="1" applyAlignment="1" applyProtection="1">
      <alignment horizontal="right"/>
      <protection/>
    </xf>
    <xf numFmtId="41" fontId="31" fillId="22" borderId="13" xfId="100" applyNumberFormat="1" applyFont="1" applyFill="1" applyBorder="1" applyAlignment="1" applyProtection="1">
      <alignment horizontal="right"/>
      <protection/>
    </xf>
    <xf numFmtId="0" fontId="0" fillId="29" borderId="13" xfId="97" applyFont="1" applyFill="1" applyBorder="1" applyProtection="1">
      <alignment/>
      <protection/>
    </xf>
    <xf numFmtId="0" fontId="31" fillId="22" borderId="0" xfId="99" applyFont="1" applyFill="1" applyBorder="1" applyAlignment="1" applyProtection="1">
      <alignment horizontal="left" indent="1"/>
      <protection/>
    </xf>
    <xf numFmtId="0" fontId="0" fillId="22" borderId="0" xfId="99" applyFill="1" applyBorder="1" applyAlignment="1" applyProtection="1">
      <alignment horizontal="left"/>
      <protection/>
    </xf>
    <xf numFmtId="0" fontId="0" fillId="0" borderId="0" xfId="0" applyAlignment="1" applyProtection="1">
      <alignment/>
      <protection/>
    </xf>
    <xf numFmtId="0" fontId="0" fillId="0" borderId="0" xfId="0" applyFont="1" applyAlignment="1" applyProtection="1">
      <alignment/>
      <protection/>
    </xf>
    <xf numFmtId="0" fontId="11" fillId="29" borderId="0" xfId="0" applyFont="1" applyFill="1" applyBorder="1" applyAlignment="1" applyProtection="1">
      <alignment horizontal="left"/>
      <protection/>
    </xf>
    <xf numFmtId="0" fontId="8" fillId="29" borderId="0" xfId="0" applyFont="1" applyFill="1" applyBorder="1" applyAlignment="1" applyProtection="1">
      <alignment/>
      <protection/>
    </xf>
    <xf numFmtId="41" fontId="9" fillId="29" borderId="8" xfId="0" applyNumberFormat="1" applyFont="1" applyFill="1" applyBorder="1" applyAlignment="1" applyProtection="1">
      <alignment horizontal="right"/>
      <protection/>
    </xf>
    <xf numFmtId="0" fontId="11" fillId="29" borderId="13" xfId="0" applyFont="1" applyFill="1" applyBorder="1" applyAlignment="1" applyProtection="1">
      <alignment/>
      <protection/>
    </xf>
    <xf numFmtId="41" fontId="8" fillId="29" borderId="5" xfId="0" applyNumberFormat="1" applyFont="1" applyFill="1" applyBorder="1" applyAlignment="1" applyProtection="1">
      <alignment horizontal="right"/>
      <protection/>
    </xf>
    <xf numFmtId="0" fontId="9" fillId="29" borderId="0" xfId="0" applyFont="1" applyFill="1" applyAlignment="1" applyProtection="1">
      <alignment/>
      <protection/>
    </xf>
    <xf numFmtId="41" fontId="9" fillId="29" borderId="15" xfId="0" applyNumberFormat="1" applyFont="1" applyFill="1" applyBorder="1" applyAlignment="1" applyProtection="1">
      <alignment horizontal="right"/>
      <protection/>
    </xf>
    <xf numFmtId="0" fontId="40" fillId="29" borderId="15" xfId="0" applyFont="1" applyFill="1" applyBorder="1" applyAlignment="1" applyProtection="1">
      <alignment horizontal="left"/>
      <protection/>
    </xf>
    <xf numFmtId="41" fontId="8" fillId="29" borderId="15" xfId="0" applyNumberFormat="1" applyFont="1" applyFill="1" applyBorder="1" applyAlignment="1" applyProtection="1">
      <alignment horizontal="right"/>
      <protection/>
    </xf>
    <xf numFmtId="0" fontId="8" fillId="29" borderId="22" xfId="0" applyFont="1" applyFill="1" applyBorder="1" applyAlignment="1" applyProtection="1">
      <alignment horizontal="left"/>
      <protection/>
    </xf>
    <xf numFmtId="41" fontId="9" fillId="29" borderId="22" xfId="47" applyNumberFormat="1" applyFont="1" applyFill="1" applyBorder="1" applyAlignment="1" applyProtection="1">
      <alignment horizontal="right"/>
      <protection/>
    </xf>
    <xf numFmtId="41" fontId="9" fillId="29" borderId="41" xfId="47" applyNumberFormat="1" applyFont="1" applyFill="1" applyBorder="1" applyAlignment="1" applyProtection="1">
      <alignment horizontal="right"/>
      <protection/>
    </xf>
    <xf numFmtId="0" fontId="11" fillId="29" borderId="21" xfId="0" applyFont="1" applyFill="1" applyBorder="1" applyAlignment="1" applyProtection="1">
      <alignment/>
      <protection/>
    </xf>
    <xf numFmtId="41" fontId="8" fillId="29" borderId="41" xfId="47" applyNumberFormat="1" applyFont="1" applyFill="1" applyBorder="1" applyAlignment="1" applyProtection="1">
      <alignment horizontal="right"/>
      <protection/>
    </xf>
    <xf numFmtId="0" fontId="8" fillId="29" borderId="22" xfId="0" applyFont="1" applyFill="1" applyBorder="1" applyAlignment="1" applyProtection="1">
      <alignment/>
      <protection/>
    </xf>
    <xf numFmtId="41" fontId="9" fillId="29" borderId="23" xfId="47" applyNumberFormat="1" applyFont="1" applyFill="1" applyBorder="1" applyAlignment="1" applyProtection="1">
      <alignment horizontal="right"/>
      <protection locked="0"/>
    </xf>
    <xf numFmtId="41" fontId="8" fillId="29" borderId="23" xfId="47" applyNumberFormat="1" applyFont="1" applyFill="1" applyBorder="1" applyAlignment="1" applyProtection="1">
      <alignment horizontal="right"/>
      <protection/>
    </xf>
    <xf numFmtId="41" fontId="9" fillId="22" borderId="23" xfId="47" applyNumberFormat="1" applyFont="1" applyFill="1" applyBorder="1" applyAlignment="1" applyProtection="1">
      <alignment horizontal="right"/>
      <protection locked="0"/>
    </xf>
    <xf numFmtId="0" fontId="8" fillId="29" borderId="30" xfId="0" applyFont="1" applyFill="1" applyBorder="1" applyAlignment="1" applyProtection="1">
      <alignment/>
      <protection/>
    </xf>
    <xf numFmtId="0" fontId="9" fillId="29" borderId="30" xfId="0" applyFont="1" applyFill="1" applyBorder="1" applyAlignment="1" applyProtection="1">
      <alignment/>
      <protection/>
    </xf>
    <xf numFmtId="41" fontId="9" fillId="29" borderId="28" xfId="47" applyNumberFormat="1" applyFont="1" applyFill="1" applyBorder="1" applyAlignment="1" applyProtection="1">
      <alignment horizontal="right"/>
      <protection locked="0"/>
    </xf>
    <xf numFmtId="41" fontId="8" fillId="29" borderId="28" xfId="47" applyNumberFormat="1" applyFont="1" applyFill="1" applyBorder="1" applyAlignment="1" applyProtection="1">
      <alignment horizontal="right"/>
      <protection/>
    </xf>
    <xf numFmtId="41" fontId="9" fillId="29" borderId="0" xfId="47" applyNumberFormat="1" applyFont="1" applyFill="1" applyBorder="1" applyAlignment="1" applyProtection="1">
      <alignment horizontal="right"/>
      <protection/>
    </xf>
    <xf numFmtId="41" fontId="9" fillId="29" borderId="6" xfId="47" applyNumberFormat="1" applyFont="1" applyFill="1" applyBorder="1" applyAlignment="1" applyProtection="1">
      <alignment horizontal="right"/>
      <protection locked="0"/>
    </xf>
    <xf numFmtId="41" fontId="8" fillId="29" borderId="6" xfId="47" applyNumberFormat="1" applyFont="1" applyFill="1" applyBorder="1" applyAlignment="1" applyProtection="1">
      <alignment horizontal="right"/>
      <protection/>
    </xf>
    <xf numFmtId="0" fontId="8" fillId="22" borderId="22" xfId="0" applyFont="1" applyFill="1" applyBorder="1" applyAlignment="1" applyProtection="1">
      <alignment/>
      <protection/>
    </xf>
    <xf numFmtId="0" fontId="8" fillId="22" borderId="36" xfId="0" applyFont="1" applyFill="1" applyBorder="1" applyAlignment="1" applyProtection="1">
      <alignment/>
      <protection/>
    </xf>
    <xf numFmtId="41" fontId="9" fillId="22" borderId="22" xfId="47" applyNumberFormat="1" applyFont="1" applyFill="1" applyBorder="1" applyAlignment="1" applyProtection="1">
      <alignment horizontal="right"/>
      <protection/>
    </xf>
    <xf numFmtId="41" fontId="9" fillId="22" borderId="6" xfId="47" applyNumberFormat="1" applyFont="1" applyFill="1" applyBorder="1" applyAlignment="1" applyProtection="1">
      <alignment horizontal="right"/>
      <protection locked="0"/>
    </xf>
    <xf numFmtId="0" fontId="11" fillId="22" borderId="21" xfId="0" applyFont="1" applyFill="1" applyBorder="1" applyAlignment="1" applyProtection="1">
      <alignment/>
      <protection/>
    </xf>
    <xf numFmtId="41" fontId="8" fillId="22" borderId="6" xfId="47" applyNumberFormat="1" applyFont="1" applyFill="1" applyBorder="1" applyAlignment="1" applyProtection="1">
      <alignment horizontal="right"/>
      <protection/>
    </xf>
    <xf numFmtId="41" fontId="9" fillId="29" borderId="36" xfId="47" applyNumberFormat="1" applyFont="1" applyFill="1" applyBorder="1" applyAlignment="1" applyProtection="1">
      <alignment horizontal="right"/>
      <protection/>
    </xf>
    <xf numFmtId="41" fontId="9" fillId="29" borderId="8" xfId="47" applyNumberFormat="1" applyFont="1" applyFill="1" applyBorder="1" applyAlignment="1" applyProtection="1">
      <alignment horizontal="right"/>
      <protection/>
    </xf>
    <xf numFmtId="41" fontId="8" fillId="29" borderId="8" xfId="47" applyNumberFormat="1" applyFont="1" applyFill="1" applyBorder="1" applyAlignment="1" applyProtection="1">
      <alignment horizontal="right"/>
      <protection/>
    </xf>
    <xf numFmtId="41" fontId="9" fillId="29" borderId="6" xfId="0" applyNumberFormat="1" applyFont="1" applyFill="1" applyBorder="1" applyAlignment="1" applyProtection="1">
      <alignment horizontal="right"/>
      <protection/>
    </xf>
    <xf numFmtId="41" fontId="8" fillId="29" borderId="6" xfId="0" applyNumberFormat="1" applyFont="1" applyFill="1" applyBorder="1" applyAlignment="1" applyProtection="1">
      <alignment horizontal="right"/>
      <protection/>
    </xf>
    <xf numFmtId="41" fontId="9" fillId="29" borderId="23" xfId="47" applyNumberFormat="1" applyFont="1" applyFill="1" applyBorder="1" applyAlignment="1" applyProtection="1">
      <alignment horizontal="right"/>
      <protection/>
    </xf>
    <xf numFmtId="41" fontId="9" fillId="29" borderId="33" xfId="47" applyNumberFormat="1" applyFont="1" applyFill="1" applyBorder="1" applyAlignment="1" applyProtection="1">
      <alignment horizontal="right"/>
      <protection/>
    </xf>
    <xf numFmtId="0" fontId="11" fillId="29" borderId="18" xfId="0" applyFont="1" applyFill="1" applyBorder="1" applyAlignment="1" applyProtection="1">
      <alignment/>
      <protection/>
    </xf>
    <xf numFmtId="41" fontId="8" fillId="29" borderId="33" xfId="47" applyNumberFormat="1" applyFont="1" applyFill="1" applyBorder="1" applyAlignment="1" applyProtection="1">
      <alignment horizontal="right"/>
      <protection/>
    </xf>
    <xf numFmtId="41" fontId="42" fillId="29" borderId="0" xfId="47" applyNumberFormat="1" applyFont="1" applyFill="1" applyBorder="1" applyAlignment="1" applyProtection="1">
      <alignment horizontal="right"/>
      <protection/>
    </xf>
    <xf numFmtId="0" fontId="11" fillId="29" borderId="0" xfId="0" applyFont="1" applyFill="1" applyBorder="1" applyAlignment="1" applyProtection="1">
      <alignment/>
      <protection/>
    </xf>
    <xf numFmtId="0" fontId="11" fillId="0" borderId="0" xfId="92" applyFont="1" applyProtection="1">
      <alignment/>
      <protection/>
    </xf>
    <xf numFmtId="0" fontId="44" fillId="22" borderId="0" xfId="93" applyFont="1" applyFill="1" applyBorder="1" applyProtection="1">
      <alignment/>
      <protection/>
    </xf>
    <xf numFmtId="0" fontId="42" fillId="22" borderId="0" xfId="93" applyFont="1" applyFill="1" applyBorder="1" applyProtection="1">
      <alignment/>
      <protection/>
    </xf>
    <xf numFmtId="0" fontId="11" fillId="22" borderId="0" xfId="93" applyFont="1" applyFill="1" applyBorder="1" applyProtection="1">
      <alignment/>
      <protection/>
    </xf>
    <xf numFmtId="0" fontId="31" fillId="22" borderId="0" xfId="93" applyFont="1" applyFill="1" applyBorder="1" applyAlignment="1" applyProtection="1">
      <alignment horizontal="left" wrapText="1"/>
      <protection/>
    </xf>
    <xf numFmtId="0" fontId="31" fillId="22" borderId="21" xfId="93" applyFont="1" applyFill="1" applyBorder="1" applyAlignment="1" applyProtection="1">
      <alignment horizontal="left" wrapText="1"/>
      <protection/>
    </xf>
    <xf numFmtId="0" fontId="32" fillId="29" borderId="5" xfId="93" applyFont="1" applyFill="1" applyBorder="1" applyAlignment="1" applyProtection="1">
      <alignment horizontal="center" wrapText="1"/>
      <protection/>
    </xf>
    <xf numFmtId="0" fontId="31" fillId="0" borderId="13" xfId="92" applyFont="1" applyBorder="1" applyProtection="1">
      <alignment/>
      <protection/>
    </xf>
    <xf numFmtId="0" fontId="31" fillId="29" borderId="0" xfId="93" applyFont="1" applyFill="1" applyBorder="1" applyAlignment="1" applyProtection="1">
      <alignment horizontal="left" wrapText="1"/>
      <protection/>
    </xf>
    <xf numFmtId="0" fontId="31" fillId="29" borderId="21" xfId="93" applyFont="1" applyFill="1" applyBorder="1" applyAlignment="1" applyProtection="1">
      <alignment horizontal="left" wrapText="1"/>
      <protection/>
    </xf>
    <xf numFmtId="0" fontId="32" fillId="29" borderId="6" xfId="93" applyFont="1" applyFill="1" applyBorder="1" applyAlignment="1" applyProtection="1">
      <alignment horizontal="center" wrapText="1"/>
      <protection/>
    </xf>
    <xf numFmtId="0" fontId="32" fillId="29" borderId="0" xfId="93" applyFont="1" applyFill="1" applyBorder="1" applyAlignment="1" applyProtection="1">
      <alignment horizontal="center" wrapText="1"/>
      <protection/>
    </xf>
    <xf numFmtId="0" fontId="32" fillId="29" borderId="0" xfId="93" applyFont="1" applyFill="1" applyBorder="1" applyAlignment="1" applyProtection="1">
      <alignment horizontal="right" wrapText="1"/>
      <protection/>
    </xf>
    <xf numFmtId="0" fontId="32" fillId="29" borderId="21" xfId="93" applyFont="1" applyFill="1" applyBorder="1" applyAlignment="1" applyProtection="1">
      <alignment horizontal="center" wrapText="1"/>
      <protection/>
    </xf>
    <xf numFmtId="0" fontId="31" fillId="29" borderId="6" xfId="93" applyFont="1" applyFill="1" applyBorder="1" applyAlignment="1" applyProtection="1">
      <alignment horizontal="center" wrapText="1"/>
      <protection/>
    </xf>
    <xf numFmtId="0" fontId="31" fillId="29" borderId="0" xfId="93" applyFont="1" applyFill="1" applyBorder="1" applyAlignment="1" applyProtection="1">
      <alignment horizontal="center" wrapText="1"/>
      <protection/>
    </xf>
    <xf numFmtId="0" fontId="31" fillId="29" borderId="0" xfId="93" applyFont="1" applyFill="1" applyBorder="1" applyAlignment="1" applyProtection="1">
      <alignment horizontal="right" wrapText="1"/>
      <protection/>
    </xf>
    <xf numFmtId="0" fontId="31" fillId="0" borderId="21" xfId="92" applyFont="1" applyBorder="1" applyProtection="1">
      <alignment/>
      <protection/>
    </xf>
    <xf numFmtId="0" fontId="31" fillId="29" borderId="0" xfId="93" applyFont="1" applyFill="1" applyBorder="1" applyAlignment="1" applyProtection="1">
      <alignment wrapText="1"/>
      <protection/>
    </xf>
    <xf numFmtId="0" fontId="32" fillId="29" borderId="33" xfId="93" applyFont="1" applyFill="1" applyBorder="1" applyAlignment="1" applyProtection="1">
      <alignment horizontal="right" wrapText="1"/>
      <protection/>
    </xf>
    <xf numFmtId="0" fontId="32" fillId="29" borderId="15" xfId="93" applyFont="1" applyFill="1" applyBorder="1" applyAlignment="1" applyProtection="1">
      <alignment horizontal="right" wrapText="1"/>
      <protection/>
    </xf>
    <xf numFmtId="0" fontId="32" fillId="29" borderId="18" xfId="93" applyFont="1" applyFill="1" applyBorder="1" applyAlignment="1" applyProtection="1">
      <alignment horizontal="right" wrapText="1"/>
      <protection/>
    </xf>
    <xf numFmtId="0" fontId="31" fillId="29" borderId="33" xfId="93" applyFont="1" applyFill="1" applyBorder="1" applyAlignment="1" applyProtection="1">
      <alignment horizontal="right" wrapText="1"/>
      <protection/>
    </xf>
    <xf numFmtId="0" fontId="31" fillId="29" borderId="15" xfId="93" applyFont="1" applyFill="1" applyBorder="1" applyAlignment="1" applyProtection="1">
      <alignment horizontal="right" wrapText="1"/>
      <protection/>
    </xf>
    <xf numFmtId="0" fontId="31" fillId="0" borderId="18" xfId="92" applyFont="1" applyBorder="1" applyProtection="1">
      <alignment/>
      <protection/>
    </xf>
    <xf numFmtId="0" fontId="32" fillId="29" borderId="0" xfId="93" applyFont="1" applyFill="1" applyBorder="1" applyAlignment="1" applyProtection="1">
      <alignment horizontal="left"/>
      <protection/>
    </xf>
    <xf numFmtId="0" fontId="32" fillId="29" borderId="0" xfId="93" applyFont="1" applyFill="1" applyBorder="1" applyAlignment="1" applyProtection="1">
      <alignment horizontal="right"/>
      <protection/>
    </xf>
    <xf numFmtId="0" fontId="32" fillId="29" borderId="0" xfId="93" applyFont="1" applyFill="1" applyBorder="1" applyAlignment="1" applyProtection="1">
      <alignment horizontal="center"/>
      <protection/>
    </xf>
    <xf numFmtId="0" fontId="32" fillId="29" borderId="6" xfId="93" applyFont="1" applyFill="1" applyBorder="1" applyProtection="1">
      <alignment/>
      <protection/>
    </xf>
    <xf numFmtId="164" fontId="32" fillId="29" borderId="0" xfId="46" applyNumberFormat="1" applyFont="1" applyFill="1" applyBorder="1" applyAlignment="1" applyProtection="1">
      <alignment/>
      <protection/>
    </xf>
    <xf numFmtId="164" fontId="31" fillId="29" borderId="0" xfId="46" applyNumberFormat="1" applyFont="1" applyFill="1" applyBorder="1" applyAlignment="1" applyProtection="1">
      <alignment/>
      <protection/>
    </xf>
    <xf numFmtId="0" fontId="31" fillId="29" borderId="0" xfId="93" applyFont="1" applyFill="1" applyBorder="1" applyProtection="1">
      <alignment/>
      <protection/>
    </xf>
    <xf numFmtId="0" fontId="31" fillId="29" borderId="19" xfId="93" applyFont="1" applyFill="1" applyBorder="1" applyProtection="1">
      <alignment/>
      <protection/>
    </xf>
    <xf numFmtId="164" fontId="31" fillId="29" borderId="20" xfId="46" applyNumberFormat="1" applyFont="1" applyFill="1" applyBorder="1" applyAlignment="1" applyProtection="1">
      <alignment/>
      <protection/>
    </xf>
    <xf numFmtId="0" fontId="31" fillId="29" borderId="20" xfId="93" applyFont="1" applyFill="1" applyBorder="1" applyProtection="1">
      <alignment/>
      <protection/>
    </xf>
    <xf numFmtId="0" fontId="31" fillId="29" borderId="21" xfId="92" applyFont="1" applyFill="1" applyBorder="1" applyProtection="1">
      <alignment/>
      <protection/>
    </xf>
    <xf numFmtId="0" fontId="31" fillId="29" borderId="6" xfId="93" applyFont="1" applyFill="1" applyBorder="1" applyProtection="1">
      <alignment/>
      <protection/>
    </xf>
    <xf numFmtId="0" fontId="31" fillId="29" borderId="0" xfId="93" applyFont="1" applyFill="1" applyBorder="1" applyAlignment="1" applyProtection="1">
      <alignment horizontal="left" indent="1"/>
      <protection/>
    </xf>
    <xf numFmtId="0" fontId="31" fillId="29" borderId="0" xfId="93" applyFont="1" applyFill="1" applyBorder="1" applyAlignment="1" applyProtection="1">
      <alignment horizontal="left"/>
      <protection/>
    </xf>
    <xf numFmtId="0" fontId="31" fillId="29" borderId="21" xfId="93" applyFont="1" applyFill="1" applyBorder="1" applyAlignment="1" applyProtection="1">
      <alignment horizontal="left"/>
      <protection/>
    </xf>
    <xf numFmtId="41" fontId="32" fillId="29" borderId="6" xfId="46" applyNumberFormat="1" applyFont="1" applyFill="1" applyBorder="1" applyAlignment="1" applyProtection="1">
      <alignment horizontal="right"/>
      <protection/>
    </xf>
    <xf numFmtId="41" fontId="32" fillId="29" borderId="0" xfId="46" applyNumberFormat="1" applyFont="1" applyFill="1" applyBorder="1" applyAlignment="1" applyProtection="1">
      <alignment horizontal="right"/>
      <protection/>
    </xf>
    <xf numFmtId="9" fontId="32" fillId="29" borderId="0" xfId="164" applyFont="1" applyFill="1" applyBorder="1" applyAlignment="1" applyProtection="1">
      <alignment/>
      <protection/>
    </xf>
    <xf numFmtId="41" fontId="31" fillId="29" borderId="6" xfId="46" applyNumberFormat="1" applyFont="1" applyFill="1" applyBorder="1" applyAlignment="1" applyProtection="1">
      <alignment horizontal="right"/>
      <protection/>
    </xf>
    <xf numFmtId="41" fontId="31" fillId="29" borderId="0" xfId="46" applyNumberFormat="1" applyFont="1" applyFill="1" applyBorder="1" applyAlignment="1" applyProtection="1">
      <alignment horizontal="right"/>
      <protection/>
    </xf>
    <xf numFmtId="9" fontId="31" fillId="29" borderId="0" xfId="164" applyFont="1" applyFill="1" applyBorder="1" applyAlignment="1" applyProtection="1">
      <alignment/>
      <protection/>
    </xf>
    <xf numFmtId="0" fontId="31" fillId="29" borderId="22" xfId="93" applyFont="1" applyFill="1" applyBorder="1" applyAlignment="1" applyProtection="1">
      <alignment horizontal="left" indent="1"/>
      <protection/>
    </xf>
    <xf numFmtId="0" fontId="31" fillId="29" borderId="22" xfId="93" applyFont="1" applyFill="1" applyBorder="1" applyAlignment="1" applyProtection="1">
      <alignment horizontal="left"/>
      <protection/>
    </xf>
    <xf numFmtId="10" fontId="31" fillId="29" borderId="22" xfId="93" applyNumberFormat="1" applyFont="1" applyFill="1" applyBorder="1" applyAlignment="1" applyProtection="1">
      <alignment horizontal="right"/>
      <protection/>
    </xf>
    <xf numFmtId="0" fontId="31" fillId="29" borderId="22" xfId="93" applyFont="1" applyFill="1" applyBorder="1" applyAlignment="1" applyProtection="1">
      <alignment horizontal="right"/>
      <protection/>
    </xf>
    <xf numFmtId="0" fontId="31" fillId="29" borderId="24" xfId="93" applyFont="1" applyFill="1" applyBorder="1" applyAlignment="1" applyProtection="1">
      <alignment/>
      <protection/>
    </xf>
    <xf numFmtId="41" fontId="32" fillId="29" borderId="23" xfId="46" applyNumberFormat="1" applyFont="1" applyFill="1" applyBorder="1" applyAlignment="1" applyProtection="1">
      <alignment horizontal="right"/>
      <protection/>
    </xf>
    <xf numFmtId="41" fontId="32" fillId="29" borderId="22" xfId="46" applyNumberFormat="1" applyFont="1" applyFill="1" applyBorder="1" applyAlignment="1" applyProtection="1">
      <alignment horizontal="right"/>
      <protection/>
    </xf>
    <xf numFmtId="41" fontId="32" fillId="29" borderId="22" xfId="164" applyNumberFormat="1" applyFont="1" applyFill="1" applyBorder="1" applyAlignment="1" applyProtection="1">
      <alignment horizontal="right"/>
      <protection/>
    </xf>
    <xf numFmtId="43" fontId="32" fillId="29" borderId="22" xfId="93" applyNumberFormat="1" applyFont="1" applyFill="1" applyBorder="1" applyAlignment="1" applyProtection="1">
      <alignment horizontal="right"/>
      <protection/>
    </xf>
    <xf numFmtId="9" fontId="32" fillId="29" borderId="21" xfId="164" applyFont="1" applyFill="1" applyBorder="1" applyAlignment="1" applyProtection="1">
      <alignment/>
      <protection/>
    </xf>
    <xf numFmtId="41" fontId="31" fillId="29" borderId="23" xfId="46" applyNumberFormat="1" applyFont="1" applyFill="1" applyBorder="1" applyAlignment="1" applyProtection="1">
      <alignment horizontal="right"/>
      <protection/>
    </xf>
    <xf numFmtId="41" fontId="31" fillId="29" borderId="22" xfId="46" applyNumberFormat="1" applyFont="1" applyFill="1" applyBorder="1" applyAlignment="1" applyProtection="1">
      <alignment horizontal="right"/>
      <protection/>
    </xf>
    <xf numFmtId="41" fontId="31" fillId="29" borderId="22" xfId="164" applyNumberFormat="1" applyFont="1" applyFill="1" applyBorder="1" applyAlignment="1" applyProtection="1">
      <alignment horizontal="right"/>
      <protection/>
    </xf>
    <xf numFmtId="43" fontId="31" fillId="29" borderId="22" xfId="93" applyNumberFormat="1" applyFont="1" applyFill="1" applyBorder="1" applyAlignment="1" applyProtection="1">
      <alignment horizontal="right"/>
      <protection/>
    </xf>
    <xf numFmtId="41" fontId="31" fillId="29" borderId="36" xfId="164" applyNumberFormat="1" applyFont="1" applyFill="1" applyBorder="1" applyAlignment="1" applyProtection="1">
      <alignment horizontal="right"/>
      <protection/>
    </xf>
    <xf numFmtId="41" fontId="32" fillId="29" borderId="0" xfId="164" applyNumberFormat="1" applyFont="1" applyFill="1" applyBorder="1" applyAlignment="1" applyProtection="1">
      <alignment horizontal="right"/>
      <protection/>
    </xf>
    <xf numFmtId="43" fontId="32" fillId="29" borderId="0" xfId="93" applyNumberFormat="1" applyFont="1" applyFill="1" applyBorder="1" applyAlignment="1" applyProtection="1">
      <alignment horizontal="right"/>
      <protection/>
    </xf>
    <xf numFmtId="41" fontId="31" fillId="29" borderId="0" xfId="164" applyNumberFormat="1" applyFont="1" applyFill="1" applyBorder="1" applyAlignment="1" applyProtection="1">
      <alignment horizontal="right"/>
      <protection/>
    </xf>
    <xf numFmtId="43" fontId="31" fillId="29" borderId="0" xfId="93" applyNumberFormat="1" applyFont="1" applyFill="1" applyBorder="1" applyAlignment="1" applyProtection="1">
      <alignment horizontal="right"/>
      <protection/>
    </xf>
    <xf numFmtId="41" fontId="31" fillId="29" borderId="30" xfId="164" applyNumberFormat="1" applyFont="1" applyFill="1" applyBorder="1" applyAlignment="1" applyProtection="1">
      <alignment horizontal="right"/>
      <protection/>
    </xf>
    <xf numFmtId="0" fontId="31" fillId="29" borderId="0" xfId="93" applyFont="1" applyFill="1" applyBorder="1" applyAlignment="1" applyProtection="1">
      <alignment horizontal="right"/>
      <protection/>
    </xf>
    <xf numFmtId="0" fontId="31" fillId="29" borderId="21" xfId="93" applyFont="1" applyFill="1" applyBorder="1" applyAlignment="1" applyProtection="1">
      <alignment/>
      <protection/>
    </xf>
    <xf numFmtId="41" fontId="32" fillId="29" borderId="8" xfId="46" applyNumberFormat="1" applyFont="1" applyFill="1" applyBorder="1" applyAlignment="1" applyProtection="1">
      <alignment horizontal="right"/>
      <protection/>
    </xf>
    <xf numFmtId="41" fontId="32" fillId="29" borderId="5" xfId="46" applyNumberFormat="1" applyFont="1" applyFill="1" applyBorder="1" applyAlignment="1" applyProtection="1">
      <alignment horizontal="right"/>
      <protection/>
    </xf>
    <xf numFmtId="41" fontId="32" fillId="29" borderId="5" xfId="164" applyNumberFormat="1" applyFont="1" applyFill="1" applyBorder="1" applyAlignment="1" applyProtection="1">
      <alignment horizontal="right"/>
      <protection/>
    </xf>
    <xf numFmtId="43" fontId="32" fillId="29" borderId="5" xfId="93" applyNumberFormat="1" applyFont="1" applyFill="1" applyBorder="1" applyAlignment="1" applyProtection="1">
      <alignment horizontal="right"/>
      <protection/>
    </xf>
    <xf numFmtId="9" fontId="32" fillId="29" borderId="13" xfId="164" applyFont="1" applyFill="1" applyBorder="1" applyAlignment="1" applyProtection="1">
      <alignment/>
      <protection/>
    </xf>
    <xf numFmtId="41" fontId="31" fillId="29" borderId="8" xfId="46" applyNumberFormat="1" applyFont="1" applyFill="1" applyBorder="1" applyAlignment="1" applyProtection="1">
      <alignment horizontal="right"/>
      <protection/>
    </xf>
    <xf numFmtId="41" fontId="31" fillId="29" borderId="5" xfId="46" applyNumberFormat="1" applyFont="1" applyFill="1" applyBorder="1" applyAlignment="1" applyProtection="1">
      <alignment horizontal="right"/>
      <protection/>
    </xf>
    <xf numFmtId="41" fontId="31" fillId="29" borderId="5" xfId="164" applyNumberFormat="1" applyFont="1" applyFill="1" applyBorder="1" applyAlignment="1" applyProtection="1">
      <alignment horizontal="right"/>
      <protection/>
    </xf>
    <xf numFmtId="43" fontId="31" fillId="29" borderId="5" xfId="93" applyNumberFormat="1" applyFont="1" applyFill="1" applyBorder="1" applyAlignment="1" applyProtection="1">
      <alignment horizontal="right"/>
      <protection/>
    </xf>
    <xf numFmtId="0" fontId="31" fillId="29" borderId="13" xfId="92" applyFont="1" applyFill="1" applyBorder="1" applyProtection="1">
      <alignment/>
      <protection/>
    </xf>
    <xf numFmtId="43" fontId="32" fillId="29" borderId="0" xfId="164" applyNumberFormat="1" applyFont="1" applyFill="1" applyBorder="1" applyAlignment="1" applyProtection="1">
      <alignment horizontal="right"/>
      <protection/>
    </xf>
    <xf numFmtId="43" fontId="31" fillId="29" borderId="0" xfId="164" applyNumberFormat="1" applyFont="1" applyFill="1" applyBorder="1" applyAlignment="1" applyProtection="1">
      <alignment horizontal="right"/>
      <protection/>
    </xf>
    <xf numFmtId="0" fontId="31" fillId="29" borderId="30" xfId="93" applyFont="1" applyFill="1" applyBorder="1" applyAlignment="1" applyProtection="1">
      <alignment horizontal="left" indent="1"/>
      <protection/>
    </xf>
    <xf numFmtId="0" fontId="31" fillId="29" borderId="30" xfId="93" applyFont="1" applyFill="1" applyBorder="1" applyAlignment="1" applyProtection="1">
      <alignment horizontal="left"/>
      <protection/>
    </xf>
    <xf numFmtId="0" fontId="31" fillId="29" borderId="30" xfId="93" applyFont="1" applyFill="1" applyBorder="1" applyAlignment="1" applyProtection="1">
      <alignment horizontal="right"/>
      <protection/>
    </xf>
    <xf numFmtId="0" fontId="31" fillId="29" borderId="0" xfId="93" applyFont="1" applyFill="1" applyBorder="1" applyAlignment="1" applyProtection="1">
      <alignment horizontal="left" indent="5"/>
      <protection/>
    </xf>
    <xf numFmtId="0" fontId="31" fillId="29" borderId="21" xfId="93" applyFont="1" applyFill="1" applyBorder="1" applyAlignment="1" applyProtection="1">
      <alignment horizontal="left" indent="5"/>
      <protection/>
    </xf>
    <xf numFmtId="9" fontId="32" fillId="29" borderId="5" xfId="164" applyFont="1" applyFill="1" applyBorder="1" applyAlignment="1" applyProtection="1">
      <alignment/>
      <protection/>
    </xf>
    <xf numFmtId="0" fontId="32" fillId="29" borderId="21" xfId="93" applyFont="1" applyFill="1" applyBorder="1" applyAlignment="1" applyProtection="1">
      <alignment horizontal="left"/>
      <protection/>
    </xf>
    <xf numFmtId="43" fontId="32" fillId="29" borderId="0" xfId="46" applyNumberFormat="1" applyFont="1" applyFill="1" applyBorder="1" applyAlignment="1" applyProtection="1">
      <alignment horizontal="right"/>
      <protection/>
    </xf>
    <xf numFmtId="43" fontId="31" fillId="29" borderId="0" xfId="46" applyNumberFormat="1" applyFont="1" applyFill="1" applyBorder="1" applyAlignment="1" applyProtection="1">
      <alignment horizontal="right"/>
      <protection/>
    </xf>
    <xf numFmtId="0" fontId="31" fillId="29" borderId="22" xfId="93" applyFont="1" applyFill="1" applyBorder="1" applyAlignment="1" applyProtection="1" quotePrefix="1">
      <alignment horizontal="left"/>
      <protection/>
    </xf>
    <xf numFmtId="0" fontId="31" fillId="29" borderId="29" xfId="93" applyFont="1" applyFill="1" applyBorder="1" applyAlignment="1" applyProtection="1">
      <alignment/>
      <protection/>
    </xf>
    <xf numFmtId="43" fontId="31" fillId="29" borderId="30" xfId="93" applyNumberFormat="1" applyFont="1" applyFill="1" applyBorder="1" applyAlignment="1" applyProtection="1">
      <alignment horizontal="right"/>
      <protection/>
    </xf>
    <xf numFmtId="43" fontId="32" fillId="29" borderId="22" xfId="164" applyNumberFormat="1" applyFont="1" applyFill="1" applyBorder="1" applyAlignment="1" applyProtection="1">
      <alignment horizontal="right"/>
      <protection/>
    </xf>
    <xf numFmtId="43" fontId="31" fillId="29" borderId="22" xfId="46" applyNumberFormat="1" applyFont="1" applyFill="1" applyBorder="1" applyAlignment="1" applyProtection="1">
      <alignment horizontal="right"/>
      <protection/>
    </xf>
    <xf numFmtId="43" fontId="32" fillId="29" borderId="5" xfId="164" applyNumberFormat="1" applyFont="1" applyFill="1" applyBorder="1" applyAlignment="1" applyProtection="1">
      <alignment horizontal="right"/>
      <protection/>
    </xf>
    <xf numFmtId="43" fontId="31" fillId="29" borderId="5" xfId="46" applyNumberFormat="1" applyFont="1" applyFill="1" applyBorder="1" applyAlignment="1" applyProtection="1">
      <alignment horizontal="right"/>
      <protection/>
    </xf>
    <xf numFmtId="10" fontId="31" fillId="29" borderId="0" xfId="93" applyNumberFormat="1" applyFont="1" applyFill="1" applyBorder="1" applyAlignment="1" applyProtection="1">
      <alignment horizontal="right"/>
      <protection/>
    </xf>
    <xf numFmtId="41" fontId="32" fillId="29" borderId="33" xfId="46" applyNumberFormat="1" applyFont="1" applyFill="1" applyBorder="1" applyAlignment="1" applyProtection="1">
      <alignment horizontal="right"/>
      <protection/>
    </xf>
    <xf numFmtId="41" fontId="32" fillId="29" borderId="15" xfId="46" applyNumberFormat="1" applyFont="1" applyFill="1" applyBorder="1" applyAlignment="1" applyProtection="1">
      <alignment horizontal="right"/>
      <protection/>
    </xf>
    <xf numFmtId="41" fontId="32" fillId="29" borderId="15" xfId="164" applyNumberFormat="1" applyFont="1" applyFill="1" applyBorder="1" applyAlignment="1" applyProtection="1">
      <alignment horizontal="right"/>
      <protection/>
    </xf>
    <xf numFmtId="43" fontId="32" fillId="29" borderId="15" xfId="164" applyNumberFormat="1" applyFont="1" applyFill="1" applyBorder="1" applyAlignment="1" applyProtection="1">
      <alignment horizontal="right"/>
      <protection/>
    </xf>
    <xf numFmtId="9" fontId="32" fillId="29" borderId="15" xfId="164" applyFont="1" applyFill="1" applyBorder="1" applyAlignment="1" applyProtection="1">
      <alignment/>
      <protection/>
    </xf>
    <xf numFmtId="41" fontId="31" fillId="29" borderId="33" xfId="46" applyNumberFormat="1" applyFont="1" applyFill="1" applyBorder="1" applyAlignment="1" applyProtection="1">
      <alignment horizontal="right"/>
      <protection/>
    </xf>
    <xf numFmtId="41" fontId="31" fillId="29" borderId="15" xfId="46" applyNumberFormat="1" applyFont="1" applyFill="1" applyBorder="1" applyAlignment="1" applyProtection="1">
      <alignment horizontal="right"/>
      <protection/>
    </xf>
    <xf numFmtId="41" fontId="31" fillId="29" borderId="15" xfId="164" applyNumberFormat="1" applyFont="1" applyFill="1" applyBorder="1" applyAlignment="1" applyProtection="1">
      <alignment horizontal="right"/>
      <protection/>
    </xf>
    <xf numFmtId="43" fontId="31" fillId="29" borderId="15" xfId="164" applyNumberFormat="1" applyFont="1" applyFill="1" applyBorder="1" applyAlignment="1" applyProtection="1">
      <alignment horizontal="right"/>
      <protection/>
    </xf>
    <xf numFmtId="0" fontId="31" fillId="29" borderId="18" xfId="92" applyFont="1" applyFill="1" applyBorder="1" applyProtection="1">
      <alignment/>
      <protection/>
    </xf>
    <xf numFmtId="0" fontId="45" fillId="0" borderId="0" xfId="92" applyFont="1" applyProtection="1">
      <alignment/>
      <protection/>
    </xf>
    <xf numFmtId="0" fontId="37" fillId="0" borderId="0" xfId="92" applyFont="1" applyProtection="1">
      <alignment/>
      <protection/>
    </xf>
    <xf numFmtId="0" fontId="0" fillId="0" borderId="0" xfId="92" applyFont="1" applyProtection="1">
      <alignment/>
      <protection locked="0"/>
    </xf>
    <xf numFmtId="10" fontId="0" fillId="0" borderId="0" xfId="164" applyNumberFormat="1" applyFont="1" applyAlignment="1" applyProtection="1">
      <alignment/>
      <protection locked="0"/>
    </xf>
    <xf numFmtId="10" fontId="0" fillId="0" borderId="0" xfId="164" applyNumberFormat="1" applyFont="1" applyAlignment="1" applyProtection="1">
      <alignment/>
      <protection/>
    </xf>
    <xf numFmtId="0" fontId="0" fillId="0" borderId="0" xfId="0" applyFont="1" applyAlignment="1">
      <alignment/>
    </xf>
    <xf numFmtId="0" fontId="8" fillId="29" borderId="0" xfId="0" applyFont="1" applyFill="1" applyAlignment="1" applyProtection="1">
      <alignment horizontal="left"/>
      <protection/>
    </xf>
    <xf numFmtId="0" fontId="8" fillId="29" borderId="0" xfId="0" applyFont="1" applyFill="1" applyAlignment="1" applyProtection="1">
      <alignment/>
      <protection/>
    </xf>
    <xf numFmtId="0" fontId="8" fillId="29" borderId="13" xfId="0" applyFont="1" applyFill="1" applyBorder="1" applyAlignment="1" applyProtection="1">
      <alignment/>
      <protection/>
    </xf>
    <xf numFmtId="0" fontId="8" fillId="29" borderId="43" xfId="0" applyFont="1" applyFill="1" applyBorder="1" applyAlignment="1" applyProtection="1">
      <alignment/>
      <protection/>
    </xf>
    <xf numFmtId="0" fontId="8" fillId="29" borderId="0" xfId="0" applyFont="1" applyFill="1" applyAlignment="1" applyProtection="1">
      <alignment horizontal="center"/>
      <protection/>
    </xf>
    <xf numFmtId="0" fontId="8" fillId="29" borderId="19" xfId="0" applyFont="1" applyFill="1" applyBorder="1" applyAlignment="1" applyProtection="1">
      <alignment horizontal="left"/>
      <protection/>
    </xf>
    <xf numFmtId="0" fontId="8" fillId="29" borderId="16" xfId="0" applyFont="1" applyFill="1" applyBorder="1" applyAlignment="1" applyProtection="1">
      <alignment horizontal="left"/>
      <protection/>
    </xf>
    <xf numFmtId="0" fontId="9" fillId="29" borderId="20" xfId="0" applyFont="1" applyFill="1" applyBorder="1" applyAlignment="1" applyProtection="1">
      <alignment horizontal="right"/>
      <protection/>
    </xf>
    <xf numFmtId="0" fontId="8" fillId="29" borderId="16" xfId="0" applyFont="1" applyFill="1" applyBorder="1" applyAlignment="1" applyProtection="1">
      <alignment/>
      <protection/>
    </xf>
    <xf numFmtId="0" fontId="8" fillId="29" borderId="20" xfId="0" applyFont="1" applyFill="1" applyBorder="1" applyAlignment="1" applyProtection="1">
      <alignment horizontal="right"/>
      <protection/>
    </xf>
    <xf numFmtId="0" fontId="8" fillId="29" borderId="6" xfId="0" applyFont="1" applyFill="1" applyBorder="1" applyAlignment="1" applyProtection="1">
      <alignment horizontal="left"/>
      <protection/>
    </xf>
    <xf numFmtId="0" fontId="8" fillId="29" borderId="21" xfId="0" applyFont="1" applyFill="1" applyBorder="1" applyAlignment="1" applyProtection="1">
      <alignment horizontal="left"/>
      <protection/>
    </xf>
    <xf numFmtId="0" fontId="9" fillId="29" borderId="0" xfId="0" applyFont="1" applyFill="1" applyBorder="1" applyAlignment="1" applyProtection="1">
      <alignment horizontal="right"/>
      <protection/>
    </xf>
    <xf numFmtId="0" fontId="8" fillId="29" borderId="21" xfId="0" applyFont="1" applyFill="1" applyBorder="1" applyAlignment="1" applyProtection="1">
      <alignment/>
      <protection/>
    </xf>
    <xf numFmtId="0" fontId="8" fillId="29" borderId="0" xfId="0" applyFont="1" applyFill="1" applyBorder="1" applyAlignment="1" applyProtection="1">
      <alignment horizontal="right"/>
      <protection/>
    </xf>
    <xf numFmtId="0" fontId="9" fillId="29" borderId="0" xfId="0" applyFont="1" applyFill="1" applyAlignment="1" applyProtection="1">
      <alignment/>
      <protection/>
    </xf>
    <xf numFmtId="0" fontId="9" fillId="29" borderId="6" xfId="0" applyFont="1" applyFill="1" applyBorder="1" applyAlignment="1" applyProtection="1">
      <alignment horizontal="right"/>
      <protection/>
    </xf>
    <xf numFmtId="0" fontId="9" fillId="29" borderId="21" xfId="0" applyFont="1" applyFill="1" applyBorder="1" applyAlignment="1" applyProtection="1">
      <alignment horizontal="right"/>
      <protection/>
    </xf>
    <xf numFmtId="0" fontId="9" fillId="29" borderId="21" xfId="0" applyFont="1" applyFill="1" applyBorder="1" applyAlignment="1" applyProtection="1">
      <alignment/>
      <protection/>
    </xf>
    <xf numFmtId="0" fontId="9" fillId="29" borderId="43" xfId="0" applyFont="1" applyFill="1" applyBorder="1" applyAlignment="1" applyProtection="1">
      <alignment/>
      <protection/>
    </xf>
    <xf numFmtId="0" fontId="8" fillId="29" borderId="6" xfId="0" applyFont="1" applyFill="1" applyBorder="1" applyAlignment="1" applyProtection="1">
      <alignment horizontal="right"/>
      <protection/>
    </xf>
    <xf numFmtId="0" fontId="8" fillId="29" borderId="21" xfId="0" applyFont="1" applyFill="1" applyBorder="1" applyAlignment="1" applyProtection="1">
      <alignment horizontal="right"/>
      <protection/>
    </xf>
    <xf numFmtId="0" fontId="0" fillId="29" borderId="21" xfId="0" applyFont="1" applyFill="1" applyBorder="1" applyAlignment="1" applyProtection="1">
      <alignment/>
      <protection/>
    </xf>
    <xf numFmtId="0" fontId="9" fillId="29" borderId="0" xfId="0" applyFont="1" applyFill="1" applyAlignment="1" applyProtection="1">
      <alignment horizontal="left"/>
      <protection/>
    </xf>
    <xf numFmtId="0" fontId="9" fillId="29" borderId="33" xfId="0" applyFont="1" applyFill="1" applyBorder="1" applyAlignment="1" applyProtection="1">
      <alignment horizontal="right"/>
      <protection/>
    </xf>
    <xf numFmtId="0" fontId="9" fillId="29" borderId="18" xfId="0" applyFont="1" applyFill="1" applyBorder="1" applyAlignment="1" applyProtection="1">
      <alignment horizontal="right"/>
      <protection/>
    </xf>
    <xf numFmtId="0" fontId="0" fillId="29" borderId="18" xfId="0" applyFont="1" applyFill="1" applyBorder="1" applyAlignment="1" applyProtection="1">
      <alignment/>
      <protection/>
    </xf>
    <xf numFmtId="0" fontId="0" fillId="29" borderId="43" xfId="0" applyFont="1" applyFill="1" applyBorder="1" applyAlignment="1" applyProtection="1">
      <alignment/>
      <protection/>
    </xf>
    <xf numFmtId="0" fontId="8" fillId="29" borderId="33" xfId="0" applyFont="1" applyFill="1" applyBorder="1" applyAlignment="1" applyProtection="1">
      <alignment horizontal="right"/>
      <protection/>
    </xf>
    <xf numFmtId="0" fontId="8" fillId="29" borderId="18" xfId="0" applyFont="1" applyFill="1" applyBorder="1" applyAlignment="1" applyProtection="1">
      <alignment horizontal="right"/>
      <protection/>
    </xf>
    <xf numFmtId="0" fontId="8" fillId="29" borderId="22" xfId="0" applyFont="1" applyFill="1" applyBorder="1" applyAlignment="1" applyProtection="1">
      <alignment/>
      <protection/>
    </xf>
    <xf numFmtId="0" fontId="8" fillId="29" borderId="22" xfId="0" applyFont="1" applyFill="1" applyBorder="1" applyAlignment="1" applyProtection="1">
      <alignment horizontal="left"/>
      <protection/>
    </xf>
    <xf numFmtId="0" fontId="8" fillId="29" borderId="0" xfId="0" applyFont="1" applyFill="1" applyBorder="1" applyAlignment="1" applyProtection="1">
      <alignment horizontal="left"/>
      <protection/>
    </xf>
    <xf numFmtId="41" fontId="9" fillId="29" borderId="23" xfId="44" applyNumberFormat="1" applyFont="1" applyFill="1" applyBorder="1" applyAlignment="1" applyProtection="1">
      <alignment horizontal="right"/>
      <protection/>
    </xf>
    <xf numFmtId="169" fontId="9" fillId="29" borderId="0" xfId="44" applyNumberFormat="1" applyFont="1" applyFill="1" applyBorder="1" applyAlignment="1" applyProtection="1">
      <alignment horizontal="right"/>
      <protection/>
    </xf>
    <xf numFmtId="41" fontId="8" fillId="29" borderId="21" xfId="44" applyNumberFormat="1" applyFont="1" applyFill="1" applyBorder="1" applyAlignment="1" applyProtection="1">
      <alignment horizontal="right"/>
      <protection/>
    </xf>
    <xf numFmtId="41" fontId="8" fillId="29" borderId="43" xfId="44" applyNumberFormat="1" applyFont="1" applyFill="1" applyBorder="1" applyAlignment="1" applyProtection="1">
      <alignment horizontal="right"/>
      <protection/>
    </xf>
    <xf numFmtId="41" fontId="8" fillId="29" borderId="23" xfId="44" applyNumberFormat="1" applyFont="1" applyFill="1" applyBorder="1" applyAlignment="1" applyProtection="1">
      <alignment horizontal="right"/>
      <protection/>
    </xf>
    <xf numFmtId="169" fontId="8" fillId="29" borderId="0" xfId="44" applyNumberFormat="1" applyFont="1" applyFill="1" applyBorder="1" applyAlignment="1" applyProtection="1">
      <alignment horizontal="right"/>
      <protection/>
    </xf>
    <xf numFmtId="0" fontId="8" fillId="29" borderId="36" xfId="0" applyFont="1" applyFill="1" applyBorder="1" applyAlignment="1" applyProtection="1">
      <alignment/>
      <protection/>
    </xf>
    <xf numFmtId="41" fontId="24" fillId="29" borderId="36" xfId="0" applyNumberFormat="1" applyFont="1" applyFill="1" applyBorder="1" applyAlignment="1" applyProtection="1" quotePrefix="1">
      <alignment horizontal="left"/>
      <protection/>
    </xf>
    <xf numFmtId="41" fontId="9" fillId="29" borderId="23" xfId="44" applyNumberFormat="1" applyFont="1" applyFill="1" applyBorder="1" applyAlignment="1" applyProtection="1">
      <alignment horizontal="right"/>
      <protection locked="0"/>
    </xf>
    <xf numFmtId="0" fontId="8" fillId="29" borderId="21" xfId="0" applyFont="1" applyFill="1" applyBorder="1" applyAlignment="1" applyProtection="1">
      <alignment horizontal="left"/>
      <protection locked="0"/>
    </xf>
    <xf numFmtId="169" fontId="9" fillId="29" borderId="36" xfId="44" applyNumberFormat="1" applyFont="1" applyFill="1" applyBorder="1" applyAlignment="1" applyProtection="1">
      <alignment horizontal="right"/>
      <protection/>
    </xf>
    <xf numFmtId="169" fontId="8" fillId="29" borderId="36" xfId="44" applyNumberFormat="1" applyFont="1" applyFill="1" applyBorder="1" applyAlignment="1" applyProtection="1">
      <alignment horizontal="right"/>
      <protection/>
    </xf>
    <xf numFmtId="41" fontId="9" fillId="29" borderId="6" xfId="44" applyNumberFormat="1" applyFont="1" applyFill="1" applyBorder="1" applyAlignment="1" applyProtection="1">
      <alignment horizontal="right"/>
      <protection locked="0"/>
    </xf>
    <xf numFmtId="41" fontId="8" fillId="29" borderId="6" xfId="44" applyNumberFormat="1" applyFont="1" applyFill="1" applyBorder="1" applyAlignment="1" applyProtection="1">
      <alignment horizontal="right"/>
      <protection/>
    </xf>
    <xf numFmtId="41" fontId="9" fillId="29" borderId="8" xfId="44" applyNumberFormat="1" applyFont="1" applyFill="1" applyBorder="1" applyAlignment="1" applyProtection="1">
      <alignment horizontal="right"/>
      <protection/>
    </xf>
    <xf numFmtId="0" fontId="8" fillId="29" borderId="5" xfId="0" applyFont="1" applyFill="1" applyBorder="1" applyAlignment="1" applyProtection="1">
      <alignment horizontal="left"/>
      <protection/>
    </xf>
    <xf numFmtId="169" fontId="9" fillId="29" borderId="5" xfId="44" applyNumberFormat="1" applyFont="1" applyFill="1" applyBorder="1" applyAlignment="1" applyProtection="1">
      <alignment horizontal="right"/>
      <protection/>
    </xf>
    <xf numFmtId="41" fontId="8" fillId="29" borderId="13" xfId="44" applyNumberFormat="1" applyFont="1" applyFill="1" applyBorder="1" applyAlignment="1" applyProtection="1">
      <alignment horizontal="right"/>
      <protection/>
    </xf>
    <xf numFmtId="41" fontId="8" fillId="29" borderId="8" xfId="44" applyNumberFormat="1" applyFont="1" applyFill="1" applyBorder="1" applyAlignment="1" applyProtection="1">
      <alignment horizontal="right"/>
      <protection/>
    </xf>
    <xf numFmtId="169" fontId="8" fillId="29" borderId="5" xfId="44" applyNumberFormat="1" applyFont="1" applyFill="1" applyBorder="1" applyAlignment="1" applyProtection="1">
      <alignment horizontal="right"/>
      <protection/>
    </xf>
    <xf numFmtId="0" fontId="8" fillId="29" borderId="0" xfId="0" applyFont="1" applyFill="1" applyBorder="1" applyAlignment="1" applyProtection="1">
      <alignment horizontal="center"/>
      <protection/>
    </xf>
    <xf numFmtId="0" fontId="8" fillId="29" borderId="0" xfId="0" applyFont="1" applyFill="1" applyBorder="1" applyAlignment="1" applyProtection="1">
      <alignment/>
      <protection/>
    </xf>
    <xf numFmtId="41" fontId="9" fillId="29" borderId="0" xfId="0" applyNumberFormat="1" applyFont="1" applyFill="1" applyBorder="1" applyAlignment="1" applyProtection="1">
      <alignment horizontal="center"/>
      <protection/>
    </xf>
    <xf numFmtId="41" fontId="9" fillId="29" borderId="21" xfId="44" applyNumberFormat="1" applyFont="1" applyFill="1" applyBorder="1" applyAlignment="1" applyProtection="1">
      <alignment horizontal="right"/>
      <protection/>
    </xf>
    <xf numFmtId="41" fontId="9" fillId="29" borderId="0" xfId="44" applyNumberFormat="1" applyFont="1" applyFill="1" applyBorder="1" applyAlignment="1" applyProtection="1">
      <alignment horizontal="right"/>
      <protection/>
    </xf>
    <xf numFmtId="0" fontId="8" fillId="29" borderId="36" xfId="0" applyFont="1" applyFill="1" applyBorder="1" applyAlignment="1" applyProtection="1">
      <alignment horizontal="left"/>
      <protection/>
    </xf>
    <xf numFmtId="0" fontId="8" fillId="29" borderId="25" xfId="0" applyFont="1" applyFill="1" applyBorder="1" applyAlignment="1" applyProtection="1">
      <alignment horizontal="left"/>
      <protection/>
    </xf>
    <xf numFmtId="41" fontId="9" fillId="29" borderId="13" xfId="44" applyNumberFormat="1" applyFont="1" applyFill="1" applyBorder="1" applyAlignment="1" applyProtection="1">
      <alignment horizontal="right"/>
      <protection/>
    </xf>
    <xf numFmtId="37" fontId="11" fillId="0" borderId="0" xfId="89" applyFont="1" applyFill="1" applyProtection="1">
      <alignment/>
      <protection/>
    </xf>
    <xf numFmtId="0" fontId="46" fillId="29" borderId="0" xfId="82" applyFont="1" applyFill="1" applyBorder="1" applyAlignment="1" applyProtection="1">
      <alignment horizontal="left" vertical="center"/>
      <protection/>
    </xf>
    <xf numFmtId="0" fontId="11" fillId="22" borderId="0" xfId="82" applyFont="1" applyFill="1" applyBorder="1" applyAlignment="1" applyProtection="1" quotePrefix="1">
      <alignment horizontal="left"/>
      <protection/>
    </xf>
    <xf numFmtId="41" fontId="11" fillId="22" borderId="6" xfId="82" applyNumberFormat="1" applyFont="1" applyFill="1" applyBorder="1" applyAlignment="1" applyProtection="1">
      <alignment horizontal="right"/>
      <protection/>
    </xf>
    <xf numFmtId="41" fontId="11" fillId="22" borderId="0" xfId="82" applyNumberFormat="1" applyFont="1" applyFill="1" applyBorder="1" applyAlignment="1" applyProtection="1">
      <alignment horizontal="right"/>
      <protection/>
    </xf>
    <xf numFmtId="41" fontId="11" fillId="22" borderId="20" xfId="82" applyNumberFormat="1" applyFont="1" applyFill="1" applyBorder="1" applyAlignment="1" applyProtection="1">
      <alignment horizontal="right"/>
      <protection/>
    </xf>
    <xf numFmtId="0" fontId="11" fillId="22" borderId="21" xfId="82" applyFont="1" applyFill="1" applyBorder="1" applyProtection="1">
      <alignment/>
      <protection/>
    </xf>
    <xf numFmtId="41" fontId="10" fillId="22" borderId="0" xfId="82" applyNumberFormat="1" applyFont="1" applyFill="1" applyBorder="1" applyAlignment="1" applyProtection="1" quotePrefix="1">
      <alignment/>
      <protection/>
    </xf>
    <xf numFmtId="37" fontId="11" fillId="29" borderId="21" xfId="89" applyFont="1" applyFill="1" applyBorder="1" applyAlignment="1" applyProtection="1">
      <alignment horizontal="left"/>
      <protection/>
    </xf>
    <xf numFmtId="41" fontId="11" fillId="22" borderId="33" xfId="82" applyNumberFormat="1" applyFont="1" applyFill="1" applyBorder="1" applyAlignment="1" applyProtection="1">
      <alignment horizontal="right"/>
      <protection/>
    </xf>
    <xf numFmtId="41" fontId="11" fillId="22" borderId="15" xfId="82" applyNumberFormat="1" applyFont="1" applyFill="1" applyBorder="1" applyAlignment="1" applyProtection="1">
      <alignment horizontal="right"/>
      <protection/>
    </xf>
    <xf numFmtId="41" fontId="10" fillId="22" borderId="15" xfId="82" applyNumberFormat="1" applyFont="1" applyFill="1" applyBorder="1" applyAlignment="1" applyProtection="1" quotePrefix="1">
      <alignment/>
      <protection/>
    </xf>
    <xf numFmtId="0" fontId="11" fillId="22" borderId="18" xfId="82" applyFont="1" applyFill="1" applyBorder="1" applyAlignment="1" applyProtection="1" quotePrefix="1">
      <alignment horizontal="right"/>
      <protection/>
    </xf>
    <xf numFmtId="0" fontId="42" fillId="22" borderId="0" xfId="82" applyFont="1" applyFill="1" applyBorder="1" applyAlignment="1" applyProtection="1">
      <alignment horizontal="left"/>
      <protection/>
    </xf>
    <xf numFmtId="0" fontId="11" fillId="22" borderId="19" xfId="82" applyFont="1" applyFill="1" applyBorder="1" applyProtection="1">
      <alignment/>
      <protection/>
    </xf>
    <xf numFmtId="0" fontId="11" fillId="22" borderId="20" xfId="82" applyFont="1" applyFill="1" applyBorder="1" applyProtection="1">
      <alignment/>
      <protection/>
    </xf>
    <xf numFmtId="0" fontId="11" fillId="22" borderId="16" xfId="82" applyFont="1" applyFill="1" applyBorder="1" applyProtection="1">
      <alignment/>
      <protection/>
    </xf>
    <xf numFmtId="0" fontId="42" fillId="22" borderId="22" xfId="82" applyFont="1" applyFill="1" applyBorder="1" applyAlignment="1" applyProtection="1">
      <alignment/>
      <protection/>
    </xf>
    <xf numFmtId="41" fontId="42" fillId="22" borderId="6" xfId="44" applyNumberFormat="1" applyFont="1" applyFill="1" applyBorder="1" applyAlignment="1" applyProtection="1">
      <alignment horizontal="right"/>
      <protection/>
    </xf>
    <xf numFmtId="41" fontId="42" fillId="22" borderId="22" xfId="44" applyNumberFormat="1" applyFont="1" applyFill="1" applyBorder="1" applyAlignment="1" applyProtection="1">
      <alignment horizontal="right"/>
      <protection/>
    </xf>
    <xf numFmtId="41" fontId="42" fillId="22" borderId="0" xfId="44" applyNumberFormat="1" applyFont="1" applyFill="1" applyBorder="1" applyAlignment="1" applyProtection="1">
      <alignment horizontal="right"/>
      <protection/>
    </xf>
    <xf numFmtId="41" fontId="42" fillId="29" borderId="22" xfId="44" applyNumberFormat="1" applyFont="1" applyFill="1" applyBorder="1" applyAlignment="1" applyProtection="1">
      <alignment horizontal="right"/>
      <protection/>
    </xf>
    <xf numFmtId="41" fontId="11" fillId="29" borderId="0" xfId="44" applyNumberFormat="1" applyFont="1" applyFill="1" applyBorder="1" applyAlignment="1" applyProtection="1">
      <alignment horizontal="right"/>
      <protection/>
    </xf>
    <xf numFmtId="41" fontId="10" fillId="22" borderId="0" xfId="44" applyNumberFormat="1" applyFont="1" applyFill="1" applyBorder="1" applyAlignment="1" applyProtection="1">
      <alignment horizontal="right"/>
      <protection locked="0"/>
    </xf>
    <xf numFmtId="171" fontId="11" fillId="22" borderId="21" xfId="82" applyNumberFormat="1" applyFont="1" applyFill="1" applyBorder="1" applyProtection="1">
      <alignment/>
      <protection/>
    </xf>
    <xf numFmtId="0" fontId="42" fillId="22" borderId="36" xfId="82" applyFont="1" applyFill="1" applyBorder="1" applyAlignment="1" applyProtection="1">
      <alignment/>
      <protection/>
    </xf>
    <xf numFmtId="41" fontId="42" fillId="22" borderId="37" xfId="44" applyNumberFormat="1" applyFont="1" applyFill="1" applyBorder="1" applyAlignment="1" applyProtection="1">
      <alignment horizontal="right"/>
      <protection/>
    </xf>
    <xf numFmtId="41" fontId="42" fillId="22" borderId="36" xfId="44" applyNumberFormat="1" applyFont="1" applyFill="1" applyBorder="1" applyAlignment="1" applyProtection="1">
      <alignment horizontal="right"/>
      <protection/>
    </xf>
    <xf numFmtId="41" fontId="42" fillId="29" borderId="36" xfId="44" applyNumberFormat="1" applyFont="1" applyFill="1" applyBorder="1" applyAlignment="1" applyProtection="1">
      <alignment horizontal="right"/>
      <protection/>
    </xf>
    <xf numFmtId="41" fontId="11" fillId="29" borderId="36" xfId="44" applyNumberFormat="1" applyFont="1" applyFill="1" applyBorder="1" applyAlignment="1" applyProtection="1">
      <alignment horizontal="right"/>
      <protection/>
    </xf>
    <xf numFmtId="41" fontId="10" fillId="22" borderId="36" xfId="44" applyNumberFormat="1" applyFont="1" applyFill="1" applyBorder="1" applyAlignment="1" applyProtection="1">
      <alignment horizontal="right"/>
      <protection locked="0"/>
    </xf>
    <xf numFmtId="37" fontId="11" fillId="22" borderId="21" xfId="82" applyNumberFormat="1" applyFont="1" applyFill="1" applyBorder="1" applyProtection="1">
      <alignment/>
      <protection/>
    </xf>
    <xf numFmtId="0" fontId="11" fillId="22" borderId="22" xfId="82" applyFont="1" applyFill="1" applyBorder="1" applyAlignment="1" applyProtection="1" quotePrefix="1">
      <alignment horizontal="left"/>
      <protection/>
    </xf>
    <xf numFmtId="0" fontId="11" fillId="29" borderId="22" xfId="82" applyFont="1" applyFill="1" applyBorder="1" applyAlignment="1" applyProtection="1">
      <alignment/>
      <protection/>
    </xf>
    <xf numFmtId="0" fontId="11" fillId="29" borderId="36" xfId="82" applyFont="1" applyFill="1" applyBorder="1" applyAlignment="1" applyProtection="1">
      <alignment horizontal="left"/>
      <protection/>
    </xf>
    <xf numFmtId="41" fontId="42" fillId="22" borderId="23" xfId="44" applyNumberFormat="1" applyFont="1" applyFill="1" applyBorder="1" applyAlignment="1" applyProtection="1">
      <alignment horizontal="right"/>
      <protection/>
    </xf>
    <xf numFmtId="41" fontId="11" fillId="29" borderId="22" xfId="44" applyNumberFormat="1" applyFont="1" applyFill="1" applyBorder="1" applyAlignment="1" applyProtection="1">
      <alignment horizontal="right"/>
      <protection/>
    </xf>
    <xf numFmtId="0" fontId="11" fillId="29" borderId="36" xfId="82" applyFont="1" applyFill="1" applyBorder="1" applyAlignment="1" applyProtection="1">
      <alignment/>
      <protection/>
    </xf>
    <xf numFmtId="0" fontId="11" fillId="22" borderId="22" xfId="82" applyFont="1" applyFill="1" applyBorder="1" applyAlignment="1" applyProtection="1">
      <alignment horizontal="left"/>
      <protection/>
    </xf>
    <xf numFmtId="0" fontId="11" fillId="22" borderId="36" xfId="82" applyFont="1" applyFill="1" applyBorder="1" applyAlignment="1" applyProtection="1">
      <alignment horizontal="left"/>
      <protection/>
    </xf>
    <xf numFmtId="0" fontId="11" fillId="22" borderId="30" xfId="82" applyFont="1" applyFill="1" applyBorder="1" applyAlignment="1" applyProtection="1">
      <alignment horizontal="left"/>
      <protection/>
    </xf>
    <xf numFmtId="41" fontId="42" fillId="22" borderId="28" xfId="44" applyNumberFormat="1" applyFont="1" applyFill="1" applyBorder="1" applyAlignment="1" applyProtection="1">
      <alignment horizontal="right"/>
      <protection/>
    </xf>
    <xf numFmtId="41" fontId="42" fillId="22" borderId="30" xfId="44" applyNumberFormat="1" applyFont="1" applyFill="1" applyBorder="1" applyAlignment="1" applyProtection="1">
      <alignment horizontal="right"/>
      <protection/>
    </xf>
    <xf numFmtId="41" fontId="42" fillId="29" borderId="30" xfId="44" applyNumberFormat="1" applyFont="1" applyFill="1" applyBorder="1" applyAlignment="1" applyProtection="1">
      <alignment horizontal="right"/>
      <protection/>
    </xf>
    <xf numFmtId="41" fontId="11" fillId="29" borderId="30" xfId="44" applyNumberFormat="1" applyFont="1" applyFill="1" applyBorder="1" applyAlignment="1" applyProtection="1">
      <alignment horizontal="right"/>
      <protection/>
    </xf>
    <xf numFmtId="0" fontId="42" fillId="29" borderId="22" xfId="82" applyFont="1" applyFill="1" applyBorder="1" applyAlignment="1" applyProtection="1">
      <alignment/>
      <protection/>
    </xf>
    <xf numFmtId="0" fontId="11" fillId="0" borderId="25" xfId="82" applyFont="1" applyFill="1" applyBorder="1" applyAlignment="1" applyProtection="1">
      <alignment/>
      <protection/>
    </xf>
    <xf numFmtId="37" fontId="11" fillId="29" borderId="0" xfId="89" applyFont="1" applyFill="1" applyProtection="1">
      <alignment/>
      <protection/>
    </xf>
    <xf numFmtId="41" fontId="42" fillId="29" borderId="0" xfId="44" applyNumberFormat="1" applyFont="1" applyFill="1" applyBorder="1" applyAlignment="1" applyProtection="1">
      <alignment horizontal="right"/>
      <protection/>
    </xf>
    <xf numFmtId="41" fontId="42" fillId="22" borderId="8" xfId="44" applyNumberFormat="1" applyFont="1" applyFill="1" applyBorder="1" applyAlignment="1" applyProtection="1">
      <alignment horizontal="right"/>
      <protection/>
    </xf>
    <xf numFmtId="41" fontId="42" fillId="22" borderId="5" xfId="44" applyNumberFormat="1" applyFont="1" applyFill="1" applyBorder="1" applyAlignment="1" applyProtection="1">
      <alignment horizontal="right"/>
      <protection/>
    </xf>
    <xf numFmtId="41" fontId="42" fillId="29" borderId="5" xfId="44" applyNumberFormat="1" applyFont="1" applyFill="1" applyBorder="1" applyAlignment="1" applyProtection="1">
      <alignment horizontal="right"/>
      <protection/>
    </xf>
    <xf numFmtId="41" fontId="11" fillId="29" borderId="5" xfId="44" applyNumberFormat="1" applyFont="1" applyFill="1" applyBorder="1" applyAlignment="1" applyProtection="1">
      <alignment horizontal="right"/>
      <protection/>
    </xf>
    <xf numFmtId="41" fontId="10" fillId="22" borderId="5" xfId="44" applyNumberFormat="1" applyFont="1" applyFill="1" applyBorder="1" applyAlignment="1" applyProtection="1">
      <alignment horizontal="right"/>
      <protection locked="0"/>
    </xf>
    <xf numFmtId="171" fontId="11" fillId="22" borderId="13" xfId="82" applyNumberFormat="1" applyFont="1" applyFill="1" applyBorder="1" applyProtection="1">
      <alignment/>
      <protection/>
    </xf>
    <xf numFmtId="41" fontId="11" fillId="22" borderId="0" xfId="44" applyNumberFormat="1" applyFont="1" applyFill="1" applyBorder="1" applyAlignment="1" applyProtection="1">
      <alignment horizontal="right"/>
      <protection/>
    </xf>
    <xf numFmtId="171" fontId="11" fillId="22" borderId="0" xfId="82" applyNumberFormat="1" applyFont="1" applyFill="1" applyBorder="1" applyProtection="1">
      <alignment/>
      <protection/>
    </xf>
    <xf numFmtId="37" fontId="42" fillId="0" borderId="0" xfId="89" applyFont="1" applyFill="1" applyProtection="1">
      <alignment/>
      <protection/>
    </xf>
    <xf numFmtId="37" fontId="11" fillId="0" borderId="0" xfId="91" applyFont="1" applyProtection="1">
      <alignment/>
      <protection/>
    </xf>
    <xf numFmtId="37" fontId="11" fillId="29" borderId="0" xfId="91" applyFont="1" applyFill="1" applyProtection="1">
      <alignment/>
      <protection/>
    </xf>
    <xf numFmtId="0" fontId="46" fillId="29" borderId="0" xfId="82" applyFont="1" applyFill="1" applyBorder="1" applyAlignment="1" applyProtection="1">
      <alignment horizontal="left" vertical="center" wrapText="1"/>
      <protection/>
    </xf>
    <xf numFmtId="41" fontId="16" fillId="22" borderId="5" xfId="82" applyNumberFormat="1" applyFont="1" applyFill="1" applyBorder="1" applyAlignment="1" applyProtection="1">
      <alignment horizontal="center"/>
      <protection/>
    </xf>
    <xf numFmtId="41" fontId="15" fillId="22" borderId="8" xfId="82" applyNumberFormat="1" applyFont="1" applyFill="1" applyBorder="1" applyAlignment="1" applyProtection="1">
      <alignment horizontal="right"/>
      <protection/>
    </xf>
    <xf numFmtId="41" fontId="11" fillId="22" borderId="13" xfId="82" applyNumberFormat="1" applyFont="1" applyFill="1" applyBorder="1" applyAlignment="1" applyProtection="1">
      <alignment horizontal="right"/>
      <protection/>
    </xf>
    <xf numFmtId="41" fontId="16" fillId="22" borderId="19" xfId="82" applyNumberFormat="1" applyFont="1" applyFill="1" applyBorder="1" applyAlignment="1" applyProtection="1">
      <alignment horizontal="right"/>
      <protection/>
    </xf>
    <xf numFmtId="41" fontId="16" fillId="22" borderId="16" xfId="82" applyNumberFormat="1" applyFont="1" applyFill="1" applyBorder="1" applyAlignment="1" applyProtection="1">
      <alignment/>
      <protection/>
    </xf>
    <xf numFmtId="0" fontId="16" fillId="22" borderId="19" xfId="82" applyNumberFormat="1" applyFont="1" applyFill="1" applyBorder="1" applyAlignment="1" applyProtection="1">
      <alignment horizontal="right"/>
      <protection/>
    </xf>
    <xf numFmtId="0" fontId="16" fillId="22" borderId="20" xfId="82" applyNumberFormat="1" applyFont="1" applyFill="1" applyBorder="1" applyAlignment="1" applyProtection="1">
      <alignment horizontal="right"/>
      <protection/>
    </xf>
    <xf numFmtId="0" fontId="15" fillId="22" borderId="16" xfId="82" applyFont="1" applyFill="1" applyBorder="1" applyAlignment="1" applyProtection="1">
      <alignment horizontal="center"/>
      <protection/>
    </xf>
    <xf numFmtId="0" fontId="15" fillId="22" borderId="19" xfId="82" applyFont="1" applyFill="1" applyBorder="1" applyAlignment="1" applyProtection="1">
      <alignment horizontal="center"/>
      <protection/>
    </xf>
    <xf numFmtId="0" fontId="15" fillId="22" borderId="20" xfId="82" applyFont="1" applyFill="1" applyBorder="1" applyAlignment="1" applyProtection="1">
      <alignment horizontal="center"/>
      <protection/>
    </xf>
    <xf numFmtId="0" fontId="11" fillId="22" borderId="16" xfId="82" applyFont="1" applyFill="1" applyBorder="1" applyAlignment="1" applyProtection="1">
      <alignment horizontal="center"/>
      <protection/>
    </xf>
    <xf numFmtId="0" fontId="48" fillId="22" borderId="0" xfId="82" applyFont="1" applyFill="1" applyBorder="1" applyAlignment="1" applyProtection="1" quotePrefix="1">
      <alignment horizontal="left"/>
      <protection/>
    </xf>
    <xf numFmtId="0" fontId="16" fillId="22" borderId="33" xfId="82" applyNumberFormat="1" applyFont="1" applyFill="1" applyBorder="1" applyAlignment="1" applyProtection="1">
      <alignment horizontal="right"/>
      <protection/>
    </xf>
    <xf numFmtId="0" fontId="16" fillId="22" borderId="18" xfId="82" applyNumberFormat="1" applyFont="1" applyFill="1" applyBorder="1" applyAlignment="1" applyProtection="1">
      <alignment/>
      <protection/>
    </xf>
    <xf numFmtId="0" fontId="16" fillId="22" borderId="15" xfId="82" applyNumberFormat="1" applyFont="1" applyFill="1" applyBorder="1" applyAlignment="1" applyProtection="1">
      <alignment horizontal="right"/>
      <protection/>
    </xf>
    <xf numFmtId="0" fontId="15" fillId="22" borderId="18" xfId="82" applyNumberFormat="1" applyFont="1" applyFill="1" applyBorder="1" applyAlignment="1" applyProtection="1">
      <alignment horizontal="center"/>
      <protection/>
    </xf>
    <xf numFmtId="0" fontId="15" fillId="22" borderId="33" xfId="82" applyNumberFormat="1" applyFont="1" applyFill="1" applyBorder="1" applyAlignment="1" applyProtection="1">
      <alignment horizontal="center"/>
      <protection/>
    </xf>
    <xf numFmtId="0" fontId="15" fillId="22" borderId="15" xfId="82" applyNumberFormat="1" applyFont="1" applyFill="1" applyBorder="1" applyAlignment="1" applyProtection="1">
      <alignment horizontal="center"/>
      <protection/>
    </xf>
    <xf numFmtId="0" fontId="11" fillId="22" borderId="18" xfId="82" applyNumberFormat="1" applyFont="1" applyFill="1" applyBorder="1" applyAlignment="1" applyProtection="1">
      <alignment horizontal="center"/>
      <protection/>
    </xf>
    <xf numFmtId="0" fontId="16" fillId="29" borderId="0" xfId="82" applyFont="1" applyFill="1" applyBorder="1" applyAlignment="1" applyProtection="1">
      <alignment/>
      <protection/>
    </xf>
    <xf numFmtId="41" fontId="16" fillId="22" borderId="16" xfId="82" applyNumberFormat="1" applyFont="1" applyFill="1" applyBorder="1" applyAlignment="1" applyProtection="1">
      <alignment horizontal="right"/>
      <protection/>
    </xf>
    <xf numFmtId="41" fontId="16" fillId="22" borderId="20" xfId="82" applyNumberFormat="1" applyFont="1" applyFill="1" applyBorder="1" applyAlignment="1" applyProtection="1">
      <alignment horizontal="right"/>
      <protection/>
    </xf>
    <xf numFmtId="41" fontId="16" fillId="22" borderId="6" xfId="82" applyNumberFormat="1" applyFont="1" applyFill="1" applyBorder="1" applyAlignment="1" applyProtection="1">
      <alignment horizontal="right"/>
      <protection/>
    </xf>
    <xf numFmtId="41" fontId="42" fillId="22" borderId="16" xfId="82" applyNumberFormat="1" applyFont="1" applyFill="1" applyBorder="1" applyAlignment="1" applyProtection="1">
      <alignment horizontal="right"/>
      <protection/>
    </xf>
    <xf numFmtId="0" fontId="15" fillId="29" borderId="22" xfId="82" applyFont="1" applyFill="1" applyBorder="1" applyAlignment="1" applyProtection="1">
      <alignment horizontal="left" vertical="top"/>
      <protection/>
    </xf>
    <xf numFmtId="0" fontId="15" fillId="29" borderId="22" xfId="82" applyFont="1" applyFill="1" applyBorder="1" applyAlignment="1" applyProtection="1">
      <alignment horizontal="left" vertical="top" indent="1"/>
      <protection/>
    </xf>
    <xf numFmtId="0" fontId="15" fillId="29" borderId="22" xfId="82" applyFont="1" applyFill="1" applyBorder="1" applyAlignment="1" applyProtection="1">
      <alignment horizontal="left" vertical="top" indent="2"/>
      <protection/>
    </xf>
    <xf numFmtId="41" fontId="16" fillId="22" borderId="23" xfId="46" applyNumberFormat="1" applyFont="1" applyFill="1" applyBorder="1" applyAlignment="1" applyProtection="1">
      <alignment horizontal="right"/>
      <protection/>
    </xf>
    <xf numFmtId="41" fontId="16" fillId="22" borderId="21" xfId="46" applyNumberFormat="1" applyFont="1" applyFill="1" applyBorder="1" applyAlignment="1" applyProtection="1">
      <alignment horizontal="right"/>
      <protection/>
    </xf>
    <xf numFmtId="41" fontId="18" fillId="22" borderId="22" xfId="46" applyNumberFormat="1" applyFont="1" applyFill="1" applyBorder="1" applyAlignment="1" applyProtection="1">
      <alignment horizontal="right"/>
      <protection/>
    </xf>
    <xf numFmtId="41" fontId="15" fillId="22" borderId="23" xfId="46" applyNumberFormat="1" applyFont="1" applyFill="1" applyBorder="1" applyAlignment="1" applyProtection="1">
      <alignment horizontal="right"/>
      <protection/>
    </xf>
    <xf numFmtId="41" fontId="42" fillId="22" borderId="21" xfId="46" applyNumberFormat="1" applyFont="1" applyFill="1" applyBorder="1" applyAlignment="1" applyProtection="1">
      <alignment horizontal="right"/>
      <protection/>
    </xf>
    <xf numFmtId="0" fontId="15" fillId="29" borderId="36" xfId="82" applyFont="1" applyFill="1" applyBorder="1" applyAlignment="1" applyProtection="1">
      <alignment horizontal="left" vertical="top"/>
      <protection/>
    </xf>
    <xf numFmtId="0" fontId="15" fillId="29" borderId="36" xfId="82" applyFont="1" applyFill="1" applyBorder="1" applyAlignment="1" applyProtection="1">
      <alignment horizontal="left" vertical="top" indent="1"/>
      <protection/>
    </xf>
    <xf numFmtId="41" fontId="18" fillId="22" borderId="6" xfId="46" applyNumberFormat="1" applyFont="1" applyFill="1" applyBorder="1" applyAlignment="1" applyProtection="1">
      <alignment horizontal="right"/>
      <protection locked="0"/>
    </xf>
    <xf numFmtId="41" fontId="18" fillId="22" borderId="0" xfId="46" applyNumberFormat="1" applyFont="1" applyFill="1" applyBorder="1" applyAlignment="1" applyProtection="1">
      <alignment horizontal="right"/>
      <protection/>
    </xf>
    <xf numFmtId="41" fontId="15" fillId="22" borderId="6" xfId="46" applyNumberFormat="1" applyFont="1" applyFill="1" applyBorder="1" applyAlignment="1" applyProtection="1">
      <alignment horizontal="right"/>
      <protection/>
    </xf>
    <xf numFmtId="41" fontId="16" fillId="22" borderId="13" xfId="46" applyNumberFormat="1" applyFont="1" applyFill="1" applyBorder="1" applyAlignment="1" applyProtection="1">
      <alignment horizontal="right"/>
      <protection/>
    </xf>
    <xf numFmtId="41" fontId="18" fillId="22" borderId="8" xfId="46" applyNumberFormat="1" applyFont="1" applyFill="1" applyBorder="1" applyAlignment="1" applyProtection="1">
      <alignment horizontal="right"/>
      <protection locked="0"/>
    </xf>
    <xf numFmtId="41" fontId="18" fillId="22" borderId="5" xfId="46" applyNumberFormat="1" applyFont="1" applyFill="1" applyBorder="1" applyAlignment="1" applyProtection="1">
      <alignment horizontal="right"/>
      <protection/>
    </xf>
    <xf numFmtId="41" fontId="15" fillId="22" borderId="8" xfId="46" applyNumberFormat="1" applyFont="1" applyFill="1" applyBorder="1" applyAlignment="1" applyProtection="1">
      <alignment horizontal="right"/>
      <protection/>
    </xf>
    <xf numFmtId="41" fontId="42" fillId="22" borderId="13" xfId="46" applyNumberFormat="1" applyFont="1" applyFill="1" applyBorder="1" applyAlignment="1" applyProtection="1">
      <alignment horizontal="right"/>
      <protection/>
    </xf>
    <xf numFmtId="0" fontId="16" fillId="29" borderId="30" xfId="82" applyFont="1" applyFill="1" applyBorder="1" applyAlignment="1" applyProtection="1">
      <alignment horizontal="left" vertical="top"/>
      <protection/>
    </xf>
    <xf numFmtId="0" fontId="15" fillId="29" borderId="0" xfId="82" applyFont="1" applyFill="1" applyBorder="1" applyAlignment="1" applyProtection="1">
      <alignment horizontal="left" vertical="top" indent="2"/>
      <protection/>
    </xf>
    <xf numFmtId="0" fontId="16" fillId="29" borderId="36" xfId="82" applyFont="1" applyFill="1" applyBorder="1" applyAlignment="1" applyProtection="1">
      <alignment/>
      <protection/>
    </xf>
    <xf numFmtId="41" fontId="16" fillId="29" borderId="21" xfId="46" applyNumberFormat="1" applyFont="1" applyFill="1" applyBorder="1" applyAlignment="1" applyProtection="1">
      <alignment horizontal="right"/>
      <protection/>
    </xf>
    <xf numFmtId="41" fontId="16" fillId="29" borderId="0" xfId="46" applyNumberFormat="1" applyFont="1" applyFill="1" applyBorder="1" applyAlignment="1" applyProtection="1">
      <alignment horizontal="right"/>
      <protection/>
    </xf>
    <xf numFmtId="41" fontId="42" fillId="29" borderId="21" xfId="46" applyNumberFormat="1" applyFont="1" applyFill="1" applyBorder="1" applyAlignment="1" applyProtection="1">
      <alignment horizontal="right"/>
      <protection/>
    </xf>
    <xf numFmtId="0" fontId="18" fillId="29" borderId="22" xfId="82" applyFont="1" applyFill="1" applyBorder="1" applyAlignment="1" applyProtection="1" quotePrefix="1">
      <alignment vertical="top"/>
      <protection/>
    </xf>
    <xf numFmtId="0" fontId="15" fillId="29" borderId="36" xfId="82" applyFont="1" applyFill="1" applyBorder="1" applyAlignment="1" applyProtection="1">
      <alignment horizontal="left" vertical="top" indent="2"/>
      <protection/>
    </xf>
    <xf numFmtId="0" fontId="15" fillId="29" borderId="30" xfId="82" applyFont="1" applyFill="1" applyBorder="1" applyAlignment="1" applyProtection="1">
      <alignment horizontal="left" vertical="top"/>
      <protection/>
    </xf>
    <xf numFmtId="0" fontId="15" fillId="29" borderId="30" xfId="82" applyFont="1" applyFill="1" applyBorder="1" applyAlignment="1" applyProtection="1">
      <alignment horizontal="left" vertical="top" indent="2"/>
      <protection/>
    </xf>
    <xf numFmtId="41" fontId="15" fillId="22" borderId="37" xfId="46" applyNumberFormat="1" applyFont="1" applyFill="1" applyBorder="1" applyAlignment="1" applyProtection="1">
      <alignment horizontal="right"/>
      <protection/>
    </xf>
    <xf numFmtId="41" fontId="16" fillId="29" borderId="13" xfId="46" applyNumberFormat="1" applyFont="1" applyFill="1" applyBorder="1" applyAlignment="1" applyProtection="1">
      <alignment horizontal="right"/>
      <protection/>
    </xf>
    <xf numFmtId="41" fontId="16" fillId="29" borderId="5" xfId="46" applyNumberFormat="1" applyFont="1" applyFill="1" applyBorder="1" applyAlignment="1" applyProtection="1">
      <alignment horizontal="right"/>
      <protection/>
    </xf>
    <xf numFmtId="41" fontId="15" fillId="29" borderId="5" xfId="46" applyNumberFormat="1" applyFont="1" applyFill="1" applyBorder="1" applyAlignment="1" applyProtection="1">
      <alignment horizontal="right"/>
      <protection/>
    </xf>
    <xf numFmtId="41" fontId="42" fillId="29" borderId="13" xfId="46" applyNumberFormat="1" applyFont="1" applyFill="1" applyBorder="1" applyAlignment="1" applyProtection="1">
      <alignment horizontal="right"/>
      <protection/>
    </xf>
    <xf numFmtId="0" fontId="16" fillId="29" borderId="30" xfId="82" applyFont="1" applyFill="1" applyBorder="1" applyAlignment="1" applyProtection="1">
      <alignment horizontal="left"/>
      <protection/>
    </xf>
    <xf numFmtId="0" fontId="18" fillId="29" borderId="0" xfId="82" applyFont="1" applyFill="1" applyBorder="1" applyAlignment="1" applyProtection="1" quotePrefix="1">
      <alignment vertical="top"/>
      <protection/>
    </xf>
    <xf numFmtId="0" fontId="15" fillId="29" borderId="36" xfId="82" applyFont="1" applyFill="1" applyBorder="1" applyAlignment="1" applyProtection="1">
      <alignment vertical="top"/>
      <protection/>
    </xf>
    <xf numFmtId="0" fontId="15" fillId="29" borderId="30" xfId="82" applyFont="1" applyFill="1" applyBorder="1" applyAlignment="1" applyProtection="1">
      <alignment horizontal="left" vertical="top" indent="1"/>
      <protection/>
    </xf>
    <xf numFmtId="0" fontId="18" fillId="29" borderId="29" xfId="82" applyFont="1" applyFill="1" applyBorder="1" applyAlignment="1" applyProtection="1" quotePrefix="1">
      <alignment vertical="top"/>
      <protection/>
    </xf>
    <xf numFmtId="0" fontId="15" fillId="29" borderId="22" xfId="82" applyFont="1" applyFill="1" applyBorder="1" applyAlignment="1" applyProtection="1">
      <alignment vertical="top"/>
      <protection/>
    </xf>
    <xf numFmtId="0" fontId="16" fillId="29" borderId="22" xfId="82" applyFont="1" applyFill="1" applyBorder="1" applyAlignment="1" applyProtection="1">
      <alignment/>
      <protection/>
    </xf>
    <xf numFmtId="0" fontId="16" fillId="29" borderId="29" xfId="82" applyFont="1" applyFill="1" applyBorder="1" applyAlignment="1" applyProtection="1">
      <alignment/>
      <protection/>
    </xf>
    <xf numFmtId="41" fontId="16" fillId="22" borderId="19" xfId="46" applyNumberFormat="1" applyFont="1" applyFill="1" applyBorder="1" applyAlignment="1" applyProtection="1">
      <alignment horizontal="right"/>
      <protection/>
    </xf>
    <xf numFmtId="41" fontId="16" fillId="29" borderId="16" xfId="46" applyNumberFormat="1" applyFont="1" applyFill="1" applyBorder="1" applyAlignment="1" applyProtection="1">
      <alignment horizontal="right"/>
      <protection/>
    </xf>
    <xf numFmtId="41" fontId="18" fillId="22" borderId="20" xfId="46" applyNumberFormat="1" applyFont="1" applyFill="1" applyBorder="1" applyAlignment="1" applyProtection="1">
      <alignment horizontal="right"/>
      <protection/>
    </xf>
    <xf numFmtId="41" fontId="15" fillId="22" borderId="19" xfId="46" applyNumberFormat="1" applyFont="1" applyFill="1" applyBorder="1" applyAlignment="1" applyProtection="1">
      <alignment horizontal="right"/>
      <protection/>
    </xf>
    <xf numFmtId="41" fontId="42" fillId="29" borderId="16" xfId="46" applyNumberFormat="1" applyFont="1" applyFill="1" applyBorder="1" applyAlignment="1" applyProtection="1">
      <alignment horizontal="right"/>
      <protection/>
    </xf>
    <xf numFmtId="41" fontId="16" fillId="22" borderId="33" xfId="46" applyNumberFormat="1" applyFont="1" applyFill="1" applyBorder="1" applyAlignment="1" applyProtection="1">
      <alignment horizontal="right"/>
      <protection/>
    </xf>
    <xf numFmtId="41" fontId="18" fillId="22" borderId="33" xfId="46" applyNumberFormat="1" applyFont="1" applyFill="1" applyBorder="1" applyAlignment="1" applyProtection="1">
      <alignment horizontal="right"/>
      <protection locked="0"/>
    </xf>
    <xf numFmtId="41" fontId="18" fillId="22" borderId="15" xfId="46" applyNumberFormat="1" applyFont="1" applyFill="1" applyBorder="1" applyAlignment="1" applyProtection="1">
      <alignment horizontal="right"/>
      <protection/>
    </xf>
    <xf numFmtId="41" fontId="16" fillId="29" borderId="18" xfId="46" applyNumberFormat="1" applyFont="1" applyFill="1" applyBorder="1" applyAlignment="1" applyProtection="1">
      <alignment horizontal="right"/>
      <protection/>
    </xf>
    <xf numFmtId="41" fontId="15" fillId="22" borderId="33" xfId="46" applyNumberFormat="1" applyFont="1" applyFill="1" applyBorder="1" applyAlignment="1" applyProtection="1">
      <alignment horizontal="right"/>
      <protection/>
    </xf>
    <xf numFmtId="41" fontId="42" fillId="29" borderId="18" xfId="46" applyNumberFormat="1" applyFont="1" applyFill="1" applyBorder="1" applyAlignment="1" applyProtection="1">
      <alignment horizontal="right"/>
      <protection/>
    </xf>
    <xf numFmtId="0" fontId="16" fillId="29" borderId="30" xfId="82" applyFont="1" applyFill="1" applyBorder="1" applyAlignment="1" applyProtection="1">
      <alignment/>
      <protection/>
    </xf>
    <xf numFmtId="0" fontId="15" fillId="29" borderId="0" xfId="82" applyFont="1" applyFill="1" applyBorder="1" applyAlignment="1" applyProtection="1">
      <alignment horizontal="left" vertical="top"/>
      <protection/>
    </xf>
    <xf numFmtId="0" fontId="15" fillId="29" borderId="0" xfId="82" applyFont="1" applyFill="1" applyBorder="1" applyAlignment="1" applyProtection="1">
      <alignment horizontal="left" vertical="top" indent="1"/>
      <protection/>
    </xf>
    <xf numFmtId="0" fontId="15" fillId="29" borderId="22" xfId="86" applyFont="1" applyFill="1" applyBorder="1" applyAlignment="1" applyProtection="1">
      <alignment vertical="top" wrapText="1"/>
      <protection/>
    </xf>
    <xf numFmtId="41" fontId="15" fillId="29" borderId="0" xfId="46" applyNumberFormat="1" applyFont="1" applyFill="1" applyBorder="1" applyAlignment="1" applyProtection="1">
      <alignment horizontal="right"/>
      <protection/>
    </xf>
    <xf numFmtId="0" fontId="11" fillId="29" borderId="0" xfId="82" applyFont="1" applyFill="1" applyAlignment="1" applyProtection="1">
      <alignment horizontal="left"/>
      <protection/>
    </xf>
    <xf numFmtId="0" fontId="11" fillId="29" borderId="0" xfId="82" applyFont="1" applyFill="1" applyProtection="1">
      <alignment/>
      <protection/>
    </xf>
    <xf numFmtId="37" fontId="11" fillId="0" borderId="0" xfId="91" applyNumberFormat="1" applyFont="1" applyProtection="1">
      <alignment/>
      <protection/>
    </xf>
    <xf numFmtId="41" fontId="16" fillId="22" borderId="13" xfId="82" applyNumberFormat="1" applyFont="1" applyFill="1" applyBorder="1" applyAlignment="1" applyProtection="1">
      <alignment horizontal="centerContinuous"/>
      <protection/>
    </xf>
    <xf numFmtId="41" fontId="15" fillId="22" borderId="19" xfId="82" applyNumberFormat="1" applyFont="1" applyFill="1" applyBorder="1" applyAlignment="1" applyProtection="1">
      <alignment horizontal="right"/>
      <protection/>
    </xf>
    <xf numFmtId="41" fontId="16" fillId="22" borderId="20" xfId="82" applyNumberFormat="1" applyFont="1" applyFill="1" applyBorder="1" applyAlignment="1" applyProtection="1">
      <alignment horizontal="centerContinuous"/>
      <protection/>
    </xf>
    <xf numFmtId="41" fontId="16" fillId="22" borderId="20" xfId="82" applyNumberFormat="1" applyFont="1" applyFill="1" applyBorder="1" applyAlignment="1" applyProtection="1">
      <alignment horizontal="center"/>
      <protection/>
    </xf>
    <xf numFmtId="41" fontId="42" fillId="22" borderId="16" xfId="82" applyNumberFormat="1" applyFont="1" applyFill="1" applyBorder="1" applyAlignment="1" applyProtection="1">
      <alignment horizontal="center"/>
      <protection/>
    </xf>
    <xf numFmtId="0" fontId="15" fillId="22" borderId="21" xfId="82" applyFont="1" applyFill="1" applyBorder="1" applyAlignment="1" applyProtection="1">
      <alignment/>
      <protection/>
    </xf>
    <xf numFmtId="0" fontId="16" fillId="22" borderId="16" xfId="82" applyNumberFormat="1" applyFont="1" applyFill="1" applyBorder="1" applyAlignment="1" applyProtection="1">
      <alignment horizontal="right"/>
      <protection/>
    </xf>
    <xf numFmtId="0" fontId="18" fillId="29" borderId="0" xfId="82" applyFont="1" applyFill="1" applyBorder="1" applyAlignment="1" applyProtection="1" quotePrefix="1">
      <alignment/>
      <protection/>
    </xf>
    <xf numFmtId="0" fontId="16" fillId="22" borderId="18" xfId="82" applyNumberFormat="1" applyFont="1" applyFill="1" applyBorder="1" applyAlignment="1" applyProtection="1">
      <alignment horizontal="right"/>
      <protection/>
    </xf>
    <xf numFmtId="41" fontId="16" fillId="29" borderId="6" xfId="46" applyNumberFormat="1" applyFont="1" applyFill="1" applyBorder="1" applyAlignment="1" applyProtection="1">
      <alignment horizontal="right"/>
      <protection/>
    </xf>
    <xf numFmtId="41" fontId="18" fillId="22" borderId="6" xfId="46" applyNumberFormat="1" applyFont="1" applyFill="1" applyBorder="1" applyAlignment="1" applyProtection="1">
      <alignment horizontal="right"/>
      <protection/>
    </xf>
    <xf numFmtId="41" fontId="18" fillId="22" borderId="21" xfId="46" applyNumberFormat="1" applyFont="1" applyFill="1" applyBorder="1" applyAlignment="1" applyProtection="1">
      <alignment horizontal="right"/>
      <protection/>
    </xf>
    <xf numFmtId="41" fontId="15" fillId="29" borderId="6" xfId="46" applyNumberFormat="1" applyFont="1" applyFill="1" applyBorder="1" applyAlignment="1" applyProtection="1">
      <alignment horizontal="right"/>
      <protection/>
    </xf>
    <xf numFmtId="168" fontId="16" fillId="29" borderId="23" xfId="46" applyNumberFormat="1" applyFont="1" applyFill="1" applyBorder="1" applyAlignment="1" applyProtection="1">
      <alignment horizontal="right"/>
      <protection/>
    </xf>
    <xf numFmtId="168" fontId="15" fillId="29" borderId="23" xfId="46" applyNumberFormat="1" applyFont="1" applyFill="1" applyBorder="1" applyAlignment="1" applyProtection="1">
      <alignment horizontal="right"/>
      <protection/>
    </xf>
    <xf numFmtId="168" fontId="16" fillId="29" borderId="0" xfId="46" applyNumberFormat="1" applyFont="1" applyFill="1" applyBorder="1" applyAlignment="1" applyProtection="1">
      <alignment horizontal="right"/>
      <protection/>
    </xf>
    <xf numFmtId="168" fontId="42" fillId="29" borderId="21" xfId="46" applyNumberFormat="1" applyFont="1" applyFill="1" applyBorder="1" applyAlignment="1" applyProtection="1">
      <alignment horizontal="right"/>
      <protection/>
    </xf>
    <xf numFmtId="0" fontId="15" fillId="29" borderId="30" xfId="87" applyFont="1" applyFill="1" applyBorder="1" applyAlignment="1" applyProtection="1">
      <alignment horizontal="left" vertical="top"/>
      <protection/>
    </xf>
    <xf numFmtId="0" fontId="15" fillId="29" borderId="30" xfId="87" applyFont="1" applyFill="1" applyBorder="1" applyAlignment="1" applyProtection="1">
      <alignment vertical="top"/>
      <protection/>
    </xf>
    <xf numFmtId="0" fontId="18" fillId="29" borderId="29" xfId="82" applyFont="1" applyFill="1" applyBorder="1" applyAlignment="1" applyProtection="1" quotePrefix="1">
      <alignment/>
      <protection/>
    </xf>
    <xf numFmtId="168" fontId="16" fillId="29" borderId="6" xfId="46" applyNumberFormat="1" applyFont="1" applyFill="1" applyBorder="1" applyAlignment="1" applyProtection="1">
      <alignment horizontal="right"/>
      <protection/>
    </xf>
    <xf numFmtId="168" fontId="15" fillId="29" borderId="6" xfId="46" applyNumberFormat="1" applyFont="1" applyFill="1" applyBorder="1" applyAlignment="1" applyProtection="1">
      <alignment horizontal="right"/>
      <protection/>
    </xf>
    <xf numFmtId="0" fontId="15" fillId="29" borderId="22" xfId="87" applyFont="1" applyFill="1" applyBorder="1" applyAlignment="1" applyProtection="1">
      <alignment horizontal="left" vertical="top"/>
      <protection/>
    </xf>
    <xf numFmtId="0" fontId="15" fillId="29" borderId="22" xfId="87" applyFont="1" applyFill="1" applyBorder="1" applyAlignment="1" applyProtection="1">
      <alignment vertical="top"/>
      <protection/>
    </xf>
    <xf numFmtId="0" fontId="15" fillId="0" borderId="36" xfId="85" applyFont="1" applyBorder="1" applyAlignment="1" applyProtection="1">
      <alignment wrapText="1"/>
      <protection/>
    </xf>
    <xf numFmtId="0" fontId="18" fillId="29" borderId="30" xfId="82" applyFont="1" applyFill="1" applyBorder="1" applyAlignment="1" applyProtection="1" quotePrefix="1">
      <alignment/>
      <protection/>
    </xf>
    <xf numFmtId="0" fontId="18" fillId="29" borderId="30" xfId="82" applyFont="1" applyFill="1" applyBorder="1" applyAlignment="1" applyProtection="1" quotePrefix="1">
      <alignment horizontal="left"/>
      <protection/>
    </xf>
    <xf numFmtId="37" fontId="16" fillId="29" borderId="30" xfId="91" applyFont="1" applyFill="1" applyBorder="1" applyAlignment="1" applyProtection="1">
      <alignment horizontal="left" vertical="top"/>
      <protection/>
    </xf>
    <xf numFmtId="37" fontId="16" fillId="29" borderId="30" xfId="91" applyFont="1" applyFill="1" applyBorder="1" applyAlignment="1" applyProtection="1">
      <alignment vertical="top"/>
      <protection/>
    </xf>
    <xf numFmtId="0" fontId="18" fillId="29" borderId="24" xfId="82" applyFont="1" applyFill="1" applyBorder="1" applyAlignment="1" applyProtection="1" quotePrefix="1">
      <alignment/>
      <protection/>
    </xf>
    <xf numFmtId="37" fontId="16" fillId="29" borderId="0" xfId="91" applyFont="1" applyFill="1" applyBorder="1" applyAlignment="1" applyProtection="1">
      <alignment horizontal="left" vertical="top"/>
      <protection/>
    </xf>
    <xf numFmtId="37" fontId="16" fillId="29" borderId="0" xfId="91" applyFont="1" applyFill="1" applyBorder="1" applyAlignment="1" applyProtection="1">
      <alignment vertical="top"/>
      <protection/>
    </xf>
    <xf numFmtId="41" fontId="16" fillId="29" borderId="23" xfId="46" applyNumberFormat="1" applyFont="1" applyFill="1" applyBorder="1" applyAlignment="1" applyProtection="1">
      <alignment horizontal="right"/>
      <protection/>
    </xf>
    <xf numFmtId="41" fontId="18" fillId="22" borderId="22" xfId="46" applyNumberFormat="1" applyFont="1" applyFill="1" applyBorder="1" applyAlignment="1" applyProtection="1">
      <alignment/>
      <protection/>
    </xf>
    <xf numFmtId="37" fontId="16" fillId="0" borderId="30" xfId="91" applyFont="1" applyBorder="1" applyAlignment="1" applyProtection="1">
      <alignment horizontal="left" vertical="top"/>
      <protection/>
    </xf>
    <xf numFmtId="37" fontId="16" fillId="0" borderId="30" xfId="91" applyFont="1" applyBorder="1" applyAlignment="1" applyProtection="1">
      <alignment vertical="top"/>
      <protection/>
    </xf>
    <xf numFmtId="37" fontId="16" fillId="0" borderId="0" xfId="91" applyFont="1" applyBorder="1" applyAlignment="1" applyProtection="1">
      <alignment horizontal="left" vertical="top"/>
      <protection/>
    </xf>
    <xf numFmtId="0" fontId="15" fillId="29" borderId="22" xfId="88" applyFont="1" applyFill="1" applyBorder="1" applyAlignment="1" applyProtection="1">
      <alignment vertical="top" wrapText="1"/>
      <protection/>
    </xf>
    <xf numFmtId="0" fontId="15" fillId="29" borderId="22" xfId="82" applyFont="1" applyFill="1" applyBorder="1" applyAlignment="1" applyProtection="1">
      <alignment horizontal="left" indent="2"/>
      <protection/>
    </xf>
    <xf numFmtId="0" fontId="15" fillId="29" borderId="36" xfId="82" applyFont="1" applyFill="1" applyBorder="1" applyAlignment="1" applyProtection="1">
      <alignment horizontal="left"/>
      <protection/>
    </xf>
    <xf numFmtId="0" fontId="15" fillId="29" borderId="36" xfId="82" applyFont="1" applyFill="1" applyBorder="1" applyAlignment="1" applyProtection="1">
      <alignment horizontal="left" indent="1"/>
      <protection/>
    </xf>
    <xf numFmtId="41" fontId="15" fillId="29" borderId="37" xfId="82" applyNumberFormat="1" applyFont="1" applyFill="1" applyBorder="1" applyAlignment="1" applyProtection="1">
      <alignment horizontal="right"/>
      <protection/>
    </xf>
    <xf numFmtId="41" fontId="16" fillId="29" borderId="38" xfId="46" applyNumberFormat="1" applyFont="1" applyFill="1" applyBorder="1" applyAlignment="1" applyProtection="1">
      <alignment horizontal="right"/>
      <protection/>
    </xf>
    <xf numFmtId="41" fontId="18" fillId="29" borderId="33" xfId="46" applyNumberFormat="1" applyFont="1" applyFill="1" applyBorder="1" applyAlignment="1" applyProtection="1">
      <alignment horizontal="right"/>
      <protection locked="0"/>
    </xf>
    <xf numFmtId="41" fontId="18" fillId="29" borderId="15" xfId="46" applyNumberFormat="1" applyFont="1" applyFill="1" applyBorder="1" applyAlignment="1" applyProtection="1">
      <alignment horizontal="right"/>
      <protection/>
    </xf>
    <xf numFmtId="41" fontId="18" fillId="29" borderId="18" xfId="46" applyNumberFormat="1" applyFont="1" applyFill="1" applyBorder="1" applyAlignment="1" applyProtection="1">
      <alignment horizontal="right"/>
      <protection/>
    </xf>
    <xf numFmtId="41" fontId="15" fillId="22" borderId="38" xfId="46" applyNumberFormat="1" applyFont="1" applyFill="1" applyBorder="1" applyAlignment="1" applyProtection="1">
      <alignment horizontal="right"/>
      <protection/>
    </xf>
    <xf numFmtId="0" fontId="10" fillId="22" borderId="0" xfId="82" applyFont="1" applyFill="1" applyBorder="1" applyAlignment="1" applyProtection="1">
      <alignment horizontal="left" vertical="top" wrapText="1"/>
      <protection/>
    </xf>
    <xf numFmtId="37" fontId="11" fillId="0" borderId="0" xfId="91" applyFont="1" applyAlignment="1" applyProtection="1">
      <alignment horizontal="center"/>
      <protection locked="0"/>
    </xf>
    <xf numFmtId="10" fontId="31" fillId="29" borderId="22" xfId="95" applyNumberFormat="1" applyFont="1" applyFill="1" applyBorder="1" applyAlignment="1" applyProtection="1">
      <alignment horizontal="right"/>
      <protection/>
    </xf>
    <xf numFmtId="0" fontId="31" fillId="29" borderId="22" xfId="94" applyFont="1" applyFill="1" applyBorder="1" applyAlignment="1" applyProtection="1">
      <alignment horizontal="right"/>
      <protection/>
    </xf>
    <xf numFmtId="43" fontId="31" fillId="29" borderId="22" xfId="95" applyNumberFormat="1" applyFont="1" applyFill="1" applyBorder="1" applyAlignment="1" applyProtection="1">
      <alignment horizontal="right"/>
      <protection/>
    </xf>
    <xf numFmtId="0" fontId="31" fillId="29" borderId="22" xfId="93" applyFont="1" applyFill="1" applyBorder="1" applyAlignment="1" applyProtection="1">
      <alignment/>
      <protection/>
    </xf>
    <xf numFmtId="43" fontId="31" fillId="29" borderId="0" xfId="95" applyNumberFormat="1" applyFont="1" applyFill="1" applyBorder="1" applyAlignment="1" applyProtection="1">
      <alignment horizontal="right"/>
      <protection/>
    </xf>
    <xf numFmtId="43" fontId="31" fillId="29" borderId="5" xfId="95" applyNumberFormat="1" applyFont="1" applyFill="1" applyBorder="1" applyAlignment="1" applyProtection="1">
      <alignment horizontal="right"/>
      <protection/>
    </xf>
    <xf numFmtId="0" fontId="31" fillId="29" borderId="0" xfId="93" applyFont="1" applyFill="1" applyBorder="1" applyAlignment="1" applyProtection="1">
      <alignment/>
      <protection/>
    </xf>
    <xf numFmtId="0" fontId="32" fillId="29" borderId="0" xfId="93" applyFont="1" applyFill="1" applyBorder="1" applyAlignment="1" applyProtection="1">
      <alignment horizontal="left" indent="3"/>
      <protection/>
    </xf>
    <xf numFmtId="41" fontId="32" fillId="29" borderId="44" xfId="46" applyNumberFormat="1" applyFont="1" applyFill="1" applyBorder="1" applyAlignment="1" applyProtection="1">
      <alignment horizontal="right"/>
      <protection/>
    </xf>
    <xf numFmtId="41" fontId="32" fillId="29" borderId="45" xfId="46" applyNumberFormat="1" applyFont="1" applyFill="1" applyBorder="1" applyAlignment="1" applyProtection="1">
      <alignment horizontal="right"/>
      <protection/>
    </xf>
    <xf numFmtId="41" fontId="32" fillId="29" borderId="45" xfId="164" applyNumberFormat="1" applyFont="1" applyFill="1" applyBorder="1" applyAlignment="1" applyProtection="1">
      <alignment horizontal="right"/>
      <protection/>
    </xf>
    <xf numFmtId="9" fontId="32" fillId="29" borderId="45" xfId="164" applyFont="1" applyFill="1" applyBorder="1" applyAlignment="1" applyProtection="1">
      <alignment/>
      <protection/>
    </xf>
    <xf numFmtId="41" fontId="31" fillId="29" borderId="44" xfId="46" applyNumberFormat="1" applyFont="1" applyFill="1" applyBorder="1" applyAlignment="1" applyProtection="1">
      <alignment horizontal="right"/>
      <protection/>
    </xf>
    <xf numFmtId="41" fontId="31" fillId="29" borderId="45" xfId="164" applyNumberFormat="1" applyFont="1" applyFill="1" applyBorder="1" applyAlignment="1" applyProtection="1">
      <alignment horizontal="right"/>
      <protection/>
    </xf>
    <xf numFmtId="43" fontId="31" fillId="29" borderId="45" xfId="164" applyNumberFormat="1" applyFont="1" applyFill="1" applyBorder="1" applyAlignment="1" applyProtection="1">
      <alignment horizontal="right"/>
      <protection/>
    </xf>
    <xf numFmtId="9" fontId="32" fillId="29" borderId="5" xfId="46" applyNumberFormat="1" applyFont="1" applyFill="1" applyBorder="1" applyAlignment="1" applyProtection="1">
      <alignment/>
      <protection/>
    </xf>
    <xf numFmtId="43" fontId="31" fillId="29" borderId="5" xfId="164" applyNumberFormat="1" applyFont="1" applyFill="1" applyBorder="1" applyAlignment="1" applyProtection="1">
      <alignment horizontal="right"/>
      <protection/>
    </xf>
    <xf numFmtId="0" fontId="31" fillId="29" borderId="0" xfId="82" applyFont="1" applyFill="1" applyBorder="1" applyAlignment="1" applyProtection="1">
      <alignment horizontal="center"/>
      <protection/>
    </xf>
    <xf numFmtId="41" fontId="31" fillId="29" borderId="5" xfId="82" applyNumberFormat="1" applyFont="1" applyFill="1" applyBorder="1" applyAlignment="1" applyProtection="1">
      <alignment horizontal="right"/>
      <protection/>
    </xf>
    <xf numFmtId="43" fontId="31" fillId="29" borderId="0" xfId="82" applyNumberFormat="1" applyFont="1" applyFill="1" applyBorder="1" applyAlignment="1" applyProtection="1">
      <alignment horizontal="right"/>
      <protection/>
    </xf>
    <xf numFmtId="41" fontId="31" fillId="29" borderId="0" xfId="82" applyNumberFormat="1" applyFont="1" applyFill="1" applyBorder="1" applyAlignment="1" applyProtection="1">
      <alignment horizontal="right"/>
      <protection/>
    </xf>
    <xf numFmtId="0" fontId="31" fillId="29" borderId="0" xfId="92" applyFont="1" applyFill="1" applyProtection="1">
      <alignment/>
      <protection/>
    </xf>
    <xf numFmtId="41" fontId="32" fillId="29" borderId="41" xfId="46" applyNumberFormat="1" applyFont="1" applyFill="1" applyBorder="1" applyAlignment="1" applyProtection="1">
      <alignment horizontal="right"/>
      <protection/>
    </xf>
    <xf numFmtId="41" fontId="32" fillId="29" borderId="20" xfId="82" applyNumberFormat="1" applyFont="1" applyFill="1" applyBorder="1" applyAlignment="1" applyProtection="1">
      <alignment horizontal="right"/>
      <protection/>
    </xf>
    <xf numFmtId="41" fontId="32" fillId="29" borderId="20" xfId="82" applyNumberFormat="1" applyFont="1" applyFill="1" applyBorder="1" applyAlignment="1" applyProtection="1">
      <alignment horizontal="right"/>
      <protection locked="0"/>
    </xf>
    <xf numFmtId="43" fontId="32" fillId="29" borderId="20" xfId="82" applyNumberFormat="1" applyFont="1" applyFill="1" applyBorder="1" applyAlignment="1" applyProtection="1">
      <alignment horizontal="right"/>
      <protection/>
    </xf>
    <xf numFmtId="41" fontId="32" fillId="29" borderId="42" xfId="46" applyNumberFormat="1" applyFont="1" applyFill="1" applyBorder="1" applyAlignment="1" applyProtection="1">
      <alignment horizontal="right"/>
      <protection/>
    </xf>
    <xf numFmtId="0" fontId="31" fillId="29" borderId="20" xfId="82" applyFont="1" applyFill="1" applyBorder="1" applyAlignment="1" applyProtection="1">
      <alignment horizontal="center"/>
      <protection/>
    </xf>
    <xf numFmtId="41" fontId="31" fillId="29" borderId="41" xfId="46" applyNumberFormat="1" applyFont="1" applyFill="1" applyBorder="1" applyAlignment="1" applyProtection="1">
      <alignment horizontal="right"/>
      <protection/>
    </xf>
    <xf numFmtId="41" fontId="31" fillId="29" borderId="20" xfId="82" applyNumberFormat="1" applyFont="1" applyFill="1" applyBorder="1" applyAlignment="1" applyProtection="1">
      <alignment horizontal="right"/>
      <protection/>
    </xf>
    <xf numFmtId="43" fontId="31" fillId="29" borderId="20" xfId="82" applyNumberFormat="1" applyFont="1" applyFill="1" applyBorder="1" applyAlignment="1" applyProtection="1">
      <alignment horizontal="right"/>
      <protection/>
    </xf>
    <xf numFmtId="41" fontId="31" fillId="29" borderId="42" xfId="46" applyNumberFormat="1" applyFont="1" applyFill="1" applyBorder="1" applyAlignment="1" applyProtection="1">
      <alignment horizontal="right"/>
      <protection/>
    </xf>
    <xf numFmtId="0" fontId="31" fillId="29" borderId="16" xfId="92" applyFont="1" applyFill="1" applyBorder="1" applyProtection="1">
      <alignment/>
      <protection/>
    </xf>
    <xf numFmtId="41" fontId="32" fillId="29" borderId="37" xfId="46" applyNumberFormat="1" applyFont="1" applyFill="1" applyBorder="1" applyAlignment="1" applyProtection="1">
      <alignment horizontal="right"/>
      <protection/>
    </xf>
    <xf numFmtId="41" fontId="32" fillId="29" borderId="36" xfId="82" applyNumberFormat="1" applyFont="1" applyFill="1" applyBorder="1" applyAlignment="1" applyProtection="1">
      <alignment horizontal="right"/>
      <protection/>
    </xf>
    <xf numFmtId="41" fontId="32" fillId="29" borderId="36" xfId="82" applyNumberFormat="1" applyFont="1" applyFill="1" applyBorder="1" applyAlignment="1" applyProtection="1">
      <alignment horizontal="right"/>
      <protection locked="0"/>
    </xf>
    <xf numFmtId="43" fontId="32" fillId="29" borderId="36" xfId="82" applyNumberFormat="1" applyFont="1" applyFill="1" applyBorder="1" applyAlignment="1" applyProtection="1">
      <alignment horizontal="right"/>
      <protection/>
    </xf>
    <xf numFmtId="41" fontId="32" fillId="29" borderId="36" xfId="46" applyNumberFormat="1" applyFont="1" applyFill="1" applyBorder="1" applyAlignment="1" applyProtection="1">
      <alignment horizontal="right"/>
      <protection/>
    </xf>
    <xf numFmtId="41" fontId="31" fillId="29" borderId="37" xfId="46" applyNumberFormat="1" applyFont="1" applyFill="1" applyBorder="1" applyAlignment="1" applyProtection="1">
      <alignment horizontal="right"/>
      <protection/>
    </xf>
    <xf numFmtId="41" fontId="31" fillId="29" borderId="36" xfId="82" applyNumberFormat="1" applyFont="1" applyFill="1" applyBorder="1" applyAlignment="1" applyProtection="1">
      <alignment horizontal="right"/>
      <protection/>
    </xf>
    <xf numFmtId="43" fontId="31" fillId="29" borderId="36" xfId="82" applyNumberFormat="1" applyFont="1" applyFill="1" applyBorder="1" applyAlignment="1" applyProtection="1">
      <alignment horizontal="right"/>
      <protection/>
    </xf>
    <xf numFmtId="41" fontId="31" fillId="29" borderId="36" xfId="46" applyNumberFormat="1" applyFont="1" applyFill="1" applyBorder="1" applyAlignment="1" applyProtection="1">
      <alignment horizontal="right"/>
      <protection/>
    </xf>
    <xf numFmtId="41" fontId="32" fillId="29" borderId="28" xfId="46" applyNumberFormat="1" applyFont="1" applyFill="1" applyBorder="1" applyAlignment="1" applyProtection="1">
      <alignment horizontal="right"/>
      <protection/>
    </xf>
    <xf numFmtId="41" fontId="32" fillId="29" borderId="30" xfId="82" applyNumberFormat="1" applyFont="1" applyFill="1" applyBorder="1" applyAlignment="1" applyProtection="1">
      <alignment horizontal="right"/>
      <protection locked="0"/>
    </xf>
    <xf numFmtId="43" fontId="32" fillId="29" borderId="0" xfId="82" applyNumberFormat="1" applyFont="1" applyFill="1" applyBorder="1" applyAlignment="1" applyProtection="1">
      <alignment horizontal="right"/>
      <protection/>
    </xf>
    <xf numFmtId="41" fontId="32" fillId="29" borderId="0" xfId="82" applyNumberFormat="1" applyFont="1" applyFill="1" applyBorder="1" applyAlignment="1" applyProtection="1">
      <alignment horizontal="right"/>
      <protection/>
    </xf>
    <xf numFmtId="41" fontId="32" fillId="29" borderId="39" xfId="82" applyNumberFormat="1" applyFont="1" applyFill="1" applyBorder="1" applyAlignment="1" applyProtection="1">
      <alignment horizontal="right"/>
      <protection locked="0"/>
    </xf>
    <xf numFmtId="0" fontId="31" fillId="29" borderId="29" xfId="93" applyFont="1" applyFill="1" applyBorder="1" applyAlignment="1" applyProtection="1">
      <alignment horizontal="left" indent="1"/>
      <protection/>
    </xf>
    <xf numFmtId="41" fontId="32" fillId="29" borderId="5" xfId="82" applyNumberFormat="1" applyFont="1" applyFill="1" applyBorder="1" applyAlignment="1" applyProtection="1">
      <alignment horizontal="right"/>
      <protection locked="0"/>
    </xf>
    <xf numFmtId="43" fontId="32" fillId="29" borderId="5" xfId="82" applyNumberFormat="1" applyFont="1" applyFill="1" applyBorder="1" applyAlignment="1" applyProtection="1">
      <alignment horizontal="right"/>
      <protection/>
    </xf>
    <xf numFmtId="41" fontId="32" fillId="29" borderId="5" xfId="82" applyNumberFormat="1" applyFont="1" applyFill="1" applyBorder="1" applyAlignment="1" applyProtection="1">
      <alignment horizontal="right"/>
      <protection/>
    </xf>
    <xf numFmtId="41" fontId="32" fillId="29" borderId="22" xfId="82" applyNumberFormat="1" applyFont="1" applyFill="1" applyBorder="1" applyAlignment="1" applyProtection="1">
      <alignment horizontal="right"/>
      <protection locked="0"/>
    </xf>
    <xf numFmtId="0" fontId="31" fillId="29" borderId="5" xfId="82" applyFont="1" applyFill="1" applyBorder="1" applyAlignment="1" applyProtection="1">
      <alignment horizontal="center"/>
      <protection/>
    </xf>
    <xf numFmtId="43" fontId="31" fillId="29" borderId="5" xfId="82" applyNumberFormat="1" applyFont="1" applyFill="1" applyBorder="1" applyAlignment="1" applyProtection="1">
      <alignment horizontal="right"/>
      <protection/>
    </xf>
    <xf numFmtId="0" fontId="32" fillId="29" borderId="5" xfId="82" applyFont="1" applyFill="1" applyBorder="1" applyAlignment="1" applyProtection="1">
      <alignment horizontal="center"/>
      <protection/>
    </xf>
    <xf numFmtId="41" fontId="31" fillId="29" borderId="8" xfId="82" applyNumberFormat="1" applyFont="1" applyFill="1" applyBorder="1" applyAlignment="1" applyProtection="1">
      <alignment horizontal="right"/>
      <protection/>
    </xf>
    <xf numFmtId="0" fontId="31" fillId="22" borderId="0" xfId="93" applyFont="1" applyFill="1" applyProtection="1">
      <alignment/>
      <protection/>
    </xf>
    <xf numFmtId="0" fontId="32" fillId="22" borderId="0" xfId="93" applyFont="1" applyFill="1" applyProtection="1">
      <alignment/>
      <protection/>
    </xf>
    <xf numFmtId="10" fontId="31" fillId="29" borderId="22" xfId="94" applyNumberFormat="1" applyFont="1" applyFill="1" applyBorder="1" applyAlignment="1" applyProtection="1">
      <alignment horizontal="right"/>
      <protection/>
    </xf>
    <xf numFmtId="43" fontId="31" fillId="29" borderId="22" xfId="94" applyNumberFormat="1" applyFont="1" applyFill="1" applyBorder="1" applyAlignment="1" applyProtection="1">
      <alignment horizontal="right"/>
      <protection/>
    </xf>
    <xf numFmtId="43" fontId="31" fillId="29" borderId="0" xfId="94" applyNumberFormat="1" applyFont="1" applyFill="1" applyBorder="1" applyAlignment="1" applyProtection="1">
      <alignment horizontal="right"/>
      <protection/>
    </xf>
    <xf numFmtId="43" fontId="31" fillId="29" borderId="5" xfId="94" applyNumberFormat="1" applyFont="1" applyFill="1" applyBorder="1" applyAlignment="1" applyProtection="1">
      <alignment horizontal="right"/>
      <protection/>
    </xf>
    <xf numFmtId="43" fontId="31" fillId="29" borderId="30" xfId="95" applyNumberFormat="1" applyFont="1" applyFill="1" applyBorder="1" applyAlignment="1" applyProtection="1">
      <alignment horizontal="right"/>
      <protection/>
    </xf>
    <xf numFmtId="43" fontId="31" fillId="29" borderId="22" xfId="96" applyNumberFormat="1" applyFont="1" applyFill="1" applyBorder="1" applyAlignment="1" applyProtection="1">
      <alignment horizontal="right"/>
      <protection/>
    </xf>
    <xf numFmtId="43" fontId="31" fillId="29" borderId="0" xfId="96" applyNumberFormat="1" applyFont="1" applyFill="1" applyBorder="1" applyAlignment="1" applyProtection="1">
      <alignment horizontal="right"/>
      <protection/>
    </xf>
    <xf numFmtId="43" fontId="31" fillId="29" borderId="5" xfId="96" applyNumberFormat="1" applyFont="1" applyFill="1" applyBorder="1" applyAlignment="1" applyProtection="1">
      <alignment horizontal="right"/>
      <protection/>
    </xf>
    <xf numFmtId="41" fontId="31" fillId="29" borderId="45" xfId="46" applyNumberFormat="1" applyFont="1" applyFill="1" applyBorder="1" applyAlignment="1" applyProtection="1">
      <alignment horizontal="right"/>
      <protection/>
    </xf>
    <xf numFmtId="0" fontId="31" fillId="29" borderId="0" xfId="86" applyFont="1" applyFill="1" applyBorder="1" applyAlignment="1" applyProtection="1">
      <alignment horizontal="center"/>
      <protection/>
    </xf>
    <xf numFmtId="41" fontId="31" fillId="29" borderId="5" xfId="86" applyNumberFormat="1" applyFont="1" applyFill="1" applyBorder="1" applyAlignment="1" applyProtection="1">
      <alignment horizontal="right"/>
      <protection/>
    </xf>
    <xf numFmtId="41" fontId="31" fillId="29" borderId="0" xfId="86" applyNumberFormat="1" applyFont="1" applyFill="1" applyBorder="1" applyAlignment="1" applyProtection="1">
      <alignment horizontal="right"/>
      <protection/>
    </xf>
    <xf numFmtId="41" fontId="31" fillId="29" borderId="20" xfId="86" applyNumberFormat="1" applyFont="1" applyFill="1" applyBorder="1" applyAlignment="1" applyProtection="1">
      <alignment horizontal="right"/>
      <protection/>
    </xf>
    <xf numFmtId="41" fontId="31" fillId="29" borderId="36" xfId="86" applyNumberFormat="1" applyFont="1" applyFill="1" applyBorder="1" applyAlignment="1" applyProtection="1">
      <alignment horizontal="right"/>
      <protection/>
    </xf>
    <xf numFmtId="41" fontId="31" fillId="29" borderId="33" xfId="82" applyNumberFormat="1" applyFont="1" applyFill="1" applyBorder="1" applyAlignment="1" applyProtection="1">
      <alignment horizontal="right"/>
      <protection/>
    </xf>
    <xf numFmtId="41" fontId="31" fillId="29" borderId="15" xfId="82" applyNumberFormat="1" applyFont="1" applyFill="1" applyBorder="1" applyAlignment="1" applyProtection="1">
      <alignment horizontal="right"/>
      <protection/>
    </xf>
    <xf numFmtId="41" fontId="31" fillId="29" borderId="15" xfId="86" applyNumberFormat="1" applyFont="1" applyFill="1" applyBorder="1" applyAlignment="1" applyProtection="1">
      <alignment horizontal="right"/>
      <protection/>
    </xf>
    <xf numFmtId="0" fontId="32" fillId="29" borderId="15" xfId="82" applyFont="1" applyFill="1" applyBorder="1" applyAlignment="1" applyProtection="1">
      <alignment horizontal="center"/>
      <protection/>
    </xf>
    <xf numFmtId="0" fontId="31" fillId="29" borderId="0" xfId="93" applyFont="1" applyFill="1" applyProtection="1">
      <alignment/>
      <protection/>
    </xf>
    <xf numFmtId="0" fontId="32" fillId="29" borderId="0" xfId="93" applyFont="1" applyFill="1" applyProtection="1">
      <alignment/>
      <protection/>
    </xf>
    <xf numFmtId="0" fontId="49" fillId="29" borderId="0" xfId="93" applyFont="1" applyFill="1" applyBorder="1" applyProtection="1">
      <alignment/>
      <protection/>
    </xf>
    <xf numFmtId="0" fontId="4" fillId="29" borderId="0" xfId="92" applyFont="1" applyFill="1" applyProtection="1">
      <alignment/>
      <protection/>
    </xf>
    <xf numFmtId="0" fontId="4" fillId="29" borderId="0" xfId="93" applyFont="1" applyFill="1" applyBorder="1" applyAlignment="1" applyProtection="1">
      <alignment horizontal="left" wrapText="1"/>
      <protection/>
    </xf>
    <xf numFmtId="0" fontId="4" fillId="29" borderId="21" xfId="93" applyFont="1" applyFill="1" applyBorder="1" applyAlignment="1" applyProtection="1">
      <alignment horizontal="left" wrapText="1"/>
      <protection/>
    </xf>
    <xf numFmtId="0" fontId="5" fillId="29" borderId="5" xfId="93" applyFont="1" applyFill="1" applyBorder="1" applyAlignment="1" applyProtection="1">
      <alignment horizontal="center" wrapText="1"/>
      <protection/>
    </xf>
    <xf numFmtId="0" fontId="4" fillId="29" borderId="13" xfId="92" applyFont="1" applyFill="1" applyBorder="1" applyProtection="1">
      <alignment/>
      <protection/>
    </xf>
    <xf numFmtId="0" fontId="5" fillId="29" borderId="6" xfId="93" applyFont="1" applyFill="1" applyBorder="1" applyAlignment="1" applyProtection="1">
      <alignment horizontal="center" wrapText="1"/>
      <protection/>
    </xf>
    <xf numFmtId="0" fontId="5" fillId="29" borderId="0" xfId="93" applyFont="1" applyFill="1" applyBorder="1" applyAlignment="1" applyProtection="1">
      <alignment horizontal="center" wrapText="1"/>
      <protection/>
    </xf>
    <xf numFmtId="0" fontId="5" fillId="29" borderId="0" xfId="93" applyFont="1" applyFill="1" applyBorder="1" applyAlignment="1" applyProtection="1">
      <alignment horizontal="right" wrapText="1"/>
      <protection/>
    </xf>
    <xf numFmtId="0" fontId="5" fillId="29" borderId="21" xfId="93" applyFont="1" applyFill="1" applyBorder="1" applyAlignment="1" applyProtection="1">
      <alignment horizontal="center" wrapText="1"/>
      <protection/>
    </xf>
    <xf numFmtId="0" fontId="4" fillId="29" borderId="6" xfId="93" applyFont="1" applyFill="1" applyBorder="1" applyAlignment="1" applyProtection="1">
      <alignment horizontal="center" wrapText="1"/>
      <protection/>
    </xf>
    <xf numFmtId="0" fontId="4" fillId="29" borderId="0" xfId="93" applyFont="1" applyFill="1" applyBorder="1" applyAlignment="1" applyProtection="1">
      <alignment horizontal="center" wrapText="1"/>
      <protection/>
    </xf>
    <xf numFmtId="0" fontId="4" fillId="29" borderId="0" xfId="93" applyFont="1" applyFill="1" applyBorder="1" applyAlignment="1" applyProtection="1">
      <alignment horizontal="right" wrapText="1"/>
      <protection/>
    </xf>
    <xf numFmtId="0" fontId="4" fillId="29" borderId="21" xfId="92" applyFont="1" applyFill="1" applyBorder="1" applyProtection="1">
      <alignment/>
      <protection/>
    </xf>
    <xf numFmtId="0" fontId="4" fillId="29" borderId="0" xfId="93" applyFont="1" applyFill="1" applyBorder="1" applyAlignment="1" applyProtection="1">
      <alignment wrapText="1"/>
      <protection/>
    </xf>
    <xf numFmtId="0" fontId="5" fillId="29" borderId="33" xfId="93" applyFont="1" applyFill="1" applyBorder="1" applyAlignment="1" applyProtection="1">
      <alignment horizontal="right" wrapText="1"/>
      <protection/>
    </xf>
    <xf numFmtId="0" fontId="5" fillId="29" borderId="15" xfId="93" applyFont="1" applyFill="1" applyBorder="1" applyAlignment="1" applyProtection="1">
      <alignment horizontal="right" wrapText="1"/>
      <protection/>
    </xf>
    <xf numFmtId="0" fontId="5" fillId="29" borderId="18" xfId="93" applyFont="1" applyFill="1" applyBorder="1" applyAlignment="1" applyProtection="1">
      <alignment horizontal="right" wrapText="1"/>
      <protection/>
    </xf>
    <xf numFmtId="0" fontId="4" fillId="29" borderId="33" xfId="93" applyFont="1" applyFill="1" applyBorder="1" applyAlignment="1" applyProtection="1">
      <alignment horizontal="right" wrapText="1"/>
      <protection/>
    </xf>
    <xf numFmtId="0" fontId="4" fillId="29" borderId="15" xfId="93" applyFont="1" applyFill="1" applyBorder="1" applyAlignment="1" applyProtection="1">
      <alignment horizontal="right" wrapText="1"/>
      <protection/>
    </xf>
    <xf numFmtId="0" fontId="4" fillId="29" borderId="18" xfId="92" applyFont="1" applyFill="1" applyBorder="1" applyProtection="1">
      <alignment/>
      <protection/>
    </xf>
    <xf numFmtId="0" fontId="5" fillId="29" borderId="0" xfId="93" applyFont="1" applyFill="1" applyBorder="1" applyAlignment="1" applyProtection="1">
      <alignment horizontal="left"/>
      <protection/>
    </xf>
    <xf numFmtId="0" fontId="5" fillId="29" borderId="0" xfId="93" applyFont="1" applyFill="1" applyBorder="1" applyAlignment="1" applyProtection="1">
      <alignment horizontal="right"/>
      <protection/>
    </xf>
    <xf numFmtId="0" fontId="5" fillId="29" borderId="0" xfId="93" applyFont="1" applyFill="1" applyBorder="1" applyAlignment="1" applyProtection="1">
      <alignment horizontal="center"/>
      <protection/>
    </xf>
    <xf numFmtId="0" fontId="5" fillId="29" borderId="6" xfId="93" applyFont="1" applyFill="1" applyBorder="1" applyProtection="1">
      <alignment/>
      <protection/>
    </xf>
    <xf numFmtId="164" fontId="5" fillId="29" borderId="0" xfId="46" applyNumberFormat="1" applyFont="1" applyFill="1" applyBorder="1" applyAlignment="1" applyProtection="1">
      <alignment/>
      <protection/>
    </xf>
    <xf numFmtId="164" fontId="4" fillId="29" borderId="0" xfId="46" applyNumberFormat="1" applyFont="1" applyFill="1" applyBorder="1" applyAlignment="1" applyProtection="1">
      <alignment/>
      <protection/>
    </xf>
    <xf numFmtId="0" fontId="4" fillId="29" borderId="19" xfId="93" applyFont="1" applyFill="1" applyBorder="1" applyProtection="1">
      <alignment/>
      <protection/>
    </xf>
    <xf numFmtId="164" fontId="4" fillId="29" borderId="20" xfId="46" applyNumberFormat="1" applyFont="1" applyFill="1" applyBorder="1" applyAlignment="1" applyProtection="1">
      <alignment/>
      <protection/>
    </xf>
    <xf numFmtId="0" fontId="4" fillId="29" borderId="20" xfId="93" applyFont="1" applyFill="1" applyBorder="1" applyProtection="1">
      <alignment/>
      <protection/>
    </xf>
    <xf numFmtId="0" fontId="4" fillId="29" borderId="6" xfId="93" applyFont="1" applyFill="1" applyBorder="1" applyProtection="1">
      <alignment/>
      <protection/>
    </xf>
    <xf numFmtId="0" fontId="4" fillId="29" borderId="22" xfId="93" applyFont="1" applyFill="1" applyBorder="1" applyAlignment="1" applyProtection="1">
      <alignment horizontal="left" indent="1"/>
      <protection/>
    </xf>
    <xf numFmtId="0" fontId="4" fillId="29" borderId="0" xfId="93" applyFont="1" applyFill="1" applyBorder="1" applyAlignment="1" applyProtection="1">
      <alignment horizontal="left"/>
      <protection/>
    </xf>
    <xf numFmtId="0" fontId="4" fillId="29" borderId="0" xfId="93" applyFont="1" applyFill="1" applyBorder="1" applyAlignment="1" applyProtection="1">
      <alignment horizontal="right"/>
      <protection/>
    </xf>
    <xf numFmtId="0" fontId="4" fillId="29" borderId="24" xfId="93" applyFont="1" applyFill="1" applyBorder="1" applyAlignment="1" applyProtection="1">
      <alignment/>
      <protection/>
    </xf>
    <xf numFmtId="41" fontId="5" fillId="29" borderId="22" xfId="46" applyNumberFormat="1" applyFont="1" applyFill="1" applyBorder="1" applyAlignment="1" applyProtection="1">
      <alignment horizontal="right"/>
      <protection/>
    </xf>
    <xf numFmtId="172" fontId="5" fillId="29" borderId="22" xfId="46" applyNumberFormat="1" applyFont="1" applyFill="1" applyBorder="1" applyAlignment="1" applyProtection="1">
      <alignment horizontal="right"/>
      <protection/>
    </xf>
    <xf numFmtId="9" fontId="5" fillId="29" borderId="21" xfId="164" applyFont="1" applyFill="1" applyBorder="1" applyAlignment="1" applyProtection="1">
      <alignment/>
      <protection/>
    </xf>
    <xf numFmtId="41" fontId="4" fillId="29" borderId="22" xfId="46" applyNumberFormat="1" applyFont="1" applyFill="1" applyBorder="1" applyAlignment="1" applyProtection="1">
      <alignment horizontal="right"/>
      <protection/>
    </xf>
    <xf numFmtId="41" fontId="4" fillId="29" borderId="22" xfId="164" applyNumberFormat="1" applyFont="1" applyFill="1" applyBorder="1" applyAlignment="1" applyProtection="1">
      <alignment horizontal="right"/>
      <protection/>
    </xf>
    <xf numFmtId="43" fontId="4" fillId="29" borderId="22" xfId="164" applyNumberFormat="1" applyFont="1" applyFill="1" applyBorder="1" applyAlignment="1" applyProtection="1">
      <alignment/>
      <protection/>
    </xf>
    <xf numFmtId="0" fontId="4" fillId="29" borderId="36" xfId="93" applyFont="1" applyFill="1" applyBorder="1" applyAlignment="1" applyProtection="1">
      <alignment horizontal="right"/>
      <protection/>
    </xf>
    <xf numFmtId="10" fontId="4" fillId="29" borderId="36" xfId="93" applyNumberFormat="1" applyFont="1" applyFill="1" applyBorder="1" applyAlignment="1" applyProtection="1">
      <alignment horizontal="right"/>
      <protection/>
    </xf>
    <xf numFmtId="41" fontId="5" fillId="29" borderId="6" xfId="46" applyNumberFormat="1" applyFont="1" applyFill="1" applyBorder="1" applyAlignment="1" applyProtection="1">
      <alignment horizontal="right"/>
      <protection/>
    </xf>
    <xf numFmtId="41" fontId="5" fillId="29" borderId="0" xfId="46" applyNumberFormat="1" applyFont="1" applyFill="1" applyBorder="1" applyAlignment="1" applyProtection="1">
      <alignment horizontal="right"/>
      <protection/>
    </xf>
    <xf numFmtId="172" fontId="5" fillId="29" borderId="0" xfId="46" applyNumberFormat="1" applyFont="1" applyFill="1" applyBorder="1" applyAlignment="1" applyProtection="1">
      <alignment horizontal="right"/>
      <protection/>
    </xf>
    <xf numFmtId="41" fontId="4" fillId="29" borderId="0" xfId="46" applyNumberFormat="1" applyFont="1" applyFill="1" applyBorder="1" applyAlignment="1" applyProtection="1">
      <alignment horizontal="right"/>
      <protection/>
    </xf>
    <xf numFmtId="41" fontId="4" fillId="29" borderId="0" xfId="164" applyNumberFormat="1" applyFont="1" applyFill="1" applyBorder="1" applyAlignment="1" applyProtection="1">
      <alignment horizontal="right"/>
      <protection/>
    </xf>
    <xf numFmtId="43" fontId="4" fillId="29" borderId="0" xfId="164" applyNumberFormat="1" applyFont="1" applyFill="1" applyBorder="1" applyAlignment="1" applyProtection="1">
      <alignment/>
      <protection/>
    </xf>
    <xf numFmtId="0" fontId="4" fillId="29" borderId="0" xfId="93" applyFont="1" applyFill="1" applyBorder="1" applyAlignment="1" applyProtection="1">
      <alignment horizontal="left" indent="5"/>
      <protection/>
    </xf>
    <xf numFmtId="0" fontId="4" fillId="29" borderId="21" xfId="93" applyFont="1" applyFill="1" applyBorder="1" applyAlignment="1" applyProtection="1">
      <alignment horizontal="left" indent="5"/>
      <protection/>
    </xf>
    <xf numFmtId="41" fontId="5" fillId="29" borderId="5" xfId="46" applyNumberFormat="1" applyFont="1" applyFill="1" applyBorder="1" applyAlignment="1" applyProtection="1">
      <alignment horizontal="right"/>
      <protection/>
    </xf>
    <xf numFmtId="172" fontId="5" fillId="29" borderId="5" xfId="46" applyNumberFormat="1" applyFont="1" applyFill="1" applyBorder="1" applyAlignment="1" applyProtection="1">
      <alignment horizontal="right"/>
      <protection/>
    </xf>
    <xf numFmtId="9" fontId="5" fillId="29" borderId="5" xfId="164" applyFont="1" applyFill="1" applyBorder="1" applyAlignment="1" applyProtection="1">
      <alignment/>
      <protection/>
    </xf>
    <xf numFmtId="41" fontId="4" fillId="29" borderId="5" xfId="46" applyNumberFormat="1" applyFont="1" applyFill="1" applyBorder="1" applyAlignment="1" applyProtection="1">
      <alignment horizontal="right"/>
      <protection/>
    </xf>
    <xf numFmtId="41" fontId="4" fillId="29" borderId="5" xfId="164" applyNumberFormat="1" applyFont="1" applyFill="1" applyBorder="1" applyAlignment="1" applyProtection="1">
      <alignment horizontal="right"/>
      <protection/>
    </xf>
    <xf numFmtId="43" fontId="4" fillId="29" borderId="5" xfId="164" applyNumberFormat="1" applyFont="1" applyFill="1" applyBorder="1" applyAlignment="1" applyProtection="1">
      <alignment/>
      <protection/>
    </xf>
    <xf numFmtId="0" fontId="5" fillId="29" borderId="21" xfId="93" applyFont="1" applyFill="1" applyBorder="1" applyAlignment="1" applyProtection="1">
      <alignment horizontal="left"/>
      <protection/>
    </xf>
    <xf numFmtId="43" fontId="4" fillId="29" borderId="0" xfId="46" applyNumberFormat="1" applyFont="1" applyFill="1" applyBorder="1" applyAlignment="1" applyProtection="1">
      <alignment/>
      <protection/>
    </xf>
    <xf numFmtId="9" fontId="5" fillId="29" borderId="18" xfId="164" applyFont="1" applyFill="1" applyBorder="1" applyAlignment="1" applyProtection="1">
      <alignment/>
      <protection/>
    </xf>
    <xf numFmtId="41" fontId="4" fillId="29" borderId="15" xfId="164" applyNumberFormat="1" applyFont="1" applyFill="1" applyBorder="1" applyAlignment="1" applyProtection="1">
      <alignment horizontal="right"/>
      <protection/>
    </xf>
    <xf numFmtId="43" fontId="4" fillId="29" borderId="15" xfId="164" applyNumberFormat="1" applyFont="1" applyFill="1" applyBorder="1" applyAlignment="1" applyProtection="1">
      <alignment/>
      <protection/>
    </xf>
    <xf numFmtId="9" fontId="5" fillId="29" borderId="0" xfId="164" applyFont="1" applyFill="1" applyBorder="1" applyAlignment="1" applyProtection="1">
      <alignment/>
      <protection locked="0"/>
    </xf>
    <xf numFmtId="9" fontId="5" fillId="29" borderId="0" xfId="164" applyFont="1" applyFill="1" applyBorder="1" applyAlignment="1" applyProtection="1">
      <alignment/>
      <protection/>
    </xf>
    <xf numFmtId="9" fontId="4" fillId="29" borderId="0" xfId="164" applyFont="1" applyFill="1" applyBorder="1" applyAlignment="1" applyProtection="1">
      <alignment/>
      <protection/>
    </xf>
    <xf numFmtId="0" fontId="4" fillId="29" borderId="0" xfId="92" applyFont="1" applyFill="1" applyBorder="1" applyProtection="1">
      <alignment/>
      <protection/>
    </xf>
    <xf numFmtId="0" fontId="4" fillId="29" borderId="22" xfId="93" applyFont="1" applyFill="1" applyBorder="1" applyAlignment="1" applyProtection="1">
      <alignment horizontal="left" indent="5"/>
      <protection/>
    </xf>
    <xf numFmtId="41" fontId="5" fillId="29" borderId="41" xfId="46" applyNumberFormat="1" applyFont="1" applyFill="1" applyBorder="1" applyAlignment="1" applyProtection="1">
      <alignment horizontal="right"/>
      <protection locked="0"/>
    </xf>
    <xf numFmtId="41" fontId="5" fillId="29" borderId="42" xfId="46" applyNumberFormat="1" applyFont="1" applyFill="1" applyBorder="1" applyAlignment="1" applyProtection="1">
      <alignment horizontal="right"/>
      <protection locked="0"/>
    </xf>
    <xf numFmtId="9" fontId="5" fillId="29" borderId="42" xfId="164" applyFont="1" applyFill="1" applyBorder="1" applyAlignment="1" applyProtection="1">
      <alignment/>
      <protection locked="0"/>
    </xf>
    <xf numFmtId="9" fontId="5" fillId="29" borderId="16" xfId="164" applyFont="1" applyFill="1" applyBorder="1" applyAlignment="1" applyProtection="1">
      <alignment/>
      <protection/>
    </xf>
    <xf numFmtId="41" fontId="4" fillId="29" borderId="41" xfId="46" applyNumberFormat="1" applyFont="1" applyFill="1" applyBorder="1" applyAlignment="1" applyProtection="1">
      <alignment horizontal="right"/>
      <protection/>
    </xf>
    <xf numFmtId="41" fontId="4" fillId="29" borderId="42" xfId="46" applyNumberFormat="1" applyFont="1" applyFill="1" applyBorder="1" applyAlignment="1" applyProtection="1">
      <alignment horizontal="right"/>
      <protection/>
    </xf>
    <xf numFmtId="41" fontId="4" fillId="29" borderId="20" xfId="46" applyNumberFormat="1" applyFont="1" applyFill="1" applyBorder="1" applyAlignment="1" applyProtection="1">
      <alignment horizontal="right"/>
      <protection/>
    </xf>
    <xf numFmtId="9" fontId="4" fillId="29" borderId="42" xfId="164" applyFont="1" applyFill="1" applyBorder="1" applyAlignment="1" applyProtection="1">
      <alignment/>
      <protection/>
    </xf>
    <xf numFmtId="0" fontId="4" fillId="29" borderId="16" xfId="92" applyFont="1" applyFill="1" applyBorder="1" applyProtection="1">
      <alignment/>
      <protection/>
    </xf>
    <xf numFmtId="41" fontId="5" fillId="29" borderId="6" xfId="46" applyNumberFormat="1" applyFont="1" applyFill="1" applyBorder="1" applyAlignment="1" applyProtection="1">
      <alignment horizontal="right"/>
      <protection locked="0"/>
    </xf>
    <xf numFmtId="41" fontId="5" fillId="29" borderId="0" xfId="46" applyNumberFormat="1" applyFont="1" applyFill="1" applyBorder="1" applyAlignment="1" applyProtection="1">
      <alignment horizontal="right"/>
      <protection locked="0"/>
    </xf>
    <xf numFmtId="41" fontId="4" fillId="29" borderId="36" xfId="164" applyNumberFormat="1" applyFont="1" applyFill="1" applyBorder="1" applyAlignment="1" applyProtection="1">
      <alignment horizontal="right"/>
      <protection/>
    </xf>
    <xf numFmtId="41" fontId="4" fillId="29" borderId="36" xfId="46" applyNumberFormat="1" applyFont="1" applyFill="1" applyBorder="1" applyAlignment="1" applyProtection="1">
      <alignment horizontal="right"/>
      <protection/>
    </xf>
    <xf numFmtId="0" fontId="4" fillId="29" borderId="36" xfId="93" applyFont="1" applyFill="1" applyBorder="1" applyAlignment="1" applyProtection="1">
      <alignment horizontal="left" indent="5"/>
      <protection/>
    </xf>
    <xf numFmtId="41" fontId="5" fillId="29" borderId="37" xfId="46" applyNumberFormat="1" applyFont="1" applyFill="1" applyBorder="1" applyAlignment="1" applyProtection="1">
      <alignment horizontal="right"/>
      <protection locked="0"/>
    </xf>
    <xf numFmtId="41" fontId="5" fillId="29" borderId="36" xfId="46" applyNumberFormat="1" applyFont="1" applyFill="1" applyBorder="1" applyAlignment="1" applyProtection="1">
      <alignment horizontal="right"/>
      <protection locked="0"/>
    </xf>
    <xf numFmtId="9" fontId="5" fillId="29" borderId="36" xfId="164" applyFont="1" applyFill="1" applyBorder="1" applyAlignment="1" applyProtection="1">
      <alignment/>
      <protection locked="0"/>
    </xf>
    <xf numFmtId="41" fontId="4" fillId="29" borderId="37" xfId="46" applyNumberFormat="1" applyFont="1" applyFill="1" applyBorder="1" applyAlignment="1" applyProtection="1">
      <alignment horizontal="right"/>
      <protection/>
    </xf>
    <xf numFmtId="9" fontId="4" fillId="29" borderId="36" xfId="164" applyFont="1" applyFill="1" applyBorder="1" applyAlignment="1" applyProtection="1">
      <alignment/>
      <protection/>
    </xf>
    <xf numFmtId="41" fontId="5" fillId="29" borderId="23" xfId="46" applyNumberFormat="1" applyFont="1" applyFill="1" applyBorder="1" applyAlignment="1" applyProtection="1">
      <alignment horizontal="right"/>
      <protection locked="0"/>
    </xf>
    <xf numFmtId="41" fontId="5" fillId="29" borderId="22" xfId="46" applyNumberFormat="1" applyFont="1" applyFill="1" applyBorder="1" applyAlignment="1" applyProtection="1">
      <alignment horizontal="right"/>
      <protection locked="0"/>
    </xf>
    <xf numFmtId="9" fontId="5" fillId="29" borderId="22" xfId="164" applyFont="1" applyFill="1" applyBorder="1" applyAlignment="1" applyProtection="1">
      <alignment/>
      <protection locked="0"/>
    </xf>
    <xf numFmtId="9" fontId="5" fillId="29" borderId="24" xfId="164" applyFont="1" applyFill="1" applyBorder="1" applyAlignment="1" applyProtection="1">
      <alignment/>
      <protection/>
    </xf>
    <xf numFmtId="9" fontId="4" fillId="29" borderId="22" xfId="164" applyFont="1" applyFill="1" applyBorder="1" applyAlignment="1" applyProtection="1">
      <alignment/>
      <protection/>
    </xf>
    <xf numFmtId="0" fontId="4" fillId="29" borderId="25" xfId="93" applyFont="1" applyFill="1" applyBorder="1" applyAlignment="1" applyProtection="1">
      <alignment horizontal="left" indent="5"/>
      <protection/>
    </xf>
    <xf numFmtId="9" fontId="5" fillId="29" borderId="5" xfId="164" applyFont="1" applyFill="1" applyBorder="1" applyAlignment="1" applyProtection="1">
      <alignment/>
      <protection locked="0"/>
    </xf>
    <xf numFmtId="9" fontId="5" fillId="29" borderId="13" xfId="164" applyFont="1" applyFill="1" applyBorder="1" applyAlignment="1" applyProtection="1">
      <alignment/>
      <protection/>
    </xf>
    <xf numFmtId="9" fontId="4" fillId="29" borderId="5" xfId="164" applyFont="1" applyFill="1" applyBorder="1" applyAlignment="1" applyProtection="1">
      <alignment/>
      <protection/>
    </xf>
    <xf numFmtId="0" fontId="4" fillId="29" borderId="24" xfId="93" applyFont="1" applyFill="1" applyBorder="1" applyAlignment="1" applyProtection="1">
      <alignment horizontal="left" indent="5"/>
      <protection/>
    </xf>
    <xf numFmtId="41" fontId="5" fillId="29" borderId="15" xfId="46" applyNumberFormat="1" applyFont="1" applyFill="1" applyBorder="1" applyAlignment="1" applyProtection="1">
      <alignment horizontal="right"/>
      <protection locked="0"/>
    </xf>
    <xf numFmtId="9" fontId="5" fillId="29" borderId="15" xfId="164" applyFont="1" applyFill="1" applyBorder="1" applyAlignment="1" applyProtection="1">
      <alignment/>
      <protection locked="0"/>
    </xf>
    <xf numFmtId="9" fontId="4" fillId="29" borderId="15" xfId="164" applyFont="1" applyFill="1" applyBorder="1" applyAlignment="1" applyProtection="1">
      <alignment/>
      <protection/>
    </xf>
    <xf numFmtId="0" fontId="37" fillId="22" borderId="0" xfId="0" applyFont="1" applyFill="1" applyBorder="1" applyAlignment="1" applyProtection="1">
      <alignment horizontal="left" wrapText="1"/>
      <protection/>
    </xf>
    <xf numFmtId="0" fontId="37" fillId="29" borderId="0" xfId="0" applyFont="1" applyFill="1" applyBorder="1" applyAlignment="1" applyProtection="1">
      <alignment horizontal="left" wrapText="1"/>
      <protection/>
    </xf>
    <xf numFmtId="0" fontId="50" fillId="22" borderId="0" xfId="0" applyFont="1" applyFill="1" applyBorder="1" applyAlignment="1" applyProtection="1">
      <alignment horizontal="left" indent="5"/>
      <protection/>
    </xf>
    <xf numFmtId="0" fontId="51" fillId="22" borderId="0" xfId="0" applyFont="1" applyFill="1" applyBorder="1" applyAlignment="1" applyProtection="1">
      <alignment horizontal="left" wrapText="1"/>
      <protection/>
    </xf>
    <xf numFmtId="0" fontId="51" fillId="29" borderId="0" xfId="0" applyFont="1" applyFill="1" applyBorder="1" applyAlignment="1" applyProtection="1">
      <alignment horizontal="left" wrapText="1"/>
      <protection/>
    </xf>
    <xf numFmtId="0" fontId="32" fillId="22" borderId="19" xfId="0" applyFont="1" applyFill="1" applyBorder="1" applyAlignment="1" applyProtection="1">
      <alignment horizontal="right" wrapText="1"/>
      <protection/>
    </xf>
    <xf numFmtId="0" fontId="32" fillId="22" borderId="20" xfId="0" applyFont="1" applyFill="1" applyBorder="1" applyAlignment="1" applyProtection="1">
      <alignment horizontal="right" wrapText="1"/>
      <protection/>
    </xf>
    <xf numFmtId="0" fontId="32" fillId="22" borderId="0" xfId="0" applyFont="1" applyFill="1" applyBorder="1" applyAlignment="1" applyProtection="1">
      <alignment horizontal="right" wrapText="1"/>
      <protection/>
    </xf>
    <xf numFmtId="0" fontId="32" fillId="22" borderId="16" xfId="0" applyFont="1" applyFill="1" applyBorder="1" applyAlignment="1" applyProtection="1">
      <alignment horizontal="right" wrapText="1"/>
      <protection/>
    </xf>
    <xf numFmtId="0" fontId="31" fillId="22" borderId="19" xfId="0" applyFont="1" applyFill="1" applyBorder="1" applyAlignment="1" applyProtection="1">
      <alignment horizontal="right" wrapText="1"/>
      <protection/>
    </xf>
    <xf numFmtId="0" fontId="31" fillId="22" borderId="20" xfId="0" applyFont="1" applyFill="1" applyBorder="1" applyAlignment="1" applyProtection="1">
      <alignment horizontal="right" wrapText="1"/>
      <protection/>
    </xf>
    <xf numFmtId="0" fontId="31" fillId="22" borderId="0" xfId="0" applyFont="1" applyFill="1" applyBorder="1" applyAlignment="1" applyProtection="1">
      <alignment horizontal="right" wrapText="1"/>
      <protection/>
    </xf>
    <xf numFmtId="0" fontId="31" fillId="22" borderId="16" xfId="0" applyFont="1" applyFill="1" applyBorder="1" applyAlignment="1" applyProtection="1">
      <alignment horizontal="center" wrapText="1"/>
      <protection/>
    </xf>
    <xf numFmtId="0" fontId="32" fillId="22" borderId="6" xfId="0" applyFont="1" applyFill="1" applyBorder="1" applyAlignment="1" applyProtection="1">
      <alignment horizontal="right" wrapText="1"/>
      <protection/>
    </xf>
    <xf numFmtId="0" fontId="32" fillId="29" borderId="0" xfId="0" applyFont="1" applyFill="1" applyBorder="1" applyAlignment="1" applyProtection="1">
      <alignment horizontal="right"/>
      <protection/>
    </xf>
    <xf numFmtId="0" fontId="32" fillId="22" borderId="21" xfId="0" applyFont="1" applyFill="1" applyBorder="1" applyAlignment="1" applyProtection="1">
      <alignment horizontal="right" wrapText="1"/>
      <protection/>
    </xf>
    <xf numFmtId="0" fontId="31" fillId="22" borderId="6" xfId="0" applyFont="1" applyFill="1" applyBorder="1" applyAlignment="1" applyProtection="1">
      <alignment horizontal="right" wrapText="1"/>
      <protection/>
    </xf>
    <xf numFmtId="0" fontId="31" fillId="29" borderId="0" xfId="0" applyFont="1" applyFill="1" applyBorder="1" applyAlignment="1" applyProtection="1">
      <alignment horizontal="right"/>
      <protection/>
    </xf>
    <xf numFmtId="0" fontId="31" fillId="22" borderId="21" xfId="0" applyFont="1" applyFill="1" applyBorder="1" applyAlignment="1" applyProtection="1">
      <alignment horizontal="center" wrapText="1"/>
      <protection/>
    </xf>
    <xf numFmtId="0" fontId="32" fillId="29" borderId="6" xfId="0" applyFont="1" applyFill="1" applyBorder="1" applyAlignment="1" applyProtection="1">
      <alignment horizontal="right" wrapText="1"/>
      <protection/>
    </xf>
    <xf numFmtId="0" fontId="32" fillId="29" borderId="0" xfId="0" applyFont="1" applyFill="1" applyBorder="1" applyAlignment="1" applyProtection="1">
      <alignment horizontal="right" wrapText="1"/>
      <protection/>
    </xf>
    <xf numFmtId="0" fontId="32" fillId="29" borderId="21" xfId="0" applyFont="1" applyFill="1" applyBorder="1" applyAlignment="1" applyProtection="1">
      <alignment horizontal="right" wrapText="1"/>
      <protection/>
    </xf>
    <xf numFmtId="0" fontId="31" fillId="29" borderId="6" xfId="0" applyFont="1" applyFill="1" applyBorder="1" applyAlignment="1" applyProtection="1">
      <alignment horizontal="right" wrapText="1"/>
      <protection/>
    </xf>
    <xf numFmtId="0" fontId="31" fillId="29" borderId="0" xfId="0" applyFont="1" applyFill="1" applyBorder="1" applyAlignment="1" applyProtection="1">
      <alignment horizontal="right" wrapText="1"/>
      <protection/>
    </xf>
    <xf numFmtId="0" fontId="31" fillId="29" borderId="21" xfId="0" applyFont="1" applyFill="1" applyBorder="1" applyAlignment="1" applyProtection="1">
      <alignment horizontal="center" wrapText="1"/>
      <protection/>
    </xf>
    <xf numFmtId="0" fontId="51" fillId="29" borderId="0" xfId="0" applyFont="1" applyFill="1" applyBorder="1" applyAlignment="1" applyProtection="1">
      <alignment wrapText="1"/>
      <protection/>
    </xf>
    <xf numFmtId="0" fontId="52" fillId="29" borderId="0" xfId="0" applyFont="1" applyFill="1" applyBorder="1" applyAlignment="1" applyProtection="1">
      <alignment horizontal="right"/>
      <protection/>
    </xf>
    <xf numFmtId="0" fontId="52" fillId="29" borderId="0" xfId="0" applyFont="1" applyFill="1" applyBorder="1" applyAlignment="1" applyProtection="1">
      <alignment wrapText="1"/>
      <protection/>
    </xf>
    <xf numFmtId="0" fontId="32" fillId="29" borderId="33" xfId="0" applyFont="1" applyFill="1" applyBorder="1" applyAlignment="1" applyProtection="1">
      <alignment horizontal="right"/>
      <protection/>
    </xf>
    <xf numFmtId="0" fontId="32" fillId="29" borderId="15" xfId="0" applyFont="1" applyFill="1" applyBorder="1" applyAlignment="1" applyProtection="1">
      <alignment horizontal="right"/>
      <protection/>
    </xf>
    <xf numFmtId="0" fontId="31" fillId="29" borderId="15" xfId="0" applyFont="1" applyFill="1" applyBorder="1" applyAlignment="1" applyProtection="1">
      <alignment horizontal="right" wrapText="1"/>
      <protection/>
    </xf>
    <xf numFmtId="0" fontId="31" fillId="29" borderId="33" xfId="0" applyFont="1" applyFill="1" applyBorder="1" applyAlignment="1" applyProtection="1">
      <alignment horizontal="right"/>
      <protection/>
    </xf>
    <xf numFmtId="0" fontId="31" fillId="29" borderId="15" xfId="0" applyFont="1" applyFill="1" applyBorder="1" applyAlignment="1" applyProtection="1">
      <alignment horizontal="right"/>
      <protection/>
    </xf>
    <xf numFmtId="0" fontId="31" fillId="29" borderId="18" xfId="0" applyFont="1" applyFill="1" applyBorder="1" applyAlignment="1" applyProtection="1">
      <alignment horizontal="right" vertical="center"/>
      <protection/>
    </xf>
    <xf numFmtId="0" fontId="32" fillId="29" borderId="0" xfId="0" applyFont="1" applyFill="1" applyBorder="1" applyAlignment="1" applyProtection="1">
      <alignment horizontal="left"/>
      <protection/>
    </xf>
    <xf numFmtId="0" fontId="33" fillId="29" borderId="0" xfId="0" applyFont="1" applyFill="1" applyBorder="1" applyAlignment="1" applyProtection="1" quotePrefix="1">
      <alignment horizontal="left"/>
      <protection/>
    </xf>
    <xf numFmtId="0" fontId="32" fillId="29" borderId="21" xfId="0" applyFont="1" applyFill="1" applyBorder="1" applyAlignment="1" applyProtection="1">
      <alignment/>
      <protection/>
    </xf>
    <xf numFmtId="0" fontId="32" fillId="29" borderId="6" xfId="0" applyFont="1" applyFill="1" applyBorder="1" applyAlignment="1" applyProtection="1">
      <alignment/>
      <protection/>
    </xf>
    <xf numFmtId="165" fontId="31" fillId="29" borderId="0" xfId="164" applyNumberFormat="1" applyFont="1" applyFill="1" applyBorder="1" applyAlignment="1" applyProtection="1">
      <alignment/>
      <protection/>
    </xf>
    <xf numFmtId="0" fontId="31" fillId="29" borderId="0" xfId="0" applyFont="1" applyFill="1" applyBorder="1" applyAlignment="1" applyProtection="1">
      <alignment/>
      <protection/>
    </xf>
    <xf numFmtId="0" fontId="31" fillId="29" borderId="6" xfId="0" applyFont="1" applyFill="1" applyBorder="1" applyAlignment="1" applyProtection="1">
      <alignment/>
      <protection/>
    </xf>
    <xf numFmtId="10" fontId="31" fillId="29" borderId="0" xfId="164" applyNumberFormat="1" applyFont="1" applyFill="1" applyBorder="1" applyAlignment="1" applyProtection="1">
      <alignment/>
      <protection/>
    </xf>
    <xf numFmtId="164" fontId="31" fillId="29" borderId="21" xfId="46" applyNumberFormat="1" applyFont="1" applyFill="1" applyBorder="1" applyAlignment="1" applyProtection="1">
      <alignment/>
      <protection/>
    </xf>
    <xf numFmtId="0" fontId="31" fillId="29" borderId="22" xfId="0" applyFont="1" applyFill="1" applyBorder="1" applyAlignment="1" applyProtection="1">
      <alignment/>
      <protection/>
    </xf>
    <xf numFmtId="0" fontId="31" fillId="29" borderId="22" xfId="0" applyFont="1" applyFill="1" applyBorder="1" applyAlignment="1" applyProtection="1">
      <alignment horizontal="right"/>
      <protection/>
    </xf>
    <xf numFmtId="41" fontId="32" fillId="29" borderId="23" xfId="46" applyNumberFormat="1" applyFont="1" applyFill="1" applyBorder="1" applyAlignment="1" applyProtection="1">
      <alignment horizontal="right"/>
      <protection locked="0"/>
    </xf>
    <xf numFmtId="41" fontId="32" fillId="29" borderId="22" xfId="46" applyNumberFormat="1" applyFont="1" applyFill="1" applyBorder="1" applyAlignment="1" applyProtection="1">
      <alignment horizontal="right"/>
      <protection locked="0"/>
    </xf>
    <xf numFmtId="165" fontId="32" fillId="29" borderId="22" xfId="44" applyNumberFormat="1" applyFont="1" applyFill="1" applyBorder="1" applyAlignment="1" applyProtection="1">
      <alignment horizontal="right"/>
      <protection locked="0"/>
    </xf>
    <xf numFmtId="43" fontId="32" fillId="29" borderId="22" xfId="46" applyNumberFormat="1" applyFont="1" applyFill="1" applyBorder="1" applyAlignment="1" applyProtection="1">
      <alignment horizontal="right"/>
      <protection locked="0"/>
    </xf>
    <xf numFmtId="9" fontId="31" fillId="29" borderId="21" xfId="164" applyNumberFormat="1" applyFont="1" applyFill="1" applyBorder="1" applyAlignment="1" applyProtection="1">
      <alignment/>
      <protection/>
    </xf>
    <xf numFmtId="41" fontId="31" fillId="29" borderId="22" xfId="46" applyNumberFormat="1" applyFont="1" applyFill="1" applyBorder="1" applyAlignment="1" applyProtection="1">
      <alignment horizontal="right"/>
      <protection locked="0"/>
    </xf>
    <xf numFmtId="43" fontId="31" fillId="29" borderId="22" xfId="46" applyNumberFormat="1" applyFont="1" applyFill="1" applyBorder="1" applyAlignment="1" applyProtection="1">
      <alignment horizontal="right"/>
      <protection locked="0"/>
    </xf>
    <xf numFmtId="9" fontId="31" fillId="29" borderId="21" xfId="164" applyFont="1" applyFill="1" applyBorder="1" applyAlignment="1" applyProtection="1">
      <alignment/>
      <protection/>
    </xf>
    <xf numFmtId="9" fontId="31" fillId="29" borderId="22" xfId="0" applyNumberFormat="1" applyFont="1" applyFill="1" applyBorder="1" applyAlignment="1" applyProtection="1">
      <alignment horizontal="right"/>
      <protection/>
    </xf>
    <xf numFmtId="10" fontId="31" fillId="29" borderId="22" xfId="0" applyNumberFormat="1" applyFont="1" applyFill="1" applyBorder="1" applyAlignment="1" applyProtection="1">
      <alignment horizontal="right"/>
      <protection/>
    </xf>
    <xf numFmtId="41" fontId="32" fillId="29" borderId="6" xfId="46" applyNumberFormat="1" applyFont="1" applyFill="1" applyBorder="1" applyAlignment="1" applyProtection="1">
      <alignment horizontal="right"/>
      <protection locked="0"/>
    </xf>
    <xf numFmtId="41" fontId="32" fillId="29" borderId="0" xfId="46" applyNumberFormat="1" applyFont="1" applyFill="1" applyBorder="1" applyAlignment="1" applyProtection="1">
      <alignment horizontal="right"/>
      <protection locked="0"/>
    </xf>
    <xf numFmtId="43" fontId="32" fillId="29" borderId="0" xfId="46" applyNumberFormat="1" applyFont="1" applyFill="1" applyBorder="1" applyAlignment="1" applyProtection="1">
      <alignment horizontal="right"/>
      <protection locked="0"/>
    </xf>
    <xf numFmtId="9" fontId="31" fillId="29" borderId="0" xfId="164" applyNumberFormat="1" applyFont="1" applyFill="1" applyBorder="1" applyAlignment="1" applyProtection="1">
      <alignment/>
      <protection/>
    </xf>
    <xf numFmtId="41" fontId="31" fillId="29" borderId="0" xfId="46" applyNumberFormat="1" applyFont="1" applyFill="1" applyBorder="1" applyAlignment="1" applyProtection="1">
      <alignment horizontal="right"/>
      <protection locked="0"/>
    </xf>
    <xf numFmtId="43" fontId="31" fillId="29" borderId="0" xfId="46" applyNumberFormat="1" applyFont="1" applyFill="1" applyBorder="1" applyAlignment="1" applyProtection="1">
      <alignment horizontal="right"/>
      <protection locked="0"/>
    </xf>
    <xf numFmtId="0" fontId="31" fillId="29" borderId="0" xfId="0" applyFont="1" applyFill="1" applyBorder="1" applyAlignment="1" applyProtection="1">
      <alignment horizontal="left" indent="5"/>
      <protection/>
    </xf>
    <xf numFmtId="165" fontId="32" fillId="29" borderId="5" xfId="44" applyNumberFormat="1" applyFont="1" applyFill="1" applyBorder="1" applyAlignment="1" applyProtection="1">
      <alignment horizontal="right"/>
      <protection locked="0"/>
    </xf>
    <xf numFmtId="43" fontId="32" fillId="29" borderId="5" xfId="46" applyNumberFormat="1" applyFont="1" applyFill="1" applyBorder="1" applyAlignment="1" applyProtection="1">
      <alignment horizontal="right"/>
      <protection/>
    </xf>
    <xf numFmtId="9" fontId="31" fillId="29" borderId="5" xfId="164" applyNumberFormat="1" applyFont="1" applyFill="1" applyBorder="1" applyAlignment="1" applyProtection="1">
      <alignment/>
      <protection/>
    </xf>
    <xf numFmtId="9" fontId="31" fillId="29" borderId="13" xfId="164" applyFont="1" applyFill="1" applyBorder="1" applyAlignment="1" applyProtection="1">
      <alignment/>
      <protection/>
    </xf>
    <xf numFmtId="41" fontId="32" fillId="29" borderId="6" xfId="0" applyNumberFormat="1" applyFont="1" applyFill="1" applyBorder="1" applyAlignment="1" applyProtection="1">
      <alignment horizontal="right"/>
      <protection locked="0"/>
    </xf>
    <xf numFmtId="165" fontId="32" fillId="29" borderId="0" xfId="44" applyNumberFormat="1" applyFont="1" applyFill="1" applyBorder="1" applyAlignment="1" applyProtection="1">
      <alignment horizontal="right"/>
      <protection locked="0"/>
    </xf>
    <xf numFmtId="41" fontId="31" fillId="29" borderId="6" xfId="0" applyNumberFormat="1" applyFont="1" applyFill="1" applyBorder="1" applyAlignment="1" applyProtection="1">
      <alignment horizontal="right"/>
      <protection/>
    </xf>
    <xf numFmtId="9" fontId="31" fillId="29" borderId="45" xfId="164" applyNumberFormat="1" applyFont="1" applyFill="1" applyBorder="1" applyAlignment="1" applyProtection="1">
      <alignment/>
      <protection/>
    </xf>
    <xf numFmtId="9" fontId="31" fillId="29" borderId="40" xfId="164" applyFont="1" applyFill="1" applyBorder="1" applyAlignment="1" applyProtection="1">
      <alignment/>
      <protection/>
    </xf>
    <xf numFmtId="0" fontId="31" fillId="29" borderId="30" xfId="0" applyFont="1" applyFill="1" applyBorder="1" applyAlignment="1" applyProtection="1">
      <alignment horizontal="left" indent="5"/>
      <protection/>
    </xf>
    <xf numFmtId="41" fontId="32" fillId="29" borderId="46" xfId="46" applyNumberFormat="1" applyFont="1" applyFill="1" applyBorder="1" applyAlignment="1" applyProtection="1">
      <alignment horizontal="right"/>
      <protection/>
    </xf>
    <xf numFmtId="41" fontId="32" fillId="29" borderId="47" xfId="46" applyNumberFormat="1" applyFont="1" applyFill="1" applyBorder="1" applyAlignment="1" applyProtection="1">
      <alignment horizontal="right"/>
      <protection/>
    </xf>
    <xf numFmtId="43" fontId="32" fillId="29" borderId="47" xfId="46" applyNumberFormat="1" applyFont="1" applyFill="1" applyBorder="1" applyAlignment="1" applyProtection="1">
      <alignment horizontal="right"/>
      <protection/>
    </xf>
    <xf numFmtId="41" fontId="31" fillId="29" borderId="46" xfId="46" applyNumberFormat="1" applyFont="1" applyFill="1" applyBorder="1" applyAlignment="1" applyProtection="1">
      <alignment horizontal="right"/>
      <protection/>
    </xf>
    <xf numFmtId="41" fontId="31" fillId="29" borderId="47" xfId="46" applyNumberFormat="1" applyFont="1" applyFill="1" applyBorder="1" applyAlignment="1" applyProtection="1">
      <alignment horizontal="right"/>
      <protection/>
    </xf>
    <xf numFmtId="43" fontId="31" fillId="29" borderId="47" xfId="46" applyNumberFormat="1" applyFont="1" applyFill="1" applyBorder="1" applyAlignment="1" applyProtection="1">
      <alignment horizontal="right"/>
      <protection/>
    </xf>
    <xf numFmtId="0" fontId="0" fillId="29" borderId="0" xfId="0" applyFont="1" applyFill="1" applyBorder="1" applyAlignment="1" applyProtection="1">
      <alignment horizontal="left" indent="5"/>
      <protection/>
    </xf>
    <xf numFmtId="0" fontId="3" fillId="29" borderId="0" xfId="0" applyFont="1" applyFill="1" applyBorder="1" applyAlignment="1" applyProtection="1">
      <alignment/>
      <protection/>
    </xf>
    <xf numFmtId="166" fontId="0" fillId="29" borderId="0" xfId="0" applyNumberFormat="1" applyFont="1" applyFill="1" applyBorder="1" applyAlignment="1" applyProtection="1">
      <alignment/>
      <protection/>
    </xf>
    <xf numFmtId="10" fontId="0" fillId="29" borderId="0" xfId="0" applyNumberFormat="1" applyFont="1" applyFill="1" applyBorder="1" applyAlignment="1" applyProtection="1">
      <alignment horizontal="right"/>
      <protection/>
    </xf>
    <xf numFmtId="0" fontId="0" fillId="29" borderId="0" xfId="92" applyFont="1" applyFill="1" applyProtection="1">
      <alignment/>
      <protection/>
    </xf>
    <xf numFmtId="0" fontId="12" fillId="0" borderId="0" xfId="92" applyFont="1" applyProtection="1">
      <alignment/>
      <protection locked="0"/>
    </xf>
    <xf numFmtId="0" fontId="26" fillId="0" borderId="0" xfId="92" applyFont="1" applyFill="1" applyProtection="1">
      <alignment/>
      <protection locked="0"/>
    </xf>
    <xf numFmtId="165" fontId="0" fillId="0" borderId="0" xfId="46" applyNumberFormat="1" applyFont="1" applyFill="1" applyAlignment="1" applyProtection="1">
      <alignment/>
      <protection locked="0"/>
    </xf>
    <xf numFmtId="10" fontId="0" fillId="0" borderId="0" xfId="164" applyNumberFormat="1" applyFont="1" applyFill="1" applyAlignment="1" applyProtection="1">
      <alignment/>
      <protection locked="0"/>
    </xf>
    <xf numFmtId="10" fontId="0" fillId="0" borderId="0" xfId="164" applyNumberFormat="1" applyFont="1" applyFill="1" applyAlignment="1" applyProtection="1">
      <alignment/>
      <protection/>
    </xf>
    <xf numFmtId="0" fontId="37" fillId="22" borderId="0" xfId="0" applyFont="1" applyFill="1" applyBorder="1" applyAlignment="1" applyProtection="1">
      <alignment horizontal="left" wrapText="1"/>
      <protection/>
    </xf>
    <xf numFmtId="0" fontId="50" fillId="22" borderId="0" xfId="0" applyFont="1" applyFill="1" applyBorder="1" applyAlignment="1" applyProtection="1">
      <alignment horizontal="left" indent="5"/>
      <protection/>
    </xf>
    <xf numFmtId="0" fontId="51" fillId="22" borderId="0" xfId="0" applyFont="1" applyFill="1" applyBorder="1" applyAlignment="1" applyProtection="1">
      <alignment horizontal="left" wrapText="1"/>
      <protection/>
    </xf>
    <xf numFmtId="0" fontId="31" fillId="22" borderId="19" xfId="0" applyFont="1" applyFill="1" applyBorder="1" applyAlignment="1" applyProtection="1">
      <alignment horizontal="right" wrapText="1"/>
      <protection/>
    </xf>
    <xf numFmtId="0" fontId="31" fillId="22" borderId="20" xfId="0" applyFont="1" applyFill="1" applyBorder="1" applyAlignment="1" applyProtection="1">
      <alignment horizontal="right" wrapText="1"/>
      <protection/>
    </xf>
    <xf numFmtId="0" fontId="31" fillId="22" borderId="0" xfId="0" applyFont="1" applyFill="1" applyBorder="1" applyAlignment="1" applyProtection="1">
      <alignment horizontal="right" wrapText="1"/>
      <protection/>
    </xf>
    <xf numFmtId="0" fontId="31" fillId="22" borderId="16" xfId="0" applyFont="1" applyFill="1" applyBorder="1" applyAlignment="1" applyProtection="1">
      <alignment horizontal="right" wrapText="1"/>
      <protection/>
    </xf>
    <xf numFmtId="0" fontId="31" fillId="22" borderId="16" xfId="0" applyFont="1" applyFill="1" applyBorder="1" applyAlignment="1" applyProtection="1">
      <alignment horizontal="center" wrapText="1"/>
      <protection/>
    </xf>
    <xf numFmtId="0" fontId="31" fillId="22" borderId="6" xfId="0" applyFont="1" applyFill="1" applyBorder="1" applyAlignment="1" applyProtection="1">
      <alignment horizontal="right" wrapText="1"/>
      <protection/>
    </xf>
    <xf numFmtId="0" fontId="31" fillId="29" borderId="0" xfId="0" applyFont="1" applyFill="1" applyBorder="1" applyAlignment="1" applyProtection="1">
      <alignment horizontal="right"/>
      <protection/>
    </xf>
    <xf numFmtId="0" fontId="31" fillId="22" borderId="21" xfId="0" applyFont="1" applyFill="1" applyBorder="1" applyAlignment="1" applyProtection="1">
      <alignment horizontal="right" wrapText="1"/>
      <protection/>
    </xf>
    <xf numFmtId="0" fontId="31" fillId="22" borderId="21" xfId="0" applyFont="1" applyFill="1" applyBorder="1" applyAlignment="1" applyProtection="1">
      <alignment horizontal="center" wrapText="1"/>
      <protection/>
    </xf>
    <xf numFmtId="0" fontId="51" fillId="29" borderId="0" xfId="0" applyFont="1" applyFill="1" applyBorder="1" applyAlignment="1" applyProtection="1">
      <alignment horizontal="left" wrapText="1"/>
      <protection/>
    </xf>
    <xf numFmtId="0" fontId="31" fillId="29" borderId="6" xfId="0" applyFont="1" applyFill="1" applyBorder="1" applyAlignment="1" applyProtection="1">
      <alignment horizontal="right" wrapText="1"/>
      <protection/>
    </xf>
    <xf numFmtId="0" fontId="31" fillId="29" borderId="0" xfId="0" applyFont="1" applyFill="1" applyBorder="1" applyAlignment="1" applyProtection="1">
      <alignment horizontal="right" wrapText="1"/>
      <protection/>
    </xf>
    <xf numFmtId="0" fontId="31" fillId="29" borderId="21" xfId="0" applyFont="1" applyFill="1" applyBorder="1" applyAlignment="1" applyProtection="1">
      <alignment horizontal="right" wrapText="1"/>
      <protection/>
    </xf>
    <xf numFmtId="0" fontId="31" fillId="29" borderId="21" xfId="0" applyFont="1" applyFill="1" applyBorder="1" applyAlignment="1" applyProtection="1">
      <alignment horizontal="center" wrapText="1"/>
      <protection/>
    </xf>
    <xf numFmtId="0" fontId="51" fillId="29" borderId="0" xfId="0" applyFont="1" applyFill="1" applyBorder="1" applyAlignment="1" applyProtection="1">
      <alignment wrapText="1"/>
      <protection/>
    </xf>
    <xf numFmtId="0" fontId="52" fillId="29" borderId="0" xfId="0" applyFont="1" applyFill="1" applyBorder="1" applyAlignment="1" applyProtection="1">
      <alignment horizontal="right"/>
      <protection/>
    </xf>
    <xf numFmtId="0" fontId="52" fillId="29" borderId="0" xfId="0" applyFont="1" applyFill="1" applyBorder="1" applyAlignment="1" applyProtection="1">
      <alignment wrapText="1"/>
      <protection/>
    </xf>
    <xf numFmtId="0" fontId="31" fillId="29" borderId="33" xfId="0" applyFont="1" applyFill="1" applyBorder="1" applyAlignment="1" applyProtection="1">
      <alignment horizontal="right"/>
      <protection/>
    </xf>
    <xf numFmtId="0" fontId="31" fillId="29" borderId="15" xfId="0" applyFont="1" applyFill="1" applyBorder="1" applyAlignment="1" applyProtection="1">
      <alignment horizontal="right"/>
      <protection/>
    </xf>
    <xf numFmtId="0" fontId="31" fillId="29" borderId="15" xfId="0" applyFont="1" applyFill="1" applyBorder="1" applyAlignment="1" applyProtection="1">
      <alignment horizontal="right" wrapText="1"/>
      <protection/>
    </xf>
    <xf numFmtId="0" fontId="31" fillId="29" borderId="18" xfId="0" applyFont="1" applyFill="1" applyBorder="1" applyAlignment="1" applyProtection="1">
      <alignment horizontal="right" vertical="center"/>
      <protection/>
    </xf>
    <xf numFmtId="0" fontId="32" fillId="29" borderId="0" xfId="0" applyFont="1" applyFill="1" applyBorder="1" applyAlignment="1" applyProtection="1">
      <alignment horizontal="left"/>
      <protection/>
    </xf>
    <xf numFmtId="0" fontId="32" fillId="29" borderId="0" xfId="0" applyFont="1" applyFill="1" applyBorder="1" applyAlignment="1" applyProtection="1">
      <alignment horizontal="right"/>
      <protection/>
    </xf>
    <xf numFmtId="0" fontId="32" fillId="29" borderId="21" xfId="0" applyFont="1" applyFill="1" applyBorder="1" applyAlignment="1" applyProtection="1">
      <alignment/>
      <protection/>
    </xf>
    <xf numFmtId="0" fontId="32" fillId="29" borderId="6" xfId="0" applyFont="1" applyFill="1" applyBorder="1" applyAlignment="1" applyProtection="1">
      <alignment/>
      <protection/>
    </xf>
    <xf numFmtId="164" fontId="32" fillId="29" borderId="0" xfId="46" applyNumberFormat="1" applyFont="1" applyFill="1" applyBorder="1" applyAlignment="1" applyProtection="1">
      <alignment/>
      <protection/>
    </xf>
    <xf numFmtId="10" fontId="31" fillId="29" borderId="0" xfId="164" applyNumberFormat="1" applyFont="1" applyFill="1" applyBorder="1" applyAlignment="1" applyProtection="1">
      <alignment/>
      <protection/>
    </xf>
    <xf numFmtId="164" fontId="31" fillId="29" borderId="0" xfId="46" applyNumberFormat="1" applyFont="1" applyFill="1" applyBorder="1" applyAlignment="1" applyProtection="1">
      <alignment/>
      <protection/>
    </xf>
    <xf numFmtId="0" fontId="31" fillId="29" borderId="0" xfId="0" applyFont="1" applyFill="1" applyBorder="1" applyAlignment="1" applyProtection="1">
      <alignment/>
      <protection/>
    </xf>
    <xf numFmtId="0" fontId="31" fillId="29" borderId="6" xfId="0" applyFont="1" applyFill="1" applyBorder="1" applyAlignment="1" applyProtection="1">
      <alignment/>
      <protection/>
    </xf>
    <xf numFmtId="164" fontId="31" fillId="29" borderId="21" xfId="46" applyNumberFormat="1" applyFont="1" applyFill="1" applyBorder="1" applyAlignment="1" applyProtection="1">
      <alignment/>
      <protection/>
    </xf>
    <xf numFmtId="0" fontId="31" fillId="29" borderId="22" xfId="0" applyFont="1" applyFill="1" applyBorder="1" applyAlignment="1" applyProtection="1">
      <alignment/>
      <protection/>
    </xf>
    <xf numFmtId="0" fontId="31" fillId="29" borderId="22" xfId="0" applyFont="1" applyFill="1" applyBorder="1" applyAlignment="1" applyProtection="1">
      <alignment horizontal="right"/>
      <protection/>
    </xf>
    <xf numFmtId="43" fontId="31" fillId="29" borderId="22" xfId="164" applyNumberFormat="1" applyFont="1" applyFill="1" applyBorder="1" applyAlignment="1" applyProtection="1">
      <alignment horizontal="right"/>
      <protection/>
    </xf>
    <xf numFmtId="9" fontId="31" fillId="29" borderId="21" xfId="164" applyNumberFormat="1" applyFont="1" applyFill="1" applyBorder="1" applyAlignment="1" applyProtection="1">
      <alignment/>
      <protection/>
    </xf>
    <xf numFmtId="41" fontId="31" fillId="29" borderId="23" xfId="46" applyNumberFormat="1" applyFont="1" applyFill="1" applyBorder="1" applyAlignment="1" applyProtection="1">
      <alignment horizontal="right"/>
      <protection/>
    </xf>
    <xf numFmtId="41" fontId="31" fillId="29" borderId="22" xfId="46" applyNumberFormat="1" applyFont="1" applyFill="1" applyBorder="1" applyAlignment="1" applyProtection="1">
      <alignment horizontal="right"/>
      <protection/>
    </xf>
    <xf numFmtId="9" fontId="31" fillId="29" borderId="21" xfId="164" applyFont="1" applyFill="1" applyBorder="1" applyAlignment="1" applyProtection="1">
      <alignment/>
      <protection/>
    </xf>
    <xf numFmtId="41" fontId="31" fillId="29" borderId="36" xfId="46" applyNumberFormat="1" applyFont="1" applyFill="1" applyBorder="1" applyAlignment="1" applyProtection="1">
      <alignment horizontal="right"/>
      <protection/>
    </xf>
    <xf numFmtId="9" fontId="31" fillId="29" borderId="22" xfId="0" applyNumberFormat="1" applyFont="1" applyFill="1" applyBorder="1" applyAlignment="1" applyProtection="1">
      <alignment horizontal="right"/>
      <protection/>
    </xf>
    <xf numFmtId="10" fontId="31" fillId="29" borderId="22" xfId="0" applyNumberFormat="1" applyFont="1" applyFill="1" applyBorder="1" applyAlignment="1" applyProtection="1">
      <alignment horizontal="right"/>
      <protection/>
    </xf>
    <xf numFmtId="41" fontId="31" fillId="29" borderId="30" xfId="46" applyNumberFormat="1" applyFont="1" applyFill="1" applyBorder="1" applyAlignment="1" applyProtection="1">
      <alignment horizontal="right"/>
      <protection/>
    </xf>
    <xf numFmtId="9" fontId="31" fillId="29" borderId="0" xfId="164" applyNumberFormat="1" applyFont="1" applyFill="1" applyBorder="1" applyAlignment="1" applyProtection="1">
      <alignment/>
      <protection/>
    </xf>
    <xf numFmtId="41" fontId="31" fillId="29" borderId="6" xfId="46" applyNumberFormat="1" applyFont="1" applyFill="1" applyBorder="1" applyAlignment="1" applyProtection="1">
      <alignment horizontal="right"/>
      <protection/>
    </xf>
    <xf numFmtId="41" fontId="31" fillId="29" borderId="30" xfId="46" applyNumberFormat="1" applyFont="1" applyFill="1" applyBorder="1" applyAlignment="1" applyProtection="1">
      <alignment horizontal="right"/>
      <protection/>
    </xf>
    <xf numFmtId="0" fontId="31" fillId="29" borderId="0" xfId="0" applyFont="1" applyFill="1" applyBorder="1" applyAlignment="1" applyProtection="1">
      <alignment horizontal="left" indent="5"/>
      <protection/>
    </xf>
    <xf numFmtId="9" fontId="31" fillId="29" borderId="5" xfId="164" applyNumberFormat="1" applyFont="1" applyFill="1" applyBorder="1" applyAlignment="1" applyProtection="1">
      <alignment/>
      <protection/>
    </xf>
    <xf numFmtId="9" fontId="31" fillId="29" borderId="13" xfId="164" applyFont="1" applyFill="1" applyBorder="1" applyAlignment="1" applyProtection="1">
      <alignment/>
      <protection/>
    </xf>
    <xf numFmtId="41" fontId="31" fillId="29" borderId="6" xfId="0" applyNumberFormat="1" applyFont="1" applyFill="1" applyBorder="1" applyAlignment="1" applyProtection="1">
      <alignment horizontal="right"/>
      <protection/>
    </xf>
    <xf numFmtId="41" fontId="31" fillId="29" borderId="0" xfId="46" applyNumberFormat="1" applyFont="1" applyFill="1" applyBorder="1" applyAlignment="1" applyProtection="1">
      <alignment horizontal="right"/>
      <protection/>
    </xf>
    <xf numFmtId="41" fontId="31" fillId="29" borderId="28" xfId="46" applyNumberFormat="1" applyFont="1" applyFill="1" applyBorder="1" applyAlignment="1" applyProtection="1">
      <alignment horizontal="right"/>
      <protection/>
    </xf>
    <xf numFmtId="41" fontId="31" fillId="29" borderId="28" xfId="46" applyNumberFormat="1" applyFont="1" applyFill="1" applyBorder="1" applyAlignment="1" applyProtection="1">
      <alignment horizontal="right"/>
      <protection/>
    </xf>
    <xf numFmtId="41" fontId="31" fillId="29" borderId="48" xfId="46" applyNumberFormat="1" applyFont="1" applyFill="1" applyBorder="1" applyAlignment="1" applyProtection="1">
      <alignment horizontal="right"/>
      <protection/>
    </xf>
    <xf numFmtId="41" fontId="31" fillId="29" borderId="49" xfId="46" applyNumberFormat="1" applyFont="1" applyFill="1" applyBorder="1" applyAlignment="1" applyProtection="1">
      <alignment horizontal="right"/>
      <protection/>
    </xf>
    <xf numFmtId="43" fontId="31" fillId="29" borderId="49" xfId="164" applyNumberFormat="1" applyFont="1" applyFill="1" applyBorder="1" applyAlignment="1" applyProtection="1">
      <alignment horizontal="right"/>
      <protection/>
    </xf>
    <xf numFmtId="41" fontId="31" fillId="29" borderId="49" xfId="164" applyNumberFormat="1" applyFont="1" applyFill="1" applyBorder="1" applyAlignment="1" applyProtection="1">
      <alignment horizontal="right"/>
      <protection/>
    </xf>
    <xf numFmtId="9" fontId="31" fillId="29" borderId="45" xfId="164" applyNumberFormat="1" applyFont="1" applyFill="1" applyBorder="1" applyAlignment="1" applyProtection="1">
      <alignment/>
      <protection/>
    </xf>
    <xf numFmtId="41" fontId="31" fillId="29" borderId="48" xfId="46" applyNumberFormat="1" applyFont="1" applyFill="1" applyBorder="1" applyAlignment="1" applyProtection="1">
      <alignment horizontal="right"/>
      <protection/>
    </xf>
    <xf numFmtId="41" fontId="31" fillId="29" borderId="49" xfId="46" applyNumberFormat="1" applyFont="1" applyFill="1" applyBorder="1" applyAlignment="1" applyProtection="1">
      <alignment horizontal="right"/>
      <protection/>
    </xf>
    <xf numFmtId="9" fontId="31" fillId="29" borderId="40" xfId="164" applyFont="1" applyFill="1" applyBorder="1" applyAlignment="1" applyProtection="1">
      <alignment/>
      <protection/>
    </xf>
    <xf numFmtId="0" fontId="31" fillId="29" borderId="30" xfId="0" applyFont="1" applyFill="1" applyBorder="1" applyAlignment="1" applyProtection="1">
      <alignment horizontal="left" indent="5"/>
      <protection/>
    </xf>
    <xf numFmtId="0" fontId="32" fillId="29" borderId="0" xfId="0" applyFont="1" applyFill="1" applyBorder="1" applyAlignment="1" applyProtection="1">
      <alignment/>
      <protection/>
    </xf>
    <xf numFmtId="166" fontId="31" fillId="29" borderId="0" xfId="0" applyNumberFormat="1" applyFont="1" applyFill="1" applyBorder="1" applyAlignment="1" applyProtection="1">
      <alignment/>
      <protection/>
    </xf>
    <xf numFmtId="10" fontId="31" fillId="29" borderId="0" xfId="0" applyNumberFormat="1" applyFont="1" applyFill="1" applyBorder="1" applyAlignment="1" applyProtection="1">
      <alignment horizontal="right"/>
      <protection/>
    </xf>
    <xf numFmtId="0" fontId="26" fillId="0" borderId="0" xfId="92" applyFont="1" applyFill="1" applyProtection="1">
      <alignment/>
      <protection/>
    </xf>
    <xf numFmtId="165" fontId="0" fillId="0" borderId="0" xfId="46" applyNumberFormat="1" applyFont="1" applyFill="1" applyAlignment="1" applyProtection="1">
      <alignment/>
      <protection/>
    </xf>
    <xf numFmtId="0" fontId="32" fillId="29" borderId="19" xfId="0" applyFont="1" applyFill="1" applyBorder="1" applyAlignment="1" applyProtection="1">
      <alignment horizontal="right" wrapText="1"/>
      <protection/>
    </xf>
    <xf numFmtId="0" fontId="32" fillId="29" borderId="20" xfId="0" applyFont="1" applyFill="1" applyBorder="1" applyAlignment="1" applyProtection="1">
      <alignment horizontal="right" wrapText="1"/>
      <protection/>
    </xf>
    <xf numFmtId="0" fontId="32" fillId="29" borderId="16" xfId="0" applyFont="1" applyFill="1" applyBorder="1" applyAlignment="1" applyProtection="1">
      <alignment horizontal="right" wrapText="1"/>
      <protection/>
    </xf>
    <xf numFmtId="0" fontId="31" fillId="29" borderId="19" xfId="0" applyFont="1" applyFill="1" applyBorder="1" applyAlignment="1" applyProtection="1">
      <alignment horizontal="right" wrapText="1"/>
      <protection/>
    </xf>
    <xf numFmtId="0" fontId="31" fillId="29" borderId="20" xfId="0" applyFont="1" applyFill="1" applyBorder="1" applyAlignment="1" applyProtection="1">
      <alignment horizontal="right" wrapText="1"/>
      <protection/>
    </xf>
    <xf numFmtId="0" fontId="31" fillId="29" borderId="16" xfId="0" applyFont="1" applyFill="1" applyBorder="1" applyAlignment="1" applyProtection="1">
      <alignment horizontal="center" wrapText="1"/>
      <protection/>
    </xf>
    <xf numFmtId="0" fontId="32" fillId="29" borderId="15" xfId="0" applyFont="1" applyFill="1" applyBorder="1" applyAlignment="1" applyProtection="1">
      <alignment horizontal="right" wrapText="1"/>
      <protection/>
    </xf>
    <xf numFmtId="10" fontId="32" fillId="29" borderId="0" xfId="164" applyNumberFormat="1" applyFont="1" applyFill="1" applyBorder="1" applyAlignment="1" applyProtection="1">
      <alignment/>
      <protection/>
    </xf>
    <xf numFmtId="0" fontId="32" fillId="29" borderId="0" xfId="0" applyFont="1" applyFill="1" applyBorder="1" applyAlignment="1" applyProtection="1">
      <alignment/>
      <protection/>
    </xf>
    <xf numFmtId="9" fontId="32" fillId="29" borderId="21" xfId="164" applyNumberFormat="1" applyFont="1" applyFill="1" applyBorder="1" applyAlignment="1" applyProtection="1">
      <alignment/>
      <protection/>
    </xf>
    <xf numFmtId="9" fontId="32" fillId="29" borderId="0" xfId="164" applyNumberFormat="1" applyFont="1" applyFill="1" applyBorder="1" applyAlignment="1" applyProtection="1">
      <alignment/>
      <protection/>
    </xf>
    <xf numFmtId="9" fontId="32" fillId="29" borderId="5" xfId="164" applyNumberFormat="1" applyFont="1" applyFill="1" applyBorder="1" applyAlignment="1" applyProtection="1">
      <alignment/>
      <protection/>
    </xf>
    <xf numFmtId="41" fontId="32" fillId="29" borderId="0" xfId="0" applyNumberFormat="1" applyFont="1" applyFill="1" applyBorder="1" applyAlignment="1" applyProtection="1">
      <alignment horizontal="right"/>
      <protection locked="0"/>
    </xf>
    <xf numFmtId="43" fontId="32" fillId="29" borderId="0" xfId="0" applyNumberFormat="1" applyFont="1" applyFill="1" applyBorder="1" applyAlignment="1" applyProtection="1">
      <alignment horizontal="right"/>
      <protection locked="0"/>
    </xf>
    <xf numFmtId="41" fontId="31" fillId="29" borderId="0" xfId="0" applyNumberFormat="1" applyFont="1" applyFill="1" applyBorder="1" applyAlignment="1" applyProtection="1">
      <alignment horizontal="right"/>
      <protection/>
    </xf>
    <xf numFmtId="41" fontId="31" fillId="29" borderId="0" xfId="0" applyNumberFormat="1" applyFont="1" applyFill="1" applyBorder="1" applyAlignment="1" applyProtection="1">
      <alignment horizontal="right"/>
      <protection locked="0"/>
    </xf>
    <xf numFmtId="43" fontId="31" fillId="29" borderId="0" xfId="0" applyNumberFormat="1" applyFont="1" applyFill="1" applyBorder="1" applyAlignment="1" applyProtection="1">
      <alignment horizontal="right"/>
      <protection locked="0"/>
    </xf>
    <xf numFmtId="9" fontId="32" fillId="29" borderId="45" xfId="164" applyNumberFormat="1" applyFont="1" applyFill="1" applyBorder="1" applyAlignment="1" applyProtection="1">
      <alignment/>
      <protection/>
    </xf>
    <xf numFmtId="0" fontId="31" fillId="29" borderId="16" xfId="0" applyFont="1" applyFill="1" applyBorder="1" applyAlignment="1" applyProtection="1">
      <alignment horizontal="right" wrapText="1"/>
      <protection/>
    </xf>
    <xf numFmtId="0" fontId="31" fillId="29" borderId="21" xfId="0" applyFont="1" applyFill="1" applyBorder="1" applyAlignment="1" applyProtection="1">
      <alignment horizontal="right" wrapText="1"/>
      <protection/>
    </xf>
    <xf numFmtId="166" fontId="31" fillId="29" borderId="0" xfId="0" applyNumberFormat="1" applyFont="1" applyFill="1" applyBorder="1" applyAlignment="1" applyProtection="1">
      <alignment/>
      <protection/>
    </xf>
    <xf numFmtId="10" fontId="31" fillId="29" borderId="0" xfId="0" applyNumberFormat="1" applyFont="1" applyFill="1" applyBorder="1" applyAlignment="1" applyProtection="1">
      <alignment horizontal="right"/>
      <protection/>
    </xf>
    <xf numFmtId="0" fontId="0" fillId="29" borderId="0" xfId="0" applyFont="1" applyFill="1" applyAlignment="1" applyProtection="1">
      <alignment/>
      <protection/>
    </xf>
    <xf numFmtId="0" fontId="0" fillId="22" borderId="0" xfId="0" applyFont="1" applyFill="1" applyBorder="1" applyAlignment="1" applyProtection="1">
      <alignment/>
      <protection/>
    </xf>
    <xf numFmtId="0" fontId="3" fillId="22" borderId="0" xfId="0" applyFont="1" applyFill="1" applyBorder="1" applyAlignment="1" applyProtection="1">
      <alignment/>
      <protection/>
    </xf>
    <xf numFmtId="0" fontId="37" fillId="22" borderId="0" xfId="0" applyFont="1" applyFill="1" applyBorder="1" applyAlignment="1" applyProtection="1">
      <alignment wrapText="1"/>
      <protection/>
    </xf>
    <xf numFmtId="169" fontId="9" fillId="22" borderId="5" xfId="0" applyNumberFormat="1" applyFont="1" applyFill="1" applyBorder="1" applyAlignment="1" applyProtection="1">
      <alignment horizontal="center"/>
      <protection/>
    </xf>
    <xf numFmtId="169" fontId="8" fillId="22" borderId="5" xfId="0" applyNumberFormat="1" applyFont="1" applyFill="1" applyBorder="1" applyAlignment="1" applyProtection="1">
      <alignment horizontal="center"/>
      <protection/>
    </xf>
    <xf numFmtId="169" fontId="8" fillId="22" borderId="43" xfId="0" applyNumberFormat="1" applyFont="1" applyFill="1" applyBorder="1" applyAlignment="1" applyProtection="1">
      <alignment horizontal="center"/>
      <protection/>
    </xf>
    <xf numFmtId="169" fontId="8" fillId="22" borderId="8" xfId="0" applyNumberFormat="1" applyFont="1" applyFill="1" applyBorder="1" applyAlignment="1" applyProtection="1">
      <alignment horizontal="center"/>
      <protection/>
    </xf>
    <xf numFmtId="0" fontId="9" fillId="22" borderId="13" xfId="0" applyFont="1" applyFill="1" applyBorder="1" applyAlignment="1" applyProtection="1">
      <alignment horizontal="right"/>
      <protection/>
    </xf>
    <xf numFmtId="41" fontId="9" fillId="22" borderId="0" xfId="0" applyNumberFormat="1" applyFont="1" applyFill="1" applyBorder="1" applyAlignment="1" applyProtection="1">
      <alignment horizontal="right"/>
      <protection/>
    </xf>
    <xf numFmtId="41" fontId="9" fillId="22" borderId="20" xfId="0" applyNumberFormat="1" applyFont="1" applyFill="1" applyBorder="1" applyAlignment="1" applyProtection="1">
      <alignment horizontal="center"/>
      <protection/>
    </xf>
    <xf numFmtId="41" fontId="9" fillId="22" borderId="0" xfId="0" applyNumberFormat="1" applyFont="1" applyFill="1" applyBorder="1" applyAlignment="1" applyProtection="1">
      <alignment horizontal="center"/>
      <protection/>
    </xf>
    <xf numFmtId="41" fontId="8" fillId="22" borderId="0" xfId="0" applyNumberFormat="1" applyFont="1" applyFill="1" applyBorder="1" applyAlignment="1" applyProtection="1">
      <alignment/>
      <protection/>
    </xf>
    <xf numFmtId="0" fontId="53" fillId="22" borderId="0" xfId="0" applyFont="1" applyFill="1" applyBorder="1" applyAlignment="1" applyProtection="1">
      <alignment wrapText="1"/>
      <protection/>
    </xf>
    <xf numFmtId="41" fontId="9" fillId="22" borderId="15" xfId="0" applyNumberFormat="1" applyFont="1" applyFill="1" applyBorder="1" applyAlignment="1" applyProtection="1">
      <alignment horizontal="right"/>
      <protection/>
    </xf>
    <xf numFmtId="41" fontId="9" fillId="29" borderId="15" xfId="0" applyNumberFormat="1" applyFont="1" applyFill="1" applyBorder="1" applyAlignment="1" applyProtection="1">
      <alignment horizontal="right"/>
      <protection/>
    </xf>
    <xf numFmtId="0" fontId="24" fillId="22" borderId="15" xfId="0" applyNumberFormat="1" applyFont="1" applyFill="1" applyBorder="1" applyAlignment="1" applyProtection="1" quotePrefix="1">
      <alignment horizontal="left"/>
      <protection/>
    </xf>
    <xf numFmtId="0" fontId="45" fillId="22" borderId="0" xfId="0" applyFont="1" applyFill="1" applyBorder="1" applyAlignment="1" applyProtection="1">
      <alignment/>
      <protection/>
    </xf>
    <xf numFmtId="0" fontId="9" fillId="22" borderId="6" xfId="0" applyFont="1" applyFill="1" applyBorder="1" applyAlignment="1" applyProtection="1">
      <alignment/>
      <protection/>
    </xf>
    <xf numFmtId="169" fontId="9" fillId="29" borderId="20" xfId="0" applyNumberFormat="1" applyFont="1" applyFill="1" applyBorder="1" applyAlignment="1" applyProtection="1">
      <alignment horizontal="right"/>
      <protection/>
    </xf>
    <xf numFmtId="169" fontId="9" fillId="22" borderId="0" xfId="0" applyNumberFormat="1" applyFont="1" applyFill="1" applyBorder="1" applyAlignment="1" applyProtection="1">
      <alignment horizontal="right"/>
      <protection/>
    </xf>
    <xf numFmtId="169" fontId="9" fillId="22" borderId="20" xfId="0" applyNumberFormat="1" applyFont="1" applyFill="1" applyBorder="1" applyAlignment="1" applyProtection="1">
      <alignment horizontal="right"/>
      <protection/>
    </xf>
    <xf numFmtId="0" fontId="9" fillId="22" borderId="0" xfId="0" applyFont="1" applyFill="1" applyBorder="1" applyAlignment="1" applyProtection="1">
      <alignment/>
      <protection/>
    </xf>
    <xf numFmtId="0" fontId="8" fillId="22" borderId="0" xfId="0" applyFont="1" applyFill="1" applyBorder="1" applyAlignment="1" applyProtection="1">
      <alignment/>
      <protection/>
    </xf>
    <xf numFmtId="0" fontId="8" fillId="22" borderId="16" xfId="0" applyFont="1" applyFill="1" applyBorder="1" applyAlignment="1" applyProtection="1">
      <alignment/>
      <protection/>
    </xf>
    <xf numFmtId="0" fontId="8" fillId="22" borderId="43" xfId="0" applyFont="1" applyFill="1" applyBorder="1" applyAlignment="1" applyProtection="1">
      <alignment/>
      <protection/>
    </xf>
    <xf numFmtId="0" fontId="8" fillId="22" borderId="19" xfId="0" applyFont="1" applyFill="1" applyBorder="1" applyAlignment="1" applyProtection="1">
      <alignment/>
      <protection/>
    </xf>
    <xf numFmtId="0" fontId="9" fillId="22" borderId="21" xfId="0" applyFont="1" applyFill="1" applyBorder="1" applyAlignment="1" applyProtection="1">
      <alignment horizontal="center" vertical="center" wrapText="1"/>
      <protection/>
    </xf>
    <xf numFmtId="0" fontId="55" fillId="22" borderId="0" xfId="0" applyFont="1" applyFill="1" applyBorder="1" applyAlignment="1" applyProtection="1">
      <alignment/>
      <protection/>
    </xf>
    <xf numFmtId="0" fontId="54" fillId="22" borderId="6" xfId="0" applyFont="1" applyFill="1" applyBorder="1" applyAlignment="1" applyProtection="1">
      <alignment/>
      <protection/>
    </xf>
    <xf numFmtId="169" fontId="8" fillId="29" borderId="0" xfId="0" applyNumberFormat="1" applyFont="1" applyFill="1" applyBorder="1" applyAlignment="1" applyProtection="1" quotePrefix="1">
      <alignment horizontal="right" indent="3"/>
      <protection/>
    </xf>
    <xf numFmtId="169" fontId="8" fillId="22" borderId="0" xfId="0" applyNumberFormat="1" applyFont="1" applyFill="1" applyBorder="1" applyAlignment="1" applyProtection="1" quotePrefix="1">
      <alignment horizontal="right" indent="3"/>
      <protection/>
    </xf>
    <xf numFmtId="0" fontId="54" fillId="22" borderId="0" xfId="0" applyFont="1" applyFill="1" applyBorder="1" applyAlignment="1" applyProtection="1">
      <alignment/>
      <protection/>
    </xf>
    <xf numFmtId="0" fontId="54" fillId="22" borderId="21" xfId="0" applyFont="1" applyFill="1" applyBorder="1" applyAlignment="1" applyProtection="1">
      <alignment/>
      <protection/>
    </xf>
    <xf numFmtId="0" fontId="54" fillId="22" borderId="43" xfId="0" applyFont="1" applyFill="1" applyBorder="1" applyAlignment="1" applyProtection="1">
      <alignment/>
      <protection/>
    </xf>
    <xf numFmtId="164" fontId="9" fillId="22" borderId="21" xfId="46" applyNumberFormat="1" applyFont="1" applyFill="1" applyBorder="1" applyAlignment="1" applyProtection="1">
      <alignment/>
      <protection/>
    </xf>
    <xf numFmtId="0" fontId="8" fillId="22" borderId="22" xfId="0" applyFont="1" applyFill="1" applyBorder="1" applyAlignment="1" applyProtection="1">
      <alignment horizontal="left" indent="2"/>
      <protection/>
    </xf>
    <xf numFmtId="0" fontId="8" fillId="22" borderId="22" xfId="0" applyFont="1" applyFill="1" applyBorder="1" applyAlignment="1" applyProtection="1">
      <alignment/>
      <protection/>
    </xf>
    <xf numFmtId="0" fontId="37" fillId="22" borderId="22" xfId="0" applyFont="1" applyFill="1" applyBorder="1" applyAlignment="1" applyProtection="1">
      <alignment horizontal="left" indent="3"/>
      <protection/>
    </xf>
    <xf numFmtId="173" fontId="9" fillId="29" borderId="23" xfId="46" applyNumberFormat="1" applyFont="1" applyFill="1" applyBorder="1" applyAlignment="1" applyProtection="1">
      <alignment horizontal="right"/>
      <protection/>
    </xf>
    <xf numFmtId="173" fontId="9" fillId="29" borderId="22" xfId="46" applyNumberFormat="1" applyFont="1" applyFill="1" applyBorder="1" applyAlignment="1" applyProtection="1">
      <alignment horizontal="right"/>
      <protection/>
    </xf>
    <xf numFmtId="173" fontId="8" fillId="29" borderId="22" xfId="46" applyNumberFormat="1" applyFont="1" applyFill="1" applyBorder="1" applyAlignment="1" applyProtection="1">
      <alignment horizontal="right"/>
      <protection/>
    </xf>
    <xf numFmtId="173" fontId="8" fillId="29" borderId="21" xfId="46" applyNumberFormat="1" applyFont="1" applyFill="1" applyBorder="1" applyAlignment="1" applyProtection="1">
      <alignment horizontal="right"/>
      <protection/>
    </xf>
    <xf numFmtId="173" fontId="8" fillId="29" borderId="43" xfId="46" applyNumberFormat="1" applyFont="1" applyFill="1" applyBorder="1" applyAlignment="1" applyProtection="1">
      <alignment horizontal="right"/>
      <protection/>
    </xf>
    <xf numFmtId="173" fontId="8" fillId="29" borderId="23" xfId="46" applyNumberFormat="1" applyFont="1" applyFill="1" applyBorder="1" applyAlignment="1" applyProtection="1">
      <alignment horizontal="right"/>
      <protection/>
    </xf>
    <xf numFmtId="0" fontId="37" fillId="22" borderId="36" xfId="0" applyFont="1" applyFill="1" applyBorder="1" applyAlignment="1" applyProtection="1">
      <alignment horizontal="left" indent="3"/>
      <protection/>
    </xf>
    <xf numFmtId="173" fontId="9" fillId="29" borderId="36" xfId="46" applyNumberFormat="1" applyFont="1" applyFill="1" applyBorder="1" applyAlignment="1" applyProtection="1">
      <alignment horizontal="right"/>
      <protection/>
    </xf>
    <xf numFmtId="173" fontId="8" fillId="29" borderId="36" xfId="46" applyNumberFormat="1" applyFont="1" applyFill="1" applyBorder="1" applyAlignment="1" applyProtection="1">
      <alignment horizontal="right"/>
      <protection/>
    </xf>
    <xf numFmtId="173" fontId="8" fillId="29" borderId="37" xfId="46" applyNumberFormat="1" applyFont="1" applyFill="1" applyBorder="1" applyAlignment="1" applyProtection="1">
      <alignment horizontal="right"/>
      <protection/>
    </xf>
    <xf numFmtId="0" fontId="8" fillId="22" borderId="0" xfId="0" applyFont="1" applyFill="1" applyBorder="1" applyAlignment="1" applyProtection="1">
      <alignment horizontal="left" indent="2"/>
      <protection/>
    </xf>
    <xf numFmtId="0" fontId="8" fillId="22" borderId="36" xfId="0" applyFont="1" applyFill="1" applyBorder="1" applyAlignment="1" applyProtection="1">
      <alignment/>
      <protection/>
    </xf>
    <xf numFmtId="0" fontId="37" fillId="22" borderId="25" xfId="0" applyFont="1" applyFill="1" applyBorder="1" applyAlignment="1" applyProtection="1">
      <alignment horizontal="left" indent="3"/>
      <protection/>
    </xf>
    <xf numFmtId="173" fontId="9" fillId="29" borderId="6" xfId="46" applyNumberFormat="1" applyFont="1" applyFill="1" applyBorder="1" applyAlignment="1" applyProtection="1">
      <alignment horizontal="right"/>
      <protection/>
    </xf>
    <xf numFmtId="173" fontId="9" fillId="29" borderId="0" xfId="46" applyNumberFormat="1" applyFont="1" applyFill="1" applyBorder="1" applyAlignment="1" applyProtection="1">
      <alignment horizontal="right"/>
      <protection/>
    </xf>
    <xf numFmtId="173" fontId="8" fillId="29" borderId="0" xfId="46" applyNumberFormat="1" applyFont="1" applyFill="1" applyBorder="1" applyAlignment="1" applyProtection="1">
      <alignment horizontal="right"/>
      <protection/>
    </xf>
    <xf numFmtId="41" fontId="8" fillId="29" borderId="0" xfId="46" applyNumberFormat="1" applyFont="1" applyFill="1" applyBorder="1" applyAlignment="1" applyProtection="1">
      <alignment horizontal="right"/>
      <protection/>
    </xf>
    <xf numFmtId="41" fontId="8" fillId="29" borderId="21" xfId="46" applyNumberFormat="1" applyFont="1" applyFill="1" applyBorder="1" applyAlignment="1" applyProtection="1">
      <alignment horizontal="right"/>
      <protection/>
    </xf>
    <xf numFmtId="41" fontId="8" fillId="29" borderId="43" xfId="46" applyNumberFormat="1" applyFont="1" applyFill="1" applyBorder="1" applyAlignment="1" applyProtection="1">
      <alignment horizontal="right"/>
      <protection/>
    </xf>
    <xf numFmtId="41" fontId="8" fillId="29" borderId="6" xfId="46" applyNumberFormat="1" applyFont="1" applyFill="1" applyBorder="1" applyAlignment="1" applyProtection="1">
      <alignment horizontal="right"/>
      <protection/>
    </xf>
    <xf numFmtId="173" fontId="9" fillId="29" borderId="8" xfId="46" applyNumberFormat="1" applyFont="1" applyFill="1" applyBorder="1" applyAlignment="1" applyProtection="1">
      <alignment horizontal="right"/>
      <protection/>
    </xf>
    <xf numFmtId="173" fontId="9" fillId="29" borderId="5" xfId="46" applyNumberFormat="1" applyFont="1" applyFill="1" applyBorder="1" applyAlignment="1" applyProtection="1">
      <alignment horizontal="right"/>
      <protection/>
    </xf>
    <xf numFmtId="173" fontId="8" fillId="29" borderId="5" xfId="46" applyNumberFormat="1" applyFont="1" applyFill="1" applyBorder="1" applyAlignment="1" applyProtection="1">
      <alignment horizontal="right"/>
      <protection/>
    </xf>
    <xf numFmtId="173" fontId="8" fillId="29" borderId="13" xfId="46" applyNumberFormat="1" applyFont="1" applyFill="1" applyBorder="1" applyAlignment="1" applyProtection="1">
      <alignment horizontal="right"/>
      <protection/>
    </xf>
    <xf numFmtId="173" fontId="8" fillId="29" borderId="8" xfId="46" applyNumberFormat="1" applyFont="1" applyFill="1" applyBorder="1" applyAlignment="1" applyProtection="1">
      <alignment horizontal="right"/>
      <protection/>
    </xf>
    <xf numFmtId="164" fontId="9" fillId="22" borderId="13" xfId="46" applyNumberFormat="1" applyFont="1" applyFill="1" applyBorder="1" applyAlignment="1" applyProtection="1">
      <alignment horizontal="right"/>
      <protection/>
    </xf>
    <xf numFmtId="173" fontId="8" fillId="29" borderId="6" xfId="46" applyNumberFormat="1" applyFont="1" applyFill="1" applyBorder="1" applyAlignment="1" applyProtection="1">
      <alignment horizontal="right"/>
      <protection/>
    </xf>
    <xf numFmtId="0" fontId="8" fillId="22" borderId="30" xfId="0" applyFont="1" applyFill="1" applyBorder="1" applyAlignment="1" applyProtection="1">
      <alignment horizontal="left" indent="3"/>
      <protection/>
    </xf>
    <xf numFmtId="0" fontId="37" fillId="22" borderId="30" xfId="0" applyFont="1" applyFill="1" applyBorder="1" applyAlignment="1" applyProtection="1">
      <alignment horizontal="left" indent="3"/>
      <protection/>
    </xf>
    <xf numFmtId="0" fontId="24" fillId="22" borderId="0" xfId="0" applyFont="1" applyFill="1" applyBorder="1" applyAlignment="1" applyProtection="1" quotePrefix="1">
      <alignment/>
      <protection/>
    </xf>
    <xf numFmtId="0" fontId="9" fillId="22" borderId="36" xfId="0" applyFont="1" applyFill="1" applyBorder="1" applyAlignment="1" applyProtection="1">
      <alignment horizontal="left"/>
      <protection/>
    </xf>
    <xf numFmtId="0" fontId="45" fillId="22" borderId="36" xfId="0" applyFont="1" applyFill="1" applyBorder="1" applyAlignment="1" applyProtection="1">
      <alignment/>
      <protection/>
    </xf>
    <xf numFmtId="164" fontId="9" fillId="22" borderId="13" xfId="46" applyNumberFormat="1" applyFont="1" applyFill="1" applyBorder="1" applyAlignment="1" applyProtection="1">
      <alignment/>
      <protection/>
    </xf>
    <xf numFmtId="0" fontId="24" fillId="22" borderId="30" xfId="0" applyFont="1" applyFill="1" applyBorder="1" applyAlignment="1" applyProtection="1" quotePrefix="1">
      <alignment/>
      <protection/>
    </xf>
    <xf numFmtId="0" fontId="9" fillId="22" borderId="22" xfId="0" applyFont="1" applyFill="1" applyBorder="1" applyAlignment="1" applyProtection="1">
      <alignment horizontal="left"/>
      <protection/>
    </xf>
    <xf numFmtId="0" fontId="45" fillId="22" borderId="22" xfId="0" applyFont="1" applyFill="1" applyBorder="1" applyAlignment="1" applyProtection="1">
      <alignment/>
      <protection/>
    </xf>
    <xf numFmtId="0" fontId="24" fillId="22" borderId="25" xfId="0" applyFont="1" applyFill="1" applyBorder="1" applyAlignment="1" applyProtection="1" quotePrefix="1">
      <alignment/>
      <protection/>
    </xf>
    <xf numFmtId="0" fontId="9" fillId="22" borderId="13" xfId="0" applyFont="1" applyFill="1" applyBorder="1" applyAlignment="1" applyProtection="1">
      <alignment/>
      <protection/>
    </xf>
    <xf numFmtId="0" fontId="0" fillId="22" borderId="0" xfId="0" applyFont="1" applyFill="1" applyBorder="1" applyAlignment="1" applyProtection="1">
      <alignment horizontal="left"/>
      <protection/>
    </xf>
    <xf numFmtId="0" fontId="0" fillId="29" borderId="0" xfId="0" applyFont="1" applyFill="1" applyBorder="1" applyAlignment="1" applyProtection="1">
      <alignment horizontal="left"/>
      <protection/>
    </xf>
    <xf numFmtId="168" fontId="0" fillId="29" borderId="0" xfId="164" applyNumberFormat="1" applyFont="1" applyFill="1" applyBorder="1" applyAlignment="1" applyProtection="1">
      <alignment horizontal="left"/>
      <protection/>
    </xf>
    <xf numFmtId="168" fontId="0" fillId="22" borderId="0" xfId="164" applyNumberFormat="1" applyFont="1" applyFill="1" applyBorder="1" applyAlignment="1" applyProtection="1">
      <alignment horizontal="left"/>
      <protection/>
    </xf>
    <xf numFmtId="0" fontId="7" fillId="29" borderId="0" xfId="0" applyFont="1" applyFill="1" applyAlignment="1" applyProtection="1">
      <alignment horizontal="center" vertical="center"/>
      <protection/>
    </xf>
    <xf numFmtId="0" fontId="3" fillId="29" borderId="0" xfId="0" applyFont="1" applyFill="1" applyAlignment="1" applyProtection="1">
      <alignment/>
      <protection/>
    </xf>
    <xf numFmtId="0" fontId="57" fillId="29" borderId="0" xfId="0" applyFont="1" applyFill="1" applyAlignment="1" applyProtection="1">
      <alignment/>
      <protection/>
    </xf>
    <xf numFmtId="0" fontId="58" fillId="29" borderId="0" xfId="0" applyFont="1" applyFill="1" applyAlignment="1" applyProtection="1">
      <alignment/>
      <protection/>
    </xf>
    <xf numFmtId="0" fontId="26" fillId="29" borderId="0" xfId="0" applyFont="1" applyFill="1" applyAlignment="1" applyProtection="1">
      <alignment/>
      <protection/>
    </xf>
    <xf numFmtId="39" fontId="26" fillId="29" borderId="0" xfId="0" applyNumberFormat="1" applyFont="1" applyFill="1" applyAlignment="1" applyProtection="1">
      <alignment/>
      <protection/>
    </xf>
    <xf numFmtId="37" fontId="8" fillId="0" borderId="0" xfId="89" applyFont="1" applyFill="1" applyProtection="1">
      <alignment/>
      <protection/>
    </xf>
    <xf numFmtId="0" fontId="59" fillId="29" borderId="0" xfId="82" applyFont="1" applyFill="1" applyBorder="1" applyAlignment="1" applyProtection="1">
      <alignment horizontal="left" vertical="center" wrapText="1"/>
      <protection/>
    </xf>
    <xf numFmtId="0" fontId="59" fillId="29" borderId="21" xfId="82" applyFont="1" applyFill="1" applyBorder="1" applyAlignment="1" applyProtection="1">
      <alignment horizontal="left" vertical="center" wrapText="1"/>
      <protection/>
    </xf>
    <xf numFmtId="0" fontId="60" fillId="29" borderId="0" xfId="82" applyFont="1" applyFill="1" applyBorder="1" applyAlignment="1" applyProtection="1">
      <alignment horizontal="center" vertical="center"/>
      <protection/>
    </xf>
    <xf numFmtId="0" fontId="60" fillId="29" borderId="20" xfId="82" applyFont="1" applyFill="1" applyBorder="1" applyAlignment="1" applyProtection="1">
      <alignment horizontal="center" vertical="center"/>
      <protection/>
    </xf>
    <xf numFmtId="41" fontId="22" fillId="22" borderId="0" xfId="82" applyNumberFormat="1" applyFont="1" applyFill="1" applyBorder="1" applyAlignment="1" applyProtection="1">
      <alignment horizontal="right"/>
      <protection/>
    </xf>
    <xf numFmtId="0" fontId="60" fillId="29" borderId="16" xfId="82" applyFont="1" applyFill="1" applyBorder="1" applyAlignment="1" applyProtection="1">
      <alignment horizontal="center" vertical="center"/>
      <protection/>
    </xf>
    <xf numFmtId="0" fontId="31" fillId="22" borderId="0" xfId="82" applyFont="1" applyFill="1" applyBorder="1" applyAlignment="1" applyProtection="1" quotePrefix="1">
      <alignment horizontal="left"/>
      <protection/>
    </xf>
    <xf numFmtId="0" fontId="22" fillId="22" borderId="21" xfId="82" applyFont="1" applyFill="1" applyBorder="1" applyAlignment="1" applyProtection="1" quotePrefix="1">
      <alignment horizontal="left"/>
      <protection/>
    </xf>
    <xf numFmtId="0" fontId="21" fillId="22" borderId="0" xfId="82" applyNumberFormat="1" applyFont="1" applyFill="1" applyBorder="1" applyAlignment="1" applyProtection="1" quotePrefix="1">
      <alignment horizontal="left"/>
      <protection/>
    </xf>
    <xf numFmtId="0" fontId="22" fillId="22" borderId="21" xfId="82" applyFont="1" applyFill="1" applyBorder="1" applyProtection="1">
      <alignment/>
      <protection/>
    </xf>
    <xf numFmtId="41" fontId="22" fillId="22" borderId="6" xfId="82" applyNumberFormat="1" applyFont="1" applyFill="1" applyBorder="1" applyAlignment="1" applyProtection="1">
      <alignment horizontal="right"/>
      <protection/>
    </xf>
    <xf numFmtId="41" fontId="22" fillId="22" borderId="0" xfId="82" applyNumberFormat="1" applyFont="1" applyFill="1" applyBorder="1" applyAlignment="1" applyProtection="1">
      <alignment horizontal="center"/>
      <protection/>
    </xf>
    <xf numFmtId="41" fontId="21" fillId="22" borderId="0" xfId="82" applyNumberFormat="1" applyFont="1" applyFill="1" applyBorder="1" applyAlignment="1" applyProtection="1" quotePrefix="1">
      <alignment/>
      <protection/>
    </xf>
    <xf numFmtId="37" fontId="22" fillId="29" borderId="21" xfId="89" applyFont="1" applyFill="1" applyBorder="1" applyAlignment="1" applyProtection="1">
      <alignment horizontal="left"/>
      <protection/>
    </xf>
    <xf numFmtId="41" fontId="22" fillId="22" borderId="33" xfId="82" applyNumberFormat="1" applyFont="1" applyFill="1" applyBorder="1" applyAlignment="1" applyProtection="1">
      <alignment horizontal="right"/>
      <protection/>
    </xf>
    <xf numFmtId="41" fontId="22" fillId="22" borderId="15" xfId="82" applyNumberFormat="1" applyFont="1" applyFill="1" applyBorder="1" applyAlignment="1" applyProtection="1">
      <alignment horizontal="right"/>
      <protection/>
    </xf>
    <xf numFmtId="41" fontId="21" fillId="22" borderId="15" xfId="82" applyNumberFormat="1" applyFont="1" applyFill="1" applyBorder="1" applyAlignment="1" applyProtection="1" quotePrefix="1">
      <alignment/>
      <protection/>
    </xf>
    <xf numFmtId="0" fontId="22" fillId="22" borderId="18" xfId="82" applyFont="1" applyFill="1" applyBorder="1" applyAlignment="1" applyProtection="1" quotePrefix="1">
      <alignment horizontal="right"/>
      <protection/>
    </xf>
    <xf numFmtId="0" fontId="60" fillId="22" borderId="22" xfId="82" applyFont="1" applyFill="1" applyBorder="1" applyAlignment="1" applyProtection="1">
      <alignment/>
      <protection/>
    </xf>
    <xf numFmtId="0" fontId="60" fillId="22" borderId="22" xfId="82" applyFont="1" applyFill="1" applyBorder="1" applyAlignment="1" applyProtection="1">
      <alignment horizontal="left"/>
      <protection/>
    </xf>
    <xf numFmtId="0" fontId="60" fillId="22" borderId="24" xfId="82" applyFont="1" applyFill="1" applyBorder="1" applyAlignment="1" applyProtection="1">
      <alignment horizontal="left"/>
      <protection/>
    </xf>
    <xf numFmtId="41" fontId="60" fillId="22" borderId="23" xfId="44" applyNumberFormat="1" applyFont="1" applyFill="1" applyBorder="1" applyAlignment="1" applyProtection="1">
      <alignment horizontal="right"/>
      <protection/>
    </xf>
    <xf numFmtId="41" fontId="60" fillId="22" borderId="22" xfId="44" applyNumberFormat="1" applyFont="1" applyFill="1" applyBorder="1" applyAlignment="1" applyProtection="1">
      <alignment horizontal="right"/>
      <protection/>
    </xf>
    <xf numFmtId="41" fontId="61" fillId="22" borderId="22" xfId="44" applyNumberFormat="1" applyFont="1" applyFill="1" applyBorder="1" applyAlignment="1" applyProtection="1">
      <alignment horizontal="right"/>
      <protection/>
    </xf>
    <xf numFmtId="41" fontId="21" fillId="22" borderId="22" xfId="44" applyNumberFormat="1" applyFont="1" applyFill="1" applyBorder="1" applyAlignment="1" applyProtection="1">
      <alignment horizontal="right"/>
      <protection locked="0"/>
    </xf>
    <xf numFmtId="0" fontId="60" fillId="22" borderId="36" xfId="82" applyFont="1" applyFill="1" applyBorder="1" applyAlignment="1" applyProtection="1">
      <alignment/>
      <protection/>
    </xf>
    <xf numFmtId="41" fontId="61" fillId="22" borderId="36" xfId="44" applyNumberFormat="1" applyFont="1" applyFill="1" applyBorder="1" applyAlignment="1" applyProtection="1">
      <alignment horizontal="right"/>
      <protection/>
    </xf>
    <xf numFmtId="41" fontId="21" fillId="22" borderId="36" xfId="44" applyNumberFormat="1" applyFont="1" applyFill="1" applyBorder="1" applyAlignment="1" applyProtection="1">
      <alignment horizontal="right"/>
      <protection locked="0"/>
    </xf>
    <xf numFmtId="41" fontId="60" fillId="22" borderId="36" xfId="44" applyNumberFormat="1" applyFont="1" applyFill="1" applyBorder="1" applyAlignment="1" applyProtection="1">
      <alignment horizontal="right"/>
      <protection/>
    </xf>
    <xf numFmtId="41" fontId="22" fillId="22" borderId="36" xfId="44" applyNumberFormat="1" applyFont="1" applyFill="1" applyBorder="1" applyAlignment="1" applyProtection="1">
      <alignment horizontal="right"/>
      <protection/>
    </xf>
    <xf numFmtId="41" fontId="22" fillId="22" borderId="22" xfId="44" applyNumberFormat="1" applyFont="1" applyFill="1" applyBorder="1" applyAlignment="1" applyProtection="1">
      <alignment horizontal="right"/>
      <protection/>
    </xf>
    <xf numFmtId="0" fontId="60" fillId="22" borderId="30" xfId="82" applyFont="1" applyFill="1" applyBorder="1" applyAlignment="1" applyProtection="1">
      <alignment horizontal="left"/>
      <protection/>
    </xf>
    <xf numFmtId="0" fontId="22" fillId="22" borderId="36" xfId="82" applyFont="1" applyFill="1" applyBorder="1" applyAlignment="1" applyProtection="1">
      <alignment/>
      <protection/>
    </xf>
    <xf numFmtId="0" fontId="22" fillId="29" borderId="25" xfId="82" applyFont="1" applyFill="1" applyBorder="1" applyAlignment="1" applyProtection="1">
      <alignment horizontal="left"/>
      <protection/>
    </xf>
    <xf numFmtId="41" fontId="60" fillId="22" borderId="37" xfId="44" applyNumberFormat="1" applyFont="1" applyFill="1" applyBorder="1" applyAlignment="1" applyProtection="1">
      <alignment horizontal="right"/>
      <protection/>
    </xf>
    <xf numFmtId="41" fontId="22" fillId="22" borderId="30" xfId="44" applyNumberFormat="1" applyFont="1" applyFill="1" applyBorder="1" applyAlignment="1" applyProtection="1">
      <alignment horizontal="right"/>
      <protection/>
    </xf>
    <xf numFmtId="41" fontId="21" fillId="22" borderId="30" xfId="44" applyNumberFormat="1" applyFont="1" applyFill="1" applyBorder="1" applyAlignment="1" applyProtection="1">
      <alignment horizontal="right"/>
      <protection locked="0"/>
    </xf>
    <xf numFmtId="41" fontId="60" fillId="22" borderId="30" xfId="44" applyNumberFormat="1" applyFont="1" applyFill="1" applyBorder="1" applyAlignment="1" applyProtection="1">
      <alignment horizontal="right"/>
      <protection/>
    </xf>
    <xf numFmtId="41" fontId="60" fillId="22" borderId="8" xfId="44" applyNumberFormat="1" applyFont="1" applyFill="1" applyBorder="1" applyAlignment="1" applyProtection="1">
      <alignment horizontal="right"/>
      <protection/>
    </xf>
    <xf numFmtId="41" fontId="60" fillId="22" borderId="5" xfId="44" applyNumberFormat="1" applyFont="1" applyFill="1" applyBorder="1" applyAlignment="1" applyProtection="1">
      <alignment horizontal="right"/>
      <protection/>
    </xf>
    <xf numFmtId="41" fontId="22" fillId="22" borderId="5" xfId="44" applyNumberFormat="1" applyFont="1" applyFill="1" applyBorder="1" applyAlignment="1" applyProtection="1">
      <alignment horizontal="right"/>
      <protection/>
    </xf>
    <xf numFmtId="41" fontId="21" fillId="22" borderId="5" xfId="44" applyNumberFormat="1" applyFont="1" applyFill="1" applyBorder="1" applyAlignment="1" applyProtection="1">
      <alignment horizontal="right"/>
      <protection locked="0"/>
    </xf>
    <xf numFmtId="171" fontId="22" fillId="22" borderId="13" xfId="82" applyNumberFormat="1" applyFont="1" applyFill="1" applyBorder="1" applyProtection="1">
      <alignment/>
      <protection/>
    </xf>
    <xf numFmtId="0" fontId="22" fillId="29" borderId="29" xfId="82" applyFont="1" applyFill="1" applyBorder="1" applyAlignment="1" applyProtection="1">
      <alignment horizontal="left"/>
      <protection/>
    </xf>
    <xf numFmtId="41" fontId="60" fillId="22" borderId="19" xfId="44" applyNumberFormat="1" applyFont="1" applyFill="1" applyBorder="1" applyAlignment="1" applyProtection="1">
      <alignment horizontal="right"/>
      <protection/>
    </xf>
    <xf numFmtId="41" fontId="60" fillId="22" borderId="20" xfId="44" applyNumberFormat="1" applyFont="1" applyFill="1" applyBorder="1" applyAlignment="1" applyProtection="1">
      <alignment horizontal="right"/>
      <protection/>
    </xf>
    <xf numFmtId="41" fontId="22" fillId="22" borderId="20" xfId="44" applyNumberFormat="1" applyFont="1" applyFill="1" applyBorder="1" applyAlignment="1" applyProtection="1">
      <alignment horizontal="right"/>
      <protection/>
    </xf>
    <xf numFmtId="0" fontId="22" fillId="22" borderId="16" xfId="82" applyFont="1" applyFill="1" applyBorder="1" applyProtection="1">
      <alignment/>
      <protection/>
    </xf>
    <xf numFmtId="0" fontId="22" fillId="22" borderId="22" xfId="82" applyFont="1" applyFill="1" applyBorder="1" applyAlignment="1" applyProtection="1">
      <alignment horizontal="left"/>
      <protection/>
    </xf>
    <xf numFmtId="0" fontId="22" fillId="29" borderId="24" xfId="82" applyFont="1" applyFill="1" applyBorder="1" applyAlignment="1" applyProtection="1">
      <alignment horizontal="left"/>
      <protection/>
    </xf>
    <xf numFmtId="0" fontId="22" fillId="22" borderId="24" xfId="82" applyFont="1" applyFill="1" applyBorder="1" applyProtection="1">
      <alignment/>
      <protection/>
    </xf>
    <xf numFmtId="0" fontId="22" fillId="22" borderId="25" xfId="82" applyFont="1" applyFill="1" applyBorder="1" applyProtection="1">
      <alignment/>
      <protection/>
    </xf>
    <xf numFmtId="0" fontId="22" fillId="22" borderId="36" xfId="82" applyFont="1" applyFill="1" applyBorder="1" applyAlignment="1" applyProtection="1">
      <alignment horizontal="left"/>
      <protection/>
    </xf>
    <xf numFmtId="43" fontId="22" fillId="22" borderId="25" xfId="44" applyFont="1" applyFill="1" applyBorder="1" applyAlignment="1" applyProtection="1">
      <alignment/>
      <protection/>
    </xf>
    <xf numFmtId="0" fontId="22" fillId="22" borderId="25" xfId="82" applyFont="1" applyFill="1" applyBorder="1" applyAlignment="1" applyProtection="1">
      <alignment horizontal="right"/>
      <protection/>
    </xf>
    <xf numFmtId="41" fontId="60" fillId="22" borderId="28" xfId="44" applyNumberFormat="1" applyFont="1" applyFill="1" applyBorder="1" applyAlignment="1" applyProtection="1">
      <alignment horizontal="right"/>
      <protection/>
    </xf>
    <xf numFmtId="41" fontId="60" fillId="22" borderId="0" xfId="44" applyNumberFormat="1" applyFont="1" applyFill="1" applyBorder="1" applyAlignment="1" applyProtection="1">
      <alignment horizontal="right"/>
      <protection/>
    </xf>
    <xf numFmtId="0" fontId="22" fillId="22" borderId="29" xfId="82" applyFont="1" applyFill="1" applyBorder="1" applyAlignment="1" applyProtection="1">
      <alignment horizontal="right"/>
      <protection/>
    </xf>
    <xf numFmtId="41" fontId="61" fillId="22" borderId="5" xfId="44" applyNumberFormat="1" applyFont="1" applyFill="1" applyBorder="1" applyAlignment="1" applyProtection="1">
      <alignment horizontal="right"/>
      <protection/>
    </xf>
    <xf numFmtId="0" fontId="22" fillId="22" borderId="13" xfId="82" applyFont="1" applyFill="1" applyBorder="1" applyAlignment="1" applyProtection="1">
      <alignment horizontal="right"/>
      <protection/>
    </xf>
    <xf numFmtId="41" fontId="60" fillId="22" borderId="33" xfId="44" applyNumberFormat="1" applyFont="1" applyFill="1" applyBorder="1" applyAlignment="1" applyProtection="1">
      <alignment horizontal="right"/>
      <protection/>
    </xf>
    <xf numFmtId="41" fontId="60" fillId="22" borderId="15" xfId="44" applyNumberFormat="1" applyFont="1" applyFill="1" applyBorder="1" applyAlignment="1" applyProtection="1">
      <alignment horizontal="right"/>
      <protection/>
    </xf>
    <xf numFmtId="41" fontId="61" fillId="22" borderId="15" xfId="44" applyNumberFormat="1" applyFont="1" applyFill="1" applyBorder="1" applyAlignment="1" applyProtection="1">
      <alignment horizontal="right"/>
      <protection/>
    </xf>
    <xf numFmtId="41" fontId="22" fillId="22" borderId="15" xfId="44" applyNumberFormat="1" applyFont="1" applyFill="1" applyBorder="1" applyAlignment="1" applyProtection="1">
      <alignment horizontal="right"/>
      <protection locked="0"/>
    </xf>
    <xf numFmtId="171" fontId="22" fillId="22" borderId="18" xfId="82" applyNumberFormat="1" applyFont="1" applyFill="1" applyBorder="1" applyProtection="1">
      <alignment/>
      <protection/>
    </xf>
    <xf numFmtId="37" fontId="11" fillId="29" borderId="0" xfId="91" applyFont="1" applyFill="1" applyAlignment="1" applyProtection="1">
      <alignment horizontal="center"/>
      <protection/>
    </xf>
    <xf numFmtId="0" fontId="11" fillId="22" borderId="0" xfId="86" applyFont="1" applyFill="1" applyBorder="1" applyAlignment="1" applyProtection="1">
      <alignment/>
      <protection/>
    </xf>
    <xf numFmtId="41" fontId="42" fillId="22" borderId="8" xfId="0" applyNumberFormat="1" applyFont="1" applyFill="1" applyBorder="1" applyAlignment="1" applyProtection="1">
      <alignment horizontal="right"/>
      <protection/>
    </xf>
    <xf numFmtId="41" fontId="42" fillId="22" borderId="13" xfId="0" applyNumberFormat="1" applyFont="1" applyFill="1" applyBorder="1" applyAlignment="1" applyProtection="1">
      <alignment/>
      <protection/>
    </xf>
    <xf numFmtId="41" fontId="11" fillId="22" borderId="8" xfId="0" applyNumberFormat="1" applyFont="1" applyFill="1" applyBorder="1" applyAlignment="1" applyProtection="1">
      <alignment horizontal="right"/>
      <protection/>
    </xf>
    <xf numFmtId="41" fontId="11" fillId="22" borderId="13" xfId="0" applyNumberFormat="1" applyFont="1" applyFill="1" applyBorder="1" applyAlignment="1" applyProtection="1">
      <alignment horizontal="right"/>
      <protection/>
    </xf>
    <xf numFmtId="37" fontId="9" fillId="0" borderId="13" xfId="89" applyFont="1" applyFill="1" applyBorder="1" applyProtection="1">
      <alignment/>
      <protection/>
    </xf>
    <xf numFmtId="41" fontId="42" fillId="22" borderId="0" xfId="0" applyNumberFormat="1" applyFont="1" applyFill="1" applyBorder="1" applyAlignment="1" applyProtection="1">
      <alignment/>
      <protection/>
    </xf>
    <xf numFmtId="41" fontId="11" fillId="22" borderId="5" xfId="0" applyNumberFormat="1" applyFont="1" applyFill="1" applyBorder="1" applyAlignment="1" applyProtection="1">
      <alignment/>
      <protection/>
    </xf>
    <xf numFmtId="0" fontId="62" fillId="22" borderId="0" xfId="86" applyFont="1" applyFill="1" applyBorder="1" applyAlignment="1" applyProtection="1" quotePrefix="1">
      <alignment horizontal="left"/>
      <protection/>
    </xf>
    <xf numFmtId="37" fontId="22" fillId="29" borderId="19" xfId="91" applyFont="1" applyFill="1" applyBorder="1" applyProtection="1">
      <alignment/>
      <protection/>
    </xf>
    <xf numFmtId="37" fontId="22" fillId="29" borderId="16" xfId="91" applyFont="1" applyFill="1" applyBorder="1" applyProtection="1">
      <alignment/>
      <protection/>
    </xf>
    <xf numFmtId="37" fontId="60" fillId="29" borderId="16" xfId="89" applyFont="1" applyFill="1" applyBorder="1" applyProtection="1">
      <alignment/>
      <protection/>
    </xf>
    <xf numFmtId="37" fontId="22" fillId="29" borderId="0" xfId="91" applyFont="1" applyFill="1" applyBorder="1" applyProtection="1">
      <alignment/>
      <protection/>
    </xf>
    <xf numFmtId="37" fontId="22" fillId="29" borderId="20" xfId="91" applyFont="1" applyFill="1" applyBorder="1" applyProtection="1">
      <alignment/>
      <protection/>
    </xf>
    <xf numFmtId="0" fontId="22" fillId="29" borderId="0" xfId="0" applyNumberFormat="1" applyFont="1" applyFill="1" applyBorder="1" applyAlignment="1" applyProtection="1">
      <alignment horizontal="left" vertical="top"/>
      <protection/>
    </xf>
    <xf numFmtId="37" fontId="22" fillId="29" borderId="0" xfId="91" applyFont="1" applyFill="1" applyProtection="1">
      <alignment/>
      <protection/>
    </xf>
    <xf numFmtId="0" fontId="60" fillId="29" borderId="22" xfId="0" applyNumberFormat="1" applyFont="1" applyFill="1" applyBorder="1" applyAlignment="1" applyProtection="1">
      <alignment vertical="top"/>
      <protection/>
    </xf>
    <xf numFmtId="41" fontId="60" fillId="22" borderId="21" xfId="46" applyNumberFormat="1" applyFont="1" applyFill="1" applyBorder="1" applyAlignment="1" applyProtection="1">
      <alignment/>
      <protection/>
    </xf>
    <xf numFmtId="41" fontId="22" fillId="22" borderId="6" xfId="46" applyNumberFormat="1" applyFont="1" applyFill="1" applyBorder="1" applyAlignment="1" applyProtection="1">
      <alignment horizontal="right"/>
      <protection/>
    </xf>
    <xf numFmtId="41" fontId="22" fillId="22" borderId="21" xfId="46" applyNumberFormat="1" applyFont="1" applyFill="1" applyBorder="1" applyAlignment="1" applyProtection="1">
      <alignment horizontal="right"/>
      <protection/>
    </xf>
    <xf numFmtId="37" fontId="60" fillId="29" borderId="21" xfId="89" applyFont="1" applyFill="1" applyBorder="1" applyProtection="1">
      <alignment/>
      <protection/>
    </xf>
    <xf numFmtId="41" fontId="60" fillId="29" borderId="0" xfId="46" applyNumberFormat="1" applyFont="1" applyFill="1" applyBorder="1" applyAlignment="1" applyProtection="1">
      <alignment horizontal="right"/>
      <protection/>
    </xf>
    <xf numFmtId="41" fontId="22" fillId="29" borderId="0" xfId="46" applyNumberFormat="1" applyFont="1" applyFill="1" applyBorder="1" applyAlignment="1" applyProtection="1">
      <alignment horizontal="right"/>
      <protection/>
    </xf>
    <xf numFmtId="41" fontId="60" fillId="29" borderId="21" xfId="46" applyNumberFormat="1" applyFont="1" applyFill="1" applyBorder="1" applyAlignment="1" applyProtection="1">
      <alignment horizontal="right"/>
      <protection/>
    </xf>
    <xf numFmtId="0" fontId="22" fillId="29" borderId="36" xfId="0" applyNumberFormat="1" applyFont="1" applyFill="1" applyBorder="1" applyAlignment="1" applyProtection="1">
      <alignment horizontal="left" vertical="top"/>
      <protection/>
    </xf>
    <xf numFmtId="37" fontId="22" fillId="29" borderId="36" xfId="91" applyFont="1" applyFill="1" applyBorder="1" applyProtection="1">
      <alignment/>
      <protection/>
    </xf>
    <xf numFmtId="0" fontId="60" fillId="29" borderId="36" xfId="0" applyNumberFormat="1" applyFont="1" applyFill="1" applyBorder="1" applyAlignment="1" applyProtection="1">
      <alignment vertical="top"/>
      <protection/>
    </xf>
    <xf numFmtId="41" fontId="22" fillId="22" borderId="37" xfId="46" applyNumberFormat="1" applyFont="1" applyFill="1" applyBorder="1" applyAlignment="1" applyProtection="1">
      <alignment horizontal="right"/>
      <protection/>
    </xf>
    <xf numFmtId="41" fontId="22" fillId="29" borderId="36" xfId="46" applyNumberFormat="1" applyFont="1" applyFill="1" applyBorder="1" applyAlignment="1" applyProtection="1">
      <alignment horizontal="right"/>
      <protection/>
    </xf>
    <xf numFmtId="0" fontId="60" fillId="29" borderId="36" xfId="0" applyFont="1" applyFill="1" applyBorder="1" applyAlignment="1" applyProtection="1">
      <alignment vertical="top"/>
      <protection/>
    </xf>
    <xf numFmtId="0" fontId="21" fillId="29" borderId="36" xfId="0" applyNumberFormat="1" applyFont="1" applyFill="1" applyBorder="1" applyAlignment="1" applyProtection="1" quotePrefix="1">
      <alignment vertical="top"/>
      <protection/>
    </xf>
    <xf numFmtId="41" fontId="22" fillId="29" borderId="37" xfId="46" applyNumberFormat="1" applyFont="1" applyFill="1" applyBorder="1" applyAlignment="1" applyProtection="1">
      <alignment horizontal="right"/>
      <protection/>
    </xf>
    <xf numFmtId="41" fontId="22" fillId="29" borderId="21" xfId="46" applyNumberFormat="1" applyFont="1" applyFill="1" applyBorder="1" applyAlignment="1" applyProtection="1">
      <alignment horizontal="right"/>
      <protection/>
    </xf>
    <xf numFmtId="0" fontId="60" fillId="29" borderId="30" xfId="0" applyNumberFormat="1" applyFont="1" applyFill="1" applyBorder="1" applyAlignment="1" applyProtection="1">
      <alignment vertical="top"/>
      <protection/>
    </xf>
    <xf numFmtId="37" fontId="22" fillId="29" borderId="6" xfId="91" applyFont="1" applyFill="1" applyBorder="1" applyAlignment="1" applyProtection="1">
      <alignment/>
      <protection/>
    </xf>
    <xf numFmtId="37" fontId="22" fillId="29" borderId="21" xfId="91" applyFont="1" applyFill="1" applyBorder="1" applyAlignment="1" applyProtection="1">
      <alignment/>
      <protection/>
    </xf>
    <xf numFmtId="41" fontId="22" fillId="29" borderId="6" xfId="46" applyNumberFormat="1" applyFont="1" applyFill="1" applyBorder="1" applyAlignment="1" applyProtection="1">
      <alignment horizontal="right"/>
      <protection/>
    </xf>
    <xf numFmtId="41" fontId="60" fillId="29" borderId="6" xfId="46" applyNumberFormat="1" applyFont="1" applyFill="1" applyBorder="1" applyAlignment="1" applyProtection="1">
      <alignment horizontal="right"/>
      <protection/>
    </xf>
    <xf numFmtId="41" fontId="21" fillId="22" borderId="6" xfId="46" applyNumberFormat="1" applyFont="1" applyFill="1" applyBorder="1" applyAlignment="1" applyProtection="1">
      <alignment horizontal="right"/>
      <protection/>
    </xf>
    <xf numFmtId="0" fontId="22" fillId="29" borderId="22" xfId="0" applyNumberFormat="1" applyFont="1" applyFill="1" applyBorder="1" applyAlignment="1" applyProtection="1">
      <alignment horizontal="left" vertical="top"/>
      <protection/>
    </xf>
    <xf numFmtId="0" fontId="22" fillId="29" borderId="22" xfId="0" applyFont="1" applyFill="1" applyBorder="1" applyAlignment="1" applyProtection="1">
      <alignment vertical="top"/>
      <protection/>
    </xf>
    <xf numFmtId="168" fontId="60" fillId="22" borderId="23" xfId="44" applyNumberFormat="1" applyFont="1" applyFill="1" applyBorder="1" applyAlignment="1" applyProtection="1">
      <alignment horizontal="right"/>
      <protection/>
    </xf>
    <xf numFmtId="168" fontId="60" fillId="29" borderId="21" xfId="46" applyNumberFormat="1" applyFont="1" applyFill="1" applyBorder="1" applyAlignment="1" applyProtection="1">
      <alignment/>
      <protection/>
    </xf>
    <xf numFmtId="168" fontId="22" fillId="29" borderId="6" xfId="46" applyNumberFormat="1" applyFont="1" applyFill="1" applyBorder="1" applyAlignment="1" applyProtection="1">
      <alignment horizontal="right"/>
      <protection/>
    </xf>
    <xf numFmtId="168" fontId="22" fillId="29" borderId="21" xfId="46" applyNumberFormat="1" applyFont="1" applyFill="1" applyBorder="1" applyAlignment="1" applyProtection="1">
      <alignment horizontal="right"/>
      <protection/>
    </xf>
    <xf numFmtId="0" fontId="22" fillId="29" borderId="36" xfId="0" applyFont="1" applyFill="1" applyBorder="1" applyAlignment="1" applyProtection="1">
      <alignment vertical="top"/>
      <protection/>
    </xf>
    <xf numFmtId="168" fontId="22" fillId="29" borderId="37" xfId="46" applyNumberFormat="1" applyFont="1" applyFill="1" applyBorder="1" applyAlignment="1" applyProtection="1">
      <alignment horizontal="right"/>
      <protection/>
    </xf>
    <xf numFmtId="168" fontId="60" fillId="22" borderId="38" xfId="44" applyNumberFormat="1" applyFont="1" applyFill="1" applyBorder="1" applyAlignment="1" applyProtection="1">
      <alignment horizontal="right"/>
      <protection/>
    </xf>
    <xf numFmtId="168" fontId="60" fillId="29" borderId="18" xfId="46" applyNumberFormat="1" applyFont="1" applyFill="1" applyBorder="1" applyAlignment="1" applyProtection="1">
      <alignment/>
      <protection/>
    </xf>
    <xf numFmtId="168" fontId="22" fillId="29" borderId="33" xfId="46" applyNumberFormat="1" applyFont="1" applyFill="1" applyBorder="1" applyAlignment="1" applyProtection="1">
      <alignment horizontal="right"/>
      <protection/>
    </xf>
    <xf numFmtId="168" fontId="22" fillId="29" borderId="18" xfId="46" applyNumberFormat="1" applyFont="1" applyFill="1" applyBorder="1" applyAlignment="1" applyProtection="1">
      <alignment horizontal="right"/>
      <protection/>
    </xf>
    <xf numFmtId="37" fontId="60" fillId="29" borderId="18" xfId="89" applyFont="1" applyFill="1" applyBorder="1" applyProtection="1">
      <alignment/>
      <protection/>
    </xf>
    <xf numFmtId="41" fontId="22" fillId="29" borderId="15" xfId="46" applyNumberFormat="1" applyFont="1" applyFill="1" applyBorder="1" applyAlignment="1" applyProtection="1">
      <alignment horizontal="right"/>
      <protection/>
    </xf>
    <xf numFmtId="41" fontId="22" fillId="29" borderId="18" xfId="46" applyNumberFormat="1" applyFont="1" applyFill="1" applyBorder="1" applyAlignment="1" applyProtection="1">
      <alignment horizontal="right"/>
      <protection/>
    </xf>
    <xf numFmtId="0" fontId="11" fillId="29" borderId="0" xfId="0" applyNumberFormat="1" applyFont="1" applyFill="1" applyBorder="1" applyAlignment="1" applyProtection="1">
      <alignment/>
      <protection/>
    </xf>
    <xf numFmtId="37" fontId="4" fillId="0" borderId="0" xfId="89" applyFont="1" applyFill="1" applyAlignment="1" applyProtection="1">
      <alignment/>
      <protection locked="0"/>
    </xf>
    <xf numFmtId="37" fontId="4" fillId="29" borderId="0" xfId="91" applyFont="1" applyFill="1" applyProtection="1">
      <alignment/>
      <protection/>
    </xf>
    <xf numFmtId="37" fontId="9" fillId="0" borderId="0" xfId="89" applyFont="1" applyFill="1" applyProtection="1">
      <alignment/>
      <protection/>
    </xf>
    <xf numFmtId="0" fontId="9" fillId="22" borderId="5" xfId="93" applyFont="1" applyFill="1" applyBorder="1" applyAlignment="1" applyProtection="1">
      <alignment horizontal="center" wrapText="1"/>
      <protection/>
    </xf>
    <xf numFmtId="0" fontId="8" fillId="22" borderId="5" xfId="93" applyFont="1" applyFill="1" applyBorder="1" applyAlignment="1" applyProtection="1">
      <alignment horizontal="center" wrapText="1"/>
      <protection/>
    </xf>
    <xf numFmtId="0" fontId="63" fillId="29" borderId="13" xfId="93" applyFont="1" applyFill="1" applyBorder="1" applyProtection="1">
      <alignment/>
      <protection/>
    </xf>
    <xf numFmtId="0" fontId="8" fillId="29" borderId="0" xfId="93" applyFont="1" applyFill="1" applyProtection="1">
      <alignment/>
      <protection/>
    </xf>
    <xf numFmtId="0" fontId="9" fillId="22" borderId="20" xfId="93" applyFont="1" applyFill="1" applyBorder="1" applyAlignment="1" applyProtection="1">
      <alignment horizontal="center" wrapText="1"/>
      <protection/>
    </xf>
    <xf numFmtId="0" fontId="8" fillId="22" borderId="20" xfId="93" applyFont="1" applyFill="1" applyBorder="1" applyAlignment="1" applyProtection="1">
      <alignment horizontal="center" wrapText="1"/>
      <protection/>
    </xf>
    <xf numFmtId="0" fontId="0" fillId="29" borderId="21" xfId="93" applyFont="1" applyFill="1" applyBorder="1" applyProtection="1">
      <alignment/>
      <protection/>
    </xf>
    <xf numFmtId="0" fontId="9" fillId="22" borderId="15" xfId="93" applyFont="1" applyFill="1" applyBorder="1" applyAlignment="1" applyProtection="1">
      <alignment horizontal="center" wrapText="1"/>
      <protection/>
    </xf>
    <xf numFmtId="0" fontId="8" fillId="22" borderId="15" xfId="93" applyFont="1" applyFill="1" applyBorder="1" applyAlignment="1" applyProtection="1">
      <alignment horizontal="center" wrapText="1"/>
      <protection/>
    </xf>
    <xf numFmtId="0" fontId="0" fillId="29" borderId="18" xfId="93" applyFont="1" applyFill="1" applyBorder="1" applyProtection="1">
      <alignment/>
      <protection/>
    </xf>
    <xf numFmtId="41" fontId="9" fillId="22" borderId="9" xfId="93" applyNumberFormat="1" applyFont="1" applyFill="1" applyBorder="1" applyAlignment="1" applyProtection="1">
      <alignment horizontal="center"/>
      <protection/>
    </xf>
    <xf numFmtId="41" fontId="9" fillId="22" borderId="19" xfId="93" applyNumberFormat="1" applyFont="1" applyFill="1" applyBorder="1" applyAlignment="1" applyProtection="1">
      <alignment horizontal="center"/>
      <protection/>
    </xf>
    <xf numFmtId="41" fontId="9" fillId="22" borderId="16" xfId="93" applyNumberFormat="1" applyFont="1" applyFill="1" applyBorder="1" applyAlignment="1" applyProtection="1">
      <alignment horizontal="center"/>
      <protection/>
    </xf>
    <xf numFmtId="41" fontId="8" fillId="22" borderId="9" xfId="93" applyNumberFormat="1" applyFont="1" applyFill="1" applyBorder="1" applyAlignment="1" applyProtection="1">
      <alignment horizontal="center"/>
      <protection/>
    </xf>
    <xf numFmtId="41" fontId="8" fillId="22" borderId="19" xfId="93" applyNumberFormat="1" applyFont="1" applyFill="1" applyBorder="1" applyAlignment="1" applyProtection="1">
      <alignment horizontal="center"/>
      <protection/>
    </xf>
    <xf numFmtId="41" fontId="8" fillId="22" borderId="16" xfId="93" applyNumberFormat="1" applyFont="1" applyFill="1" applyBorder="1" applyAlignment="1" applyProtection="1">
      <alignment horizontal="center"/>
      <protection/>
    </xf>
    <xf numFmtId="41" fontId="0" fillId="29" borderId="13" xfId="93" applyNumberFormat="1" applyFont="1" applyFill="1" applyBorder="1" applyAlignment="1" applyProtection="1">
      <alignment horizontal="right"/>
      <protection/>
    </xf>
    <xf numFmtId="164" fontId="9" fillId="22" borderId="19" xfId="46" applyNumberFormat="1" applyFont="1" applyFill="1" applyBorder="1" applyAlignment="1" applyProtection="1">
      <alignment/>
      <protection/>
    </xf>
    <xf numFmtId="164" fontId="9" fillId="22" borderId="20" xfId="46" applyNumberFormat="1" applyFont="1" applyFill="1" applyBorder="1" applyAlignment="1" applyProtection="1">
      <alignment/>
      <protection/>
    </xf>
    <xf numFmtId="164" fontId="8" fillId="22" borderId="19" xfId="46" applyNumberFormat="1" applyFont="1" applyFill="1" applyBorder="1" applyAlignment="1" applyProtection="1">
      <alignment/>
      <protection/>
    </xf>
    <xf numFmtId="164" fontId="8" fillId="22" borderId="20" xfId="46" applyNumberFormat="1" applyFont="1" applyFill="1" applyBorder="1" applyAlignment="1" applyProtection="1">
      <alignment/>
      <protection/>
    </xf>
    <xf numFmtId="41" fontId="9" fillId="22" borderId="21" xfId="46" applyNumberFormat="1" applyFont="1" applyFill="1" applyBorder="1" applyAlignment="1" applyProtection="1">
      <alignment horizontal="right"/>
      <protection/>
    </xf>
    <xf numFmtId="41" fontId="8" fillId="22" borderId="23" xfId="46" applyNumberFormat="1" applyFont="1" applyFill="1" applyBorder="1" applyAlignment="1" applyProtection="1">
      <alignment horizontal="right"/>
      <protection/>
    </xf>
    <xf numFmtId="41" fontId="8" fillId="22" borderId="37" xfId="46" applyNumberFormat="1" applyFont="1" applyFill="1" applyBorder="1" applyAlignment="1" applyProtection="1">
      <alignment horizontal="right"/>
      <protection/>
    </xf>
    <xf numFmtId="41" fontId="8" fillId="22" borderId="36" xfId="46" applyNumberFormat="1" applyFont="1" applyFill="1" applyBorder="1" applyAlignment="1" applyProtection="1">
      <alignment horizontal="right"/>
      <protection/>
    </xf>
    <xf numFmtId="41" fontId="8" fillId="22" borderId="30" xfId="46" applyNumberFormat="1" applyFont="1" applyFill="1" applyBorder="1" applyAlignment="1" applyProtection="1">
      <alignment horizontal="right"/>
      <protection/>
    </xf>
    <xf numFmtId="41" fontId="9" fillId="22" borderId="5" xfId="46" applyNumberFormat="1" applyFont="1" applyFill="1" applyBorder="1" applyAlignment="1" applyProtection="1">
      <alignment horizontal="right"/>
      <protection/>
    </xf>
    <xf numFmtId="41" fontId="8" fillId="22" borderId="8" xfId="46" applyNumberFormat="1" applyFont="1" applyFill="1" applyBorder="1" applyAlignment="1" applyProtection="1">
      <alignment horizontal="right"/>
      <protection/>
    </xf>
    <xf numFmtId="165" fontId="9" fillId="22" borderId="0" xfId="46" applyNumberFormat="1" applyFont="1" applyFill="1" applyBorder="1" applyAlignment="1" applyProtection="1">
      <alignment/>
      <protection/>
    </xf>
    <xf numFmtId="165" fontId="9" fillId="29" borderId="0" xfId="46" applyNumberFormat="1" applyFont="1" applyFill="1" applyBorder="1" applyAlignment="1" applyProtection="1">
      <alignment/>
      <protection/>
    </xf>
    <xf numFmtId="165" fontId="8" fillId="22" borderId="0" xfId="46" applyNumberFormat="1" applyFont="1" applyFill="1" applyBorder="1" applyAlignment="1" applyProtection="1">
      <alignment/>
      <protection/>
    </xf>
    <xf numFmtId="0" fontId="0" fillId="29" borderId="13" xfId="93" applyFont="1" applyFill="1" applyBorder="1" applyProtection="1">
      <alignment/>
      <protection/>
    </xf>
    <xf numFmtId="41" fontId="9" fillId="22" borderId="18" xfId="46" applyNumberFormat="1" applyFont="1" applyFill="1" applyBorder="1" applyAlignment="1" applyProtection="1">
      <alignment horizontal="right"/>
      <protection/>
    </xf>
    <xf numFmtId="41" fontId="9" fillId="22" borderId="13" xfId="46" applyNumberFormat="1" applyFont="1" applyFill="1" applyBorder="1" applyAlignment="1" applyProtection="1">
      <alignment horizontal="right"/>
      <protection/>
    </xf>
    <xf numFmtId="0" fontId="8" fillId="22" borderId="0" xfId="99" applyFont="1" applyFill="1" applyProtection="1">
      <alignment/>
      <protection/>
    </xf>
    <xf numFmtId="0" fontId="9" fillId="22" borderId="21" xfId="99" applyFont="1" applyFill="1" applyBorder="1" applyAlignment="1" applyProtection="1">
      <alignment horizontal="center"/>
      <protection/>
    </xf>
    <xf numFmtId="0" fontId="9" fillId="22" borderId="5" xfId="99" applyFont="1" applyFill="1" applyBorder="1" applyAlignment="1" applyProtection="1">
      <alignment horizontal="center"/>
      <protection/>
    </xf>
    <xf numFmtId="0" fontId="8" fillId="22" borderId="8" xfId="99" applyFont="1" applyFill="1" applyBorder="1" applyAlignment="1" applyProtection="1">
      <alignment horizontal="right"/>
      <protection/>
    </xf>
    <xf numFmtId="0" fontId="9" fillId="22" borderId="13" xfId="99" applyFont="1" applyFill="1" applyBorder="1" applyAlignment="1" applyProtection="1">
      <alignment horizontal="center"/>
      <protection/>
    </xf>
    <xf numFmtId="0" fontId="8" fillId="22" borderId="5" xfId="99" applyFont="1" applyFill="1" applyBorder="1" applyAlignment="1" applyProtection="1">
      <alignment horizontal="right"/>
      <protection/>
    </xf>
    <xf numFmtId="0" fontId="8" fillId="22" borderId="13" xfId="99" applyFont="1" applyFill="1" applyBorder="1" applyAlignment="1" applyProtection="1">
      <alignment/>
      <protection/>
    </xf>
    <xf numFmtId="0" fontId="8" fillId="22" borderId="5" xfId="99" applyFont="1" applyFill="1" applyBorder="1" applyAlignment="1" applyProtection="1">
      <alignment/>
      <protection/>
    </xf>
    <xf numFmtId="41" fontId="9" fillId="22" borderId="21" xfId="99" applyNumberFormat="1" applyFont="1" applyFill="1" applyBorder="1" applyAlignment="1" applyProtection="1">
      <alignment horizontal="right"/>
      <protection/>
    </xf>
    <xf numFmtId="41" fontId="9" fillId="22" borderId="8" xfId="99" applyNumberFormat="1" applyFont="1" applyFill="1" applyBorder="1" applyAlignment="1" applyProtection="1">
      <alignment horizontal="right" wrapText="1"/>
      <protection/>
    </xf>
    <xf numFmtId="41" fontId="41" fillId="22" borderId="5" xfId="99" applyNumberFormat="1" applyFont="1" applyFill="1" applyBorder="1" applyAlignment="1" applyProtection="1" quotePrefix="1">
      <alignment horizontal="left" wrapText="1"/>
      <protection/>
    </xf>
    <xf numFmtId="41" fontId="9" fillId="22" borderId="5" xfId="99" applyNumberFormat="1" applyFont="1" applyFill="1" applyBorder="1" applyAlignment="1" applyProtection="1">
      <alignment horizontal="right" wrapText="1"/>
      <protection/>
    </xf>
    <xf numFmtId="41" fontId="9" fillId="22" borderId="5" xfId="99" applyNumberFormat="1" applyFont="1" applyFill="1" applyBorder="1" applyAlignment="1" applyProtection="1">
      <alignment horizontal="right"/>
      <protection/>
    </xf>
    <xf numFmtId="41" fontId="8" fillId="22" borderId="8" xfId="99" applyNumberFormat="1" applyFont="1" applyFill="1" applyBorder="1" applyAlignment="1" applyProtection="1">
      <alignment horizontal="right"/>
      <protection/>
    </xf>
    <xf numFmtId="41" fontId="41" fillId="22" borderId="13" xfId="99" applyNumberFormat="1" applyFont="1" applyFill="1" applyBorder="1" applyAlignment="1" applyProtection="1" quotePrefix="1">
      <alignment horizontal="left" wrapText="1"/>
      <protection/>
    </xf>
    <xf numFmtId="41" fontId="8" fillId="22" borderId="5" xfId="99" applyNumberFormat="1" applyFont="1" applyFill="1" applyBorder="1" applyAlignment="1" applyProtection="1">
      <alignment horizontal="right"/>
      <protection/>
    </xf>
    <xf numFmtId="41" fontId="8" fillId="22" borderId="5" xfId="99" applyNumberFormat="1" applyFont="1" applyFill="1" applyBorder="1" applyAlignment="1" applyProtection="1">
      <alignment wrapText="1"/>
      <protection/>
    </xf>
    <xf numFmtId="41" fontId="8" fillId="22" borderId="13" xfId="99" applyNumberFormat="1" applyFont="1" applyFill="1" applyBorder="1" applyAlignment="1" applyProtection="1">
      <alignment wrapText="1"/>
      <protection/>
    </xf>
    <xf numFmtId="41" fontId="8" fillId="22" borderId="13" xfId="99" applyNumberFormat="1" applyFont="1" applyFill="1" applyBorder="1" applyAlignment="1" applyProtection="1">
      <alignment/>
      <protection/>
    </xf>
    <xf numFmtId="0" fontId="9" fillId="22" borderId="0" xfId="99" applyFont="1" applyFill="1" applyBorder="1" applyProtection="1">
      <alignment/>
      <protection/>
    </xf>
    <xf numFmtId="0" fontId="8" fillId="22" borderId="19" xfId="99" applyFont="1" applyFill="1" applyBorder="1" applyProtection="1">
      <alignment/>
      <protection/>
    </xf>
    <xf numFmtId="0" fontId="8" fillId="22" borderId="20" xfId="99" applyFont="1" applyFill="1" applyBorder="1" applyProtection="1">
      <alignment/>
      <protection/>
    </xf>
    <xf numFmtId="0" fontId="8" fillId="22" borderId="16" xfId="99" applyFont="1" applyFill="1" applyBorder="1" applyProtection="1">
      <alignment/>
      <protection/>
    </xf>
    <xf numFmtId="0" fontId="8" fillId="22" borderId="21" xfId="99" applyFont="1" applyFill="1" applyBorder="1" applyProtection="1">
      <alignment/>
      <protection/>
    </xf>
    <xf numFmtId="41" fontId="9" fillId="22" borderId="22" xfId="46" applyNumberFormat="1" applyFont="1" applyFill="1" applyBorder="1" applyAlignment="1" applyProtection="1">
      <alignment horizontal="right"/>
      <protection/>
    </xf>
    <xf numFmtId="41" fontId="9" fillId="22" borderId="23" xfId="46" applyNumberFormat="1" applyFont="1" applyFill="1" applyBorder="1" applyAlignment="1" applyProtection="1">
      <alignment horizontal="right"/>
      <protection locked="0"/>
    </xf>
    <xf numFmtId="165" fontId="9" fillId="22" borderId="22" xfId="46" applyNumberFormat="1" applyFont="1" applyFill="1" applyBorder="1" applyAlignment="1" applyProtection="1">
      <alignment horizontal="center"/>
      <protection locked="0"/>
    </xf>
    <xf numFmtId="41" fontId="9" fillId="22" borderId="22" xfId="46" applyNumberFormat="1" applyFont="1" applyFill="1" applyBorder="1" applyAlignment="1" applyProtection="1">
      <alignment horizontal="right"/>
      <protection locked="0"/>
    </xf>
    <xf numFmtId="165" fontId="8" fillId="22" borderId="24" xfId="46" applyNumberFormat="1" applyFont="1" applyFill="1" applyBorder="1" applyAlignment="1" applyProtection="1">
      <alignment horizontal="center"/>
      <protection/>
    </xf>
    <xf numFmtId="165" fontId="8" fillId="22" borderId="22" xfId="46" applyNumberFormat="1" applyFont="1" applyFill="1" applyBorder="1" applyAlignment="1" applyProtection="1">
      <alignment horizontal="center"/>
      <protection/>
    </xf>
    <xf numFmtId="41" fontId="8" fillId="22" borderId="24" xfId="46" applyNumberFormat="1" applyFont="1" applyFill="1" applyBorder="1" applyAlignment="1" applyProtection="1">
      <alignment horizontal="right"/>
      <protection/>
    </xf>
    <xf numFmtId="41" fontId="8" fillId="22" borderId="21" xfId="46" applyNumberFormat="1" applyFont="1" applyFill="1" applyBorder="1" applyAlignment="1" applyProtection="1">
      <alignment horizontal="right"/>
      <protection/>
    </xf>
    <xf numFmtId="41" fontId="9" fillId="22" borderId="36" xfId="46" applyNumberFormat="1" applyFont="1" applyFill="1" applyBorder="1" applyAlignment="1" applyProtection="1">
      <alignment horizontal="right"/>
      <protection locked="0"/>
    </xf>
    <xf numFmtId="41" fontId="9" fillId="22" borderId="25" xfId="46" applyNumberFormat="1" applyFont="1" applyFill="1" applyBorder="1" applyAlignment="1" applyProtection="1">
      <alignment horizontal="right"/>
      <protection/>
    </xf>
    <xf numFmtId="41" fontId="9" fillId="22" borderId="38" xfId="46" applyNumberFormat="1" applyFont="1" applyFill="1" applyBorder="1" applyAlignment="1" applyProtection="1">
      <alignment horizontal="right"/>
      <protection locked="0"/>
    </xf>
    <xf numFmtId="167" fontId="9" fillId="22" borderId="39" xfId="46" applyNumberFormat="1" applyFont="1" applyFill="1" applyBorder="1" applyAlignment="1" applyProtection="1">
      <alignment/>
      <protection locked="0"/>
    </xf>
    <xf numFmtId="41" fontId="9" fillId="22" borderId="39" xfId="46" applyNumberFormat="1" applyFont="1" applyFill="1" applyBorder="1" applyAlignment="1" applyProtection="1">
      <alignment horizontal="right"/>
      <protection locked="0"/>
    </xf>
    <xf numFmtId="41" fontId="8" fillId="22" borderId="15" xfId="46" applyNumberFormat="1" applyFont="1" applyFill="1" applyBorder="1" applyAlignment="1" applyProtection="1">
      <alignment horizontal="right"/>
      <protection/>
    </xf>
    <xf numFmtId="41" fontId="8" fillId="22" borderId="38" xfId="46" applyNumberFormat="1" applyFont="1" applyFill="1" applyBorder="1" applyAlignment="1" applyProtection="1">
      <alignment horizontal="right"/>
      <protection/>
    </xf>
    <xf numFmtId="167" fontId="8" fillId="22" borderId="50" xfId="46" applyNumberFormat="1" applyFont="1" applyFill="1" applyBorder="1" applyAlignment="1" applyProtection="1">
      <alignment/>
      <protection/>
    </xf>
    <xf numFmtId="41" fontId="8" fillId="22" borderId="39" xfId="46" applyNumberFormat="1" applyFont="1" applyFill="1" applyBorder="1" applyAlignment="1" applyProtection="1">
      <alignment horizontal="right"/>
      <protection/>
    </xf>
    <xf numFmtId="167" fontId="8" fillId="22" borderId="39" xfId="46" applyNumberFormat="1" applyFont="1" applyFill="1" applyBorder="1" applyAlignment="1" applyProtection="1">
      <alignment/>
      <protection/>
    </xf>
    <xf numFmtId="41" fontId="8" fillId="22" borderId="50" xfId="46" applyNumberFormat="1" applyFont="1" applyFill="1" applyBorder="1" applyAlignment="1" applyProtection="1">
      <alignment horizontal="right"/>
      <protection/>
    </xf>
    <xf numFmtId="41" fontId="8" fillId="22" borderId="18" xfId="46" applyNumberFormat="1" applyFont="1" applyFill="1" applyBorder="1" applyAlignment="1" applyProtection="1">
      <alignment horizontal="right"/>
      <protection/>
    </xf>
    <xf numFmtId="0" fontId="8" fillId="22" borderId="0" xfId="99" applyFont="1" applyFill="1" applyBorder="1" applyProtection="1">
      <alignment/>
      <protection/>
    </xf>
    <xf numFmtId="167" fontId="8" fillId="22" borderId="0" xfId="46" applyNumberFormat="1" applyFont="1" applyFill="1" applyBorder="1" applyAlignment="1" applyProtection="1">
      <alignment/>
      <protection/>
    </xf>
    <xf numFmtId="165" fontId="8" fillId="22" borderId="0" xfId="46" applyNumberFormat="1" applyFont="1" applyFill="1" applyBorder="1" applyAlignment="1" applyProtection="1">
      <alignment horizontal="center"/>
      <protection/>
    </xf>
    <xf numFmtId="165" fontId="8" fillId="22" borderId="20" xfId="46" applyNumberFormat="1" applyFont="1" applyFill="1" applyBorder="1" applyAlignment="1" applyProtection="1">
      <alignment horizontal="center"/>
      <protection/>
    </xf>
    <xf numFmtId="0" fontId="11" fillId="22" borderId="0" xfId="99" applyFont="1" applyFill="1" applyAlignment="1" applyProtection="1">
      <alignment horizontal="left"/>
      <protection/>
    </xf>
    <xf numFmtId="0" fontId="0" fillId="22" borderId="0" xfId="0" applyFont="1" applyFill="1" applyBorder="1" applyAlignment="1">
      <alignment/>
    </xf>
    <xf numFmtId="0" fontId="0" fillId="29" borderId="0" xfId="0" applyFont="1" applyFill="1" applyBorder="1" applyAlignment="1">
      <alignment/>
    </xf>
    <xf numFmtId="0" fontId="14" fillId="29" borderId="0" xfId="92" applyFont="1" applyFill="1" applyBorder="1" applyAlignment="1" applyProtection="1">
      <alignment horizontal="center" vertical="center"/>
      <protection/>
    </xf>
    <xf numFmtId="0" fontId="64" fillId="29" borderId="0" xfId="92" applyFont="1" applyFill="1" applyBorder="1" applyAlignment="1" applyProtection="1">
      <alignment horizontal="left"/>
      <protection/>
    </xf>
    <xf numFmtId="0" fontId="65" fillId="29" borderId="0" xfId="92" applyFont="1" applyFill="1" applyBorder="1" applyAlignment="1" applyProtection="1">
      <alignment horizontal="left"/>
      <protection/>
    </xf>
    <xf numFmtId="0" fontId="66" fillId="29" borderId="0" xfId="92" applyFont="1" applyFill="1" applyBorder="1" applyAlignment="1" applyProtection="1">
      <alignment horizontal="left" wrapText="1"/>
      <protection/>
    </xf>
    <xf numFmtId="0" fontId="64" fillId="22" borderId="0" xfId="82" applyFont="1" applyFill="1" applyBorder="1" applyAlignment="1" applyProtection="1">
      <alignment horizontal="left"/>
      <protection/>
    </xf>
    <xf numFmtId="0" fontId="66" fillId="22" borderId="0" xfId="82" applyFont="1" applyFill="1" applyBorder="1" applyAlignment="1" applyProtection="1">
      <alignment horizontal="left" wrapText="1"/>
      <protection/>
    </xf>
    <xf numFmtId="0" fontId="64" fillId="29" borderId="0" xfId="82" applyFont="1" applyFill="1" applyBorder="1" applyAlignment="1" applyProtection="1">
      <alignment horizontal="left"/>
      <protection/>
    </xf>
    <xf numFmtId="0" fontId="64" fillId="29" borderId="0" xfId="82" applyNumberFormat="1" applyFont="1" applyFill="1" applyBorder="1" applyAlignment="1" applyProtection="1">
      <alignment horizontal="left"/>
      <protection/>
    </xf>
    <xf numFmtId="0" fontId="66" fillId="29" borderId="0" xfId="92" applyFont="1" applyFill="1" applyBorder="1" applyAlignment="1" applyProtection="1">
      <alignment vertical="center" wrapText="1"/>
      <protection/>
    </xf>
    <xf numFmtId="0" fontId="15" fillId="22" borderId="0" xfId="93" applyFont="1" applyFill="1" applyBorder="1" applyAlignment="1" applyProtection="1">
      <alignment horizontal="left"/>
      <protection/>
    </xf>
    <xf numFmtId="0" fontId="15" fillId="22" borderId="0" xfId="93" applyFont="1" applyFill="1" applyBorder="1" applyAlignment="1" applyProtection="1">
      <alignment/>
      <protection/>
    </xf>
    <xf numFmtId="0" fontId="15" fillId="29" borderId="5" xfId="93" applyFont="1" applyFill="1" applyBorder="1" applyAlignment="1" applyProtection="1">
      <alignment horizontal="center"/>
      <protection/>
    </xf>
    <xf numFmtId="0" fontId="15" fillId="29" borderId="13" xfId="93" applyFont="1" applyFill="1" applyBorder="1" applyAlignment="1" applyProtection="1">
      <alignment/>
      <protection/>
    </xf>
    <xf numFmtId="0" fontId="16" fillId="22" borderId="0" xfId="93" applyFont="1" applyFill="1" applyBorder="1" applyAlignment="1" applyProtection="1">
      <alignment/>
      <protection/>
    </xf>
    <xf numFmtId="0" fontId="16" fillId="29" borderId="6" xfId="93" applyFont="1" applyFill="1" applyBorder="1" applyAlignment="1" applyProtection="1">
      <alignment horizontal="right"/>
      <protection/>
    </xf>
    <xf numFmtId="0" fontId="15" fillId="22" borderId="0" xfId="93" applyFont="1" applyFill="1" applyBorder="1" applyAlignment="1" applyProtection="1">
      <alignment horizontal="right"/>
      <protection/>
    </xf>
    <xf numFmtId="0" fontId="16" fillId="29" borderId="0" xfId="93" applyFont="1" applyFill="1" applyBorder="1" applyAlignment="1" applyProtection="1">
      <alignment horizontal="right"/>
      <protection/>
    </xf>
    <xf numFmtId="0" fontId="16" fillId="22" borderId="0" xfId="93" applyFont="1" applyFill="1" applyBorder="1" applyAlignment="1" applyProtection="1">
      <alignment horizontal="right"/>
      <protection/>
    </xf>
    <xf numFmtId="0" fontId="16" fillId="22" borderId="21" xfId="93" applyFont="1" applyFill="1" applyBorder="1" applyAlignment="1" applyProtection="1">
      <alignment horizontal="right"/>
      <protection/>
    </xf>
    <xf numFmtId="0" fontId="15" fillId="22" borderId="19" xfId="93" applyFont="1" applyFill="1" applyBorder="1" applyAlignment="1" applyProtection="1">
      <alignment horizontal="right"/>
      <protection/>
    </xf>
    <xf numFmtId="0" fontId="15" fillId="29" borderId="21" xfId="93" applyFont="1" applyFill="1" applyBorder="1" applyAlignment="1" applyProtection="1">
      <alignment/>
      <protection/>
    </xf>
    <xf numFmtId="0" fontId="15" fillId="22" borderId="6" xfId="93" applyFont="1" applyFill="1" applyBorder="1" applyAlignment="1" applyProtection="1">
      <alignment horizontal="right"/>
      <protection/>
    </xf>
    <xf numFmtId="0" fontId="15" fillId="22" borderId="0" xfId="93" applyFont="1" applyFill="1" applyBorder="1" applyAlignment="1" applyProtection="1" quotePrefix="1">
      <alignment horizontal="left"/>
      <protection/>
    </xf>
    <xf numFmtId="0" fontId="16" fillId="29" borderId="33" xfId="0" applyFont="1" applyFill="1" applyBorder="1" applyAlignment="1" applyProtection="1">
      <alignment horizontal="right"/>
      <protection/>
    </xf>
    <xf numFmtId="0" fontId="67" fillId="29" borderId="15" xfId="0" applyFont="1" applyFill="1" applyBorder="1" applyAlignment="1" applyProtection="1" quotePrefix="1">
      <alignment horizontal="left"/>
      <protection/>
    </xf>
    <xf numFmtId="0" fontId="16" fillId="29" borderId="15" xfId="0" applyFont="1" applyFill="1" applyBorder="1" applyAlignment="1" applyProtection="1">
      <alignment horizontal="right"/>
      <protection/>
    </xf>
    <xf numFmtId="0" fontId="16" fillId="29" borderId="18" xfId="0" applyFont="1" applyFill="1" applyBorder="1" applyAlignment="1" applyProtection="1">
      <alignment horizontal="right"/>
      <protection/>
    </xf>
    <xf numFmtId="0" fontId="15" fillId="29" borderId="33" xfId="0" applyFont="1" applyFill="1" applyBorder="1" applyAlignment="1" applyProtection="1">
      <alignment horizontal="right"/>
      <protection/>
    </xf>
    <xf numFmtId="0" fontId="15" fillId="29" borderId="15" xfId="0" applyFont="1" applyFill="1" applyBorder="1" applyAlignment="1" applyProtection="1">
      <alignment horizontal="right"/>
      <protection/>
    </xf>
    <xf numFmtId="0" fontId="15" fillId="29" borderId="18" xfId="93" applyFont="1" applyFill="1" applyBorder="1" applyAlignment="1" applyProtection="1">
      <alignment/>
      <protection/>
    </xf>
    <xf numFmtId="0" fontId="18" fillId="22" borderId="0" xfId="93" applyFont="1" applyFill="1" applyBorder="1" applyAlignment="1" applyProtection="1" quotePrefix="1">
      <alignment horizontal="left"/>
      <protection/>
    </xf>
    <xf numFmtId="164" fontId="16" fillId="0" borderId="19" xfId="46" applyNumberFormat="1" applyFont="1" applyFill="1" applyBorder="1" applyAlignment="1" applyProtection="1">
      <alignment/>
      <protection/>
    </xf>
    <xf numFmtId="164" fontId="15" fillId="22" borderId="20" xfId="46" applyNumberFormat="1" applyFont="1" applyFill="1" applyBorder="1" applyAlignment="1" applyProtection="1">
      <alignment/>
      <protection/>
    </xf>
    <xf numFmtId="164" fontId="16" fillId="0" borderId="20" xfId="46" applyNumberFormat="1" applyFont="1" applyFill="1" applyBorder="1" applyAlignment="1" applyProtection="1">
      <alignment/>
      <protection/>
    </xf>
    <xf numFmtId="164" fontId="16" fillId="22" borderId="20" xfId="46" applyNumberFormat="1" applyFont="1" applyFill="1" applyBorder="1" applyAlignment="1" applyProtection="1">
      <alignment/>
      <protection/>
    </xf>
    <xf numFmtId="164" fontId="16" fillId="22" borderId="16" xfId="46" applyNumberFormat="1" applyFont="1" applyFill="1" applyBorder="1" applyAlignment="1" applyProtection="1">
      <alignment/>
      <protection/>
    </xf>
    <xf numFmtId="164" fontId="15" fillId="22" borderId="6" xfId="46" applyNumberFormat="1" applyFont="1" applyFill="1" applyBorder="1" applyAlignment="1" applyProtection="1">
      <alignment/>
      <protection/>
    </xf>
    <xf numFmtId="164" fontId="15" fillId="22" borderId="0" xfId="46" applyNumberFormat="1" applyFont="1" applyFill="1" applyBorder="1" applyAlignment="1" applyProtection="1">
      <alignment/>
      <protection/>
    </xf>
    <xf numFmtId="0" fontId="15" fillId="22" borderId="22" xfId="93" applyFont="1" applyFill="1" applyBorder="1" applyAlignment="1" applyProtection="1">
      <alignment/>
      <protection/>
    </xf>
    <xf numFmtId="0" fontId="15" fillId="22" borderId="22" xfId="93" applyFont="1" applyFill="1" applyBorder="1" applyAlignment="1" applyProtection="1">
      <alignment horizontal="left"/>
      <protection/>
    </xf>
    <xf numFmtId="43" fontId="15" fillId="29" borderId="23" xfId="44" applyFont="1" applyFill="1" applyBorder="1" applyAlignment="1" applyProtection="1">
      <alignment horizontal="right"/>
      <protection/>
    </xf>
    <xf numFmtId="43" fontId="15" fillId="22" borderId="22" xfId="44" applyFont="1" applyFill="1" applyBorder="1" applyAlignment="1" applyProtection="1">
      <alignment/>
      <protection locked="0"/>
    </xf>
    <xf numFmtId="43" fontId="15" fillId="29" borderId="22" xfId="44" applyFont="1" applyFill="1" applyBorder="1" applyAlignment="1" applyProtection="1">
      <alignment horizontal="right"/>
      <protection/>
    </xf>
    <xf numFmtId="10" fontId="16" fillId="22" borderId="22" xfId="164" applyNumberFormat="1" applyFont="1" applyFill="1" applyBorder="1" applyAlignment="1" applyProtection="1">
      <alignment/>
      <protection/>
    </xf>
    <xf numFmtId="10" fontId="16" fillId="22" borderId="21" xfId="164" applyNumberFormat="1" applyFont="1" applyFill="1" applyBorder="1" applyAlignment="1" applyProtection="1">
      <alignment/>
      <protection/>
    </xf>
    <xf numFmtId="43" fontId="15" fillId="29" borderId="23" xfId="164" applyNumberFormat="1" applyFont="1" applyFill="1" applyBorder="1" applyAlignment="1" applyProtection="1">
      <alignment/>
      <protection/>
    </xf>
    <xf numFmtId="10" fontId="15" fillId="22" borderId="22" xfId="164" applyNumberFormat="1" applyFont="1" applyFill="1" applyBorder="1" applyAlignment="1" applyProtection="1">
      <alignment/>
      <protection/>
    </xf>
    <xf numFmtId="43" fontId="15" fillId="29" borderId="22" xfId="164" applyNumberFormat="1" applyFont="1" applyFill="1" applyBorder="1" applyAlignment="1" applyProtection="1">
      <alignment/>
      <protection/>
    </xf>
    <xf numFmtId="10" fontId="15" fillId="22" borderId="0" xfId="164" applyNumberFormat="1" applyFont="1" applyFill="1" applyBorder="1" applyAlignment="1" applyProtection="1">
      <alignment/>
      <protection/>
    </xf>
    <xf numFmtId="43" fontId="15" fillId="22" borderId="23" xfId="164" applyNumberFormat="1" applyFont="1" applyFill="1" applyBorder="1" applyAlignment="1" applyProtection="1">
      <alignment/>
      <protection/>
    </xf>
    <xf numFmtId="43" fontId="15" fillId="22" borderId="22" xfId="164" applyNumberFormat="1" applyFont="1" applyFill="1" applyBorder="1" applyAlignment="1" applyProtection="1">
      <alignment/>
      <protection/>
    </xf>
    <xf numFmtId="43" fontId="15" fillId="29" borderId="37" xfId="44" applyFont="1" applyFill="1" applyBorder="1" applyAlignment="1" applyProtection="1">
      <alignment horizontal="right"/>
      <protection/>
    </xf>
    <xf numFmtId="43" fontId="15" fillId="22" borderId="36" xfId="44" applyFont="1" applyFill="1" applyBorder="1" applyAlignment="1" applyProtection="1">
      <alignment horizontal="right"/>
      <protection locked="0"/>
    </xf>
    <xf numFmtId="43" fontId="15" fillId="29" borderId="36" xfId="44" applyFont="1" applyFill="1" applyBorder="1" applyAlignment="1" applyProtection="1">
      <alignment horizontal="right"/>
      <protection/>
    </xf>
    <xf numFmtId="167" fontId="15" fillId="29" borderId="37" xfId="46" applyNumberFormat="1" applyFont="1" applyFill="1" applyBorder="1" applyAlignment="1" applyProtection="1">
      <alignment horizontal="right"/>
      <protection/>
    </xf>
    <xf numFmtId="41" fontId="15" fillId="22" borderId="36" xfId="46" applyNumberFormat="1" applyFont="1" applyFill="1" applyBorder="1" applyAlignment="1" applyProtection="1">
      <alignment horizontal="right"/>
      <protection/>
    </xf>
    <xf numFmtId="167" fontId="15" fillId="29" borderId="36" xfId="46" applyNumberFormat="1" applyFont="1" applyFill="1" applyBorder="1" applyAlignment="1" applyProtection="1">
      <alignment horizontal="right"/>
      <protection/>
    </xf>
    <xf numFmtId="10" fontId="15" fillId="22" borderId="21" xfId="164" applyNumberFormat="1" applyFont="1" applyFill="1" applyBorder="1" applyAlignment="1" applyProtection="1">
      <alignment/>
      <protection/>
    </xf>
    <xf numFmtId="43" fontId="15" fillId="29" borderId="23" xfId="46" applyNumberFormat="1" applyFont="1" applyFill="1" applyBorder="1" applyAlignment="1" applyProtection="1">
      <alignment horizontal="right"/>
      <protection/>
    </xf>
    <xf numFmtId="0" fontId="15" fillId="22" borderId="30" xfId="93" applyFont="1" applyFill="1" applyBorder="1" applyAlignment="1" applyProtection="1">
      <alignment horizontal="left"/>
      <protection/>
    </xf>
    <xf numFmtId="43" fontId="16" fillId="29" borderId="28" xfId="46" applyNumberFormat="1" applyFont="1" applyFill="1" applyBorder="1" applyAlignment="1" applyProtection="1">
      <alignment/>
      <protection locked="0"/>
    </xf>
    <xf numFmtId="167" fontId="15" fillId="22" borderId="30" xfId="46" applyNumberFormat="1" applyFont="1" applyFill="1" applyBorder="1" applyAlignment="1" applyProtection="1">
      <alignment/>
      <protection locked="0"/>
    </xf>
    <xf numFmtId="43" fontId="16" fillId="29" borderId="30" xfId="46" applyNumberFormat="1" applyFont="1" applyFill="1" applyBorder="1" applyAlignment="1" applyProtection="1">
      <alignment/>
      <protection locked="0"/>
    </xf>
    <xf numFmtId="167" fontId="16" fillId="22" borderId="30" xfId="46" applyNumberFormat="1" applyFont="1" applyFill="1" applyBorder="1" applyAlignment="1" applyProtection="1">
      <alignment/>
      <protection/>
    </xf>
    <xf numFmtId="167" fontId="16" fillId="22" borderId="21" xfId="46" applyNumberFormat="1" applyFont="1" applyFill="1" applyBorder="1" applyAlignment="1" applyProtection="1">
      <alignment/>
      <protection/>
    </xf>
    <xf numFmtId="43" fontId="15" fillId="29" borderId="28" xfId="46" applyNumberFormat="1" applyFont="1" applyFill="1" applyBorder="1" applyAlignment="1" applyProtection="1">
      <alignment/>
      <protection/>
    </xf>
    <xf numFmtId="167" fontId="15" fillId="22" borderId="30" xfId="46" applyNumberFormat="1" applyFont="1" applyFill="1" applyBorder="1" applyAlignment="1" applyProtection="1">
      <alignment/>
      <protection/>
    </xf>
    <xf numFmtId="43" fontId="15" fillId="29" borderId="30" xfId="46" applyNumberFormat="1" applyFont="1" applyFill="1" applyBorder="1" applyAlignment="1" applyProtection="1">
      <alignment/>
      <protection/>
    </xf>
    <xf numFmtId="167" fontId="15" fillId="22" borderId="0" xfId="46" applyNumberFormat="1" applyFont="1" applyFill="1" applyBorder="1" applyAlignment="1" applyProtection="1">
      <alignment/>
      <protection/>
    </xf>
    <xf numFmtId="43" fontId="15" fillId="22" borderId="28" xfId="46" applyNumberFormat="1" applyFont="1" applyFill="1" applyBorder="1" applyAlignment="1" applyProtection="1">
      <alignment/>
      <protection/>
    </xf>
    <xf numFmtId="43" fontId="15" fillId="22" borderId="30" xfId="46" applyNumberFormat="1" applyFont="1" applyFill="1" applyBorder="1" applyAlignment="1" applyProtection="1">
      <alignment/>
      <protection/>
    </xf>
    <xf numFmtId="43" fontId="16" fillId="29" borderId="6" xfId="46" applyNumberFormat="1" applyFont="1" applyFill="1" applyBorder="1" applyAlignment="1" applyProtection="1">
      <alignment/>
      <protection locked="0"/>
    </xf>
    <xf numFmtId="167" fontId="15" fillId="22" borderId="0" xfId="46" applyNumberFormat="1" applyFont="1" applyFill="1" applyBorder="1" applyAlignment="1" applyProtection="1">
      <alignment/>
      <protection locked="0"/>
    </xf>
    <xf numFmtId="43" fontId="16" fillId="29" borderId="0" xfId="46" applyNumberFormat="1" applyFont="1" applyFill="1" applyBorder="1" applyAlignment="1" applyProtection="1">
      <alignment/>
      <protection locked="0"/>
    </xf>
    <xf numFmtId="167" fontId="16" fillId="22" borderId="0" xfId="46" applyNumberFormat="1" applyFont="1" applyFill="1" applyBorder="1" applyAlignment="1" applyProtection="1">
      <alignment/>
      <protection/>
    </xf>
    <xf numFmtId="43" fontId="15" fillId="29" borderId="6" xfId="46" applyNumberFormat="1" applyFont="1" applyFill="1" applyBorder="1" applyAlignment="1" applyProtection="1">
      <alignment/>
      <protection/>
    </xf>
    <xf numFmtId="43" fontId="15" fillId="29" borderId="0" xfId="46" applyNumberFormat="1" applyFont="1" applyFill="1" applyBorder="1" applyAlignment="1" applyProtection="1">
      <alignment/>
      <protection/>
    </xf>
    <xf numFmtId="43" fontId="15" fillId="22" borderId="6" xfId="46" applyNumberFormat="1" applyFont="1" applyFill="1" applyBorder="1" applyAlignment="1" applyProtection="1">
      <alignment/>
      <protection/>
    </xf>
    <xf numFmtId="43" fontId="15" fillId="22" borderId="0" xfId="46" applyNumberFormat="1" applyFont="1" applyFill="1" applyBorder="1" applyAlignment="1" applyProtection="1">
      <alignment/>
      <protection/>
    </xf>
    <xf numFmtId="174" fontId="15" fillId="29" borderId="23" xfId="46" applyNumberFormat="1" applyFont="1" applyFill="1" applyBorder="1" applyAlignment="1" applyProtection="1">
      <alignment horizontal="right"/>
      <protection/>
    </xf>
    <xf numFmtId="174" fontId="15" fillId="22" borderId="22" xfId="164" applyNumberFormat="1" applyFont="1" applyFill="1" applyBorder="1" applyAlignment="1" applyProtection="1">
      <alignment/>
      <protection locked="0"/>
    </xf>
    <xf numFmtId="174" fontId="15" fillId="29" borderId="22" xfId="46" applyNumberFormat="1" applyFont="1" applyFill="1" applyBorder="1" applyAlignment="1" applyProtection="1">
      <alignment horizontal="right"/>
      <protection/>
    </xf>
    <xf numFmtId="174" fontId="15" fillId="29" borderId="37" xfId="46" applyNumberFormat="1" applyFont="1" applyFill="1" applyBorder="1" applyAlignment="1" applyProtection="1">
      <alignment horizontal="right"/>
      <protection/>
    </xf>
    <xf numFmtId="174" fontId="15" fillId="29" borderId="36" xfId="46" applyNumberFormat="1" applyFont="1" applyFill="1" applyBorder="1" applyAlignment="1" applyProtection="1">
      <alignment horizontal="right"/>
      <protection/>
    </xf>
    <xf numFmtId="174" fontId="15" fillId="29" borderId="38" xfId="46" applyNumberFormat="1" applyFont="1" applyFill="1" applyBorder="1" applyAlignment="1" applyProtection="1">
      <alignment horizontal="right"/>
      <protection/>
    </xf>
    <xf numFmtId="174" fontId="15" fillId="22" borderId="15" xfId="164" applyNumberFormat="1" applyFont="1" applyFill="1" applyBorder="1" applyAlignment="1" applyProtection="1">
      <alignment/>
      <protection locked="0"/>
    </xf>
    <xf numFmtId="174" fontId="15" fillId="29" borderId="39" xfId="46" applyNumberFormat="1" applyFont="1" applyFill="1" applyBorder="1" applyAlignment="1" applyProtection="1">
      <alignment horizontal="right"/>
      <protection/>
    </xf>
    <xf numFmtId="10" fontId="16" fillId="22" borderId="15" xfId="164" applyNumberFormat="1" applyFont="1" applyFill="1" applyBorder="1" applyAlignment="1" applyProtection="1">
      <alignment/>
      <protection/>
    </xf>
    <xf numFmtId="10" fontId="16" fillId="22" borderId="18" xfId="164" applyNumberFormat="1" applyFont="1" applyFill="1" applyBorder="1" applyAlignment="1" applyProtection="1">
      <alignment/>
      <protection/>
    </xf>
    <xf numFmtId="43" fontId="15" fillId="29" borderId="33" xfId="164" applyNumberFormat="1" applyFont="1" applyFill="1" applyBorder="1" applyAlignment="1" applyProtection="1">
      <alignment/>
      <protection/>
    </xf>
    <xf numFmtId="10" fontId="15" fillId="22" borderId="15" xfId="164" applyNumberFormat="1" applyFont="1" applyFill="1" applyBorder="1" applyAlignment="1" applyProtection="1">
      <alignment/>
      <protection/>
    </xf>
    <xf numFmtId="43" fontId="15" fillId="29" borderId="15" xfId="164" applyNumberFormat="1" applyFont="1" applyFill="1" applyBorder="1" applyAlignment="1" applyProtection="1">
      <alignment/>
      <protection/>
    </xf>
    <xf numFmtId="43" fontId="15" fillId="22" borderId="33" xfId="164" applyNumberFormat="1" applyFont="1" applyFill="1" applyBorder="1" applyAlignment="1" applyProtection="1">
      <alignment/>
      <protection/>
    </xf>
    <xf numFmtId="43" fontId="15" fillId="22" borderId="15" xfId="164" applyNumberFormat="1" applyFont="1" applyFill="1" applyBorder="1" applyAlignment="1" applyProtection="1">
      <alignment/>
      <protection/>
    </xf>
    <xf numFmtId="0" fontId="15" fillId="29" borderId="0" xfId="93" applyFont="1" applyFill="1" applyAlignment="1" applyProtection="1">
      <alignment/>
      <protection/>
    </xf>
    <xf numFmtId="10" fontId="15" fillId="29" borderId="13" xfId="93" applyNumberFormat="1" applyFont="1" applyFill="1" applyBorder="1" applyAlignment="1" applyProtection="1">
      <alignment/>
      <protection/>
    </xf>
    <xf numFmtId="10" fontId="15" fillId="29" borderId="21" xfId="93" applyNumberFormat="1" applyFont="1" applyFill="1" applyBorder="1" applyAlignment="1" applyProtection="1">
      <alignment/>
      <protection/>
    </xf>
    <xf numFmtId="10" fontId="15" fillId="29" borderId="18" xfId="93" applyNumberFormat="1" applyFont="1" applyFill="1" applyBorder="1" applyAlignment="1" applyProtection="1">
      <alignment/>
      <protection/>
    </xf>
    <xf numFmtId="164" fontId="15" fillId="22" borderId="19" xfId="46" applyNumberFormat="1" applyFont="1" applyFill="1" applyBorder="1" applyAlignment="1" applyProtection="1">
      <alignment/>
      <protection/>
    </xf>
    <xf numFmtId="0" fontId="68" fillId="29" borderId="18" xfId="93" applyFont="1" applyFill="1" applyBorder="1" applyAlignment="1" applyProtection="1">
      <alignment/>
      <protection/>
    </xf>
    <xf numFmtId="0" fontId="26" fillId="22" borderId="0" xfId="93" applyFont="1" applyFill="1" applyProtection="1">
      <alignment/>
      <protection/>
    </xf>
    <xf numFmtId="0" fontId="26" fillId="29" borderId="0" xfId="93" applyFont="1" applyFill="1" applyProtection="1">
      <alignment/>
      <protection/>
    </xf>
    <xf numFmtId="0" fontId="7" fillId="0" borderId="0" xfId="92" applyFont="1" applyProtection="1">
      <alignment/>
      <protection/>
    </xf>
    <xf numFmtId="0" fontId="15" fillId="29" borderId="0" xfId="93" applyFont="1" applyFill="1" applyBorder="1" applyAlignment="1" applyProtection="1">
      <alignment horizontal="left"/>
      <protection/>
    </xf>
    <xf numFmtId="0" fontId="15" fillId="29" borderId="0" xfId="93" applyFont="1" applyFill="1" applyBorder="1" applyAlignment="1" applyProtection="1">
      <alignment/>
      <protection/>
    </xf>
    <xf numFmtId="0" fontId="16" fillId="29" borderId="0" xfId="93" applyFont="1" applyFill="1" applyBorder="1" applyAlignment="1" applyProtection="1">
      <alignment/>
      <protection/>
    </xf>
    <xf numFmtId="0" fontId="16" fillId="29" borderId="13" xfId="93" applyFont="1" applyFill="1" applyBorder="1" applyAlignment="1" applyProtection="1">
      <alignment/>
      <protection/>
    </xf>
    <xf numFmtId="0" fontId="16" fillId="29" borderId="19" xfId="93" applyFont="1" applyFill="1" applyBorder="1" applyAlignment="1" applyProtection="1">
      <alignment horizontal="right"/>
      <protection/>
    </xf>
    <xf numFmtId="0" fontId="16" fillId="29" borderId="20" xfId="93" applyFont="1" applyFill="1" applyBorder="1" applyAlignment="1" applyProtection="1">
      <alignment horizontal="right"/>
      <protection/>
    </xf>
    <xf numFmtId="0" fontId="16" fillId="29" borderId="20" xfId="93" applyFont="1" applyFill="1" applyBorder="1" applyAlignment="1" applyProtection="1" quotePrefix="1">
      <alignment horizontal="right"/>
      <protection/>
    </xf>
    <xf numFmtId="0" fontId="15" fillId="29" borderId="19" xfId="93" applyFont="1" applyFill="1" applyBorder="1" applyAlignment="1" applyProtection="1">
      <alignment horizontal="right"/>
      <protection/>
    </xf>
    <xf numFmtId="0" fontId="15" fillId="29" borderId="20" xfId="93" applyFont="1" applyFill="1" applyBorder="1" applyAlignment="1" applyProtection="1">
      <alignment horizontal="right"/>
      <protection/>
    </xf>
    <xf numFmtId="0" fontId="15" fillId="29" borderId="20" xfId="93" applyFont="1" applyFill="1" applyBorder="1" applyAlignment="1" applyProtection="1" quotePrefix="1">
      <alignment horizontal="right"/>
      <protection/>
    </xf>
    <xf numFmtId="0" fontId="15" fillId="29" borderId="0" xfId="93" applyFont="1" applyFill="1" applyBorder="1" applyAlignment="1" applyProtection="1">
      <alignment horizontal="right"/>
      <protection/>
    </xf>
    <xf numFmtId="0" fontId="16" fillId="29" borderId="21" xfId="93" applyFont="1" applyFill="1" applyBorder="1" applyAlignment="1" applyProtection="1">
      <alignment horizontal="right"/>
      <protection/>
    </xf>
    <xf numFmtId="0" fontId="15" fillId="29" borderId="6" xfId="93" applyFont="1" applyFill="1" applyBorder="1" applyAlignment="1" applyProtection="1">
      <alignment horizontal="right"/>
      <protection/>
    </xf>
    <xf numFmtId="0" fontId="15" fillId="29" borderId="0" xfId="93" applyFont="1" applyFill="1" applyBorder="1" applyAlignment="1" applyProtection="1" quotePrefix="1">
      <alignment horizontal="left"/>
      <protection/>
    </xf>
    <xf numFmtId="0" fontId="16" fillId="29" borderId="6" xfId="0" applyFont="1" applyFill="1" applyBorder="1" applyAlignment="1" applyProtection="1">
      <alignment horizontal="right"/>
      <protection/>
    </xf>
    <xf numFmtId="0" fontId="16" fillId="29" borderId="0" xfId="93" applyFont="1" applyFill="1" applyBorder="1" applyAlignment="1" applyProtection="1">
      <alignment horizontal="left"/>
      <protection/>
    </xf>
    <xf numFmtId="0" fontId="18" fillId="29" borderId="0" xfId="93" applyFont="1" applyFill="1" applyBorder="1" applyAlignment="1" applyProtection="1" quotePrefix="1">
      <alignment horizontal="left"/>
      <protection/>
    </xf>
    <xf numFmtId="164" fontId="16" fillId="29" borderId="6" xfId="46" applyNumberFormat="1" applyFont="1" applyFill="1" applyBorder="1" applyAlignment="1" applyProtection="1">
      <alignment/>
      <protection/>
    </xf>
    <xf numFmtId="164" fontId="16" fillId="29" borderId="0" xfId="46" applyNumberFormat="1" applyFont="1" applyFill="1" applyBorder="1" applyAlignment="1" applyProtection="1">
      <alignment/>
      <protection/>
    </xf>
    <xf numFmtId="164" fontId="16" fillId="29" borderId="21" xfId="46" applyNumberFormat="1" applyFont="1" applyFill="1" applyBorder="1" applyAlignment="1" applyProtection="1">
      <alignment/>
      <protection/>
    </xf>
    <xf numFmtId="164" fontId="15" fillId="29" borderId="6" xfId="46" applyNumberFormat="1" applyFont="1" applyFill="1" applyBorder="1" applyAlignment="1" applyProtection="1">
      <alignment/>
      <protection/>
    </xf>
    <xf numFmtId="164" fontId="15" fillId="29" borderId="0" xfId="46" applyNumberFormat="1" applyFont="1" applyFill="1" applyBorder="1" applyAlignment="1" applyProtection="1">
      <alignment/>
      <protection/>
    </xf>
    <xf numFmtId="0" fontId="15" fillId="29" borderId="22" xfId="93" applyFont="1" applyFill="1" applyBorder="1" applyAlignment="1" applyProtection="1">
      <alignment/>
      <protection/>
    </xf>
    <xf numFmtId="0" fontId="15" fillId="29" borderId="22" xfId="93" applyFont="1" applyFill="1" applyBorder="1" applyAlignment="1" applyProtection="1">
      <alignment horizontal="left"/>
      <protection/>
    </xf>
    <xf numFmtId="43" fontId="16" fillId="29" borderId="23" xfId="44" applyFont="1" applyFill="1" applyBorder="1" applyAlignment="1" applyProtection="1">
      <alignment horizontal="right"/>
      <protection locked="0"/>
    </xf>
    <xf numFmtId="43" fontId="16" fillId="29" borderId="22" xfId="44" applyFont="1" applyFill="1" applyBorder="1" applyAlignment="1" applyProtection="1">
      <alignment horizontal="right"/>
      <protection locked="0"/>
    </xf>
    <xf numFmtId="10" fontId="16" fillId="29" borderId="21" xfId="164" applyNumberFormat="1" applyFont="1" applyFill="1" applyBorder="1" applyAlignment="1" applyProtection="1">
      <alignment/>
      <protection/>
    </xf>
    <xf numFmtId="10" fontId="16" fillId="29" borderId="6" xfId="164" applyNumberFormat="1" applyFont="1" applyFill="1" applyBorder="1" applyAlignment="1" applyProtection="1">
      <alignment/>
      <protection/>
    </xf>
    <xf numFmtId="43" fontId="15" fillId="29" borderId="23" xfId="164" applyNumberFormat="1" applyFont="1" applyFill="1" applyBorder="1" applyAlignment="1" applyProtection="1">
      <alignment horizontal="right"/>
      <protection/>
    </xf>
    <xf numFmtId="43" fontId="15" fillId="29" borderId="22" xfId="164" applyNumberFormat="1" applyFont="1" applyFill="1" applyBorder="1" applyAlignment="1" applyProtection="1">
      <alignment horizontal="right"/>
      <protection/>
    </xf>
    <xf numFmtId="41" fontId="16" fillId="29" borderId="24" xfId="164" applyNumberFormat="1" applyFont="1" applyFill="1" applyBorder="1" applyAlignment="1" applyProtection="1">
      <alignment horizontal="right"/>
      <protection/>
    </xf>
    <xf numFmtId="0" fontId="15" fillId="29" borderId="36" xfId="93" applyFont="1" applyFill="1" applyBorder="1" applyAlignment="1" applyProtection="1">
      <alignment horizontal="left"/>
      <protection/>
    </xf>
    <xf numFmtId="10" fontId="16" fillId="29" borderId="21" xfId="164" applyNumberFormat="1" applyFont="1" applyFill="1" applyBorder="1" applyAlignment="1" applyProtection="1">
      <alignment horizontal="right"/>
      <protection/>
    </xf>
    <xf numFmtId="10" fontId="16" fillId="29" borderId="6" xfId="164" applyNumberFormat="1" applyFont="1" applyFill="1" applyBorder="1" applyAlignment="1" applyProtection="1">
      <alignment horizontal="right"/>
      <protection/>
    </xf>
    <xf numFmtId="41" fontId="16" fillId="29" borderId="25" xfId="46" applyNumberFormat="1" applyFont="1" applyFill="1" applyBorder="1" applyAlignment="1" applyProtection="1">
      <alignment horizontal="right"/>
      <protection/>
    </xf>
    <xf numFmtId="0" fontId="15" fillId="29" borderId="30" xfId="93" applyFont="1" applyFill="1" applyBorder="1" applyAlignment="1" applyProtection="1">
      <alignment horizontal="left"/>
      <protection/>
    </xf>
    <xf numFmtId="43" fontId="16" fillId="29" borderId="28" xfId="46" applyNumberFormat="1" applyFont="1" applyFill="1" applyBorder="1" applyAlignment="1" applyProtection="1">
      <alignment horizontal="right"/>
      <protection locked="0"/>
    </xf>
    <xf numFmtId="43" fontId="16" fillId="29" borderId="30" xfId="46" applyNumberFormat="1" applyFont="1" applyFill="1" applyBorder="1" applyAlignment="1" applyProtection="1">
      <alignment horizontal="right"/>
      <protection locked="0"/>
    </xf>
    <xf numFmtId="41" fontId="16" fillId="29" borderId="21" xfId="46" applyNumberFormat="1" applyFont="1" applyFill="1" applyBorder="1" applyAlignment="1" applyProtection="1">
      <alignment horizontal="right"/>
      <protection/>
    </xf>
    <xf numFmtId="41" fontId="16" fillId="29" borderId="6" xfId="46" applyNumberFormat="1" applyFont="1" applyFill="1" applyBorder="1" applyAlignment="1" applyProtection="1">
      <alignment horizontal="right"/>
      <protection/>
    </xf>
    <xf numFmtId="167" fontId="15" fillId="29" borderId="28" xfId="46" applyNumberFormat="1" applyFont="1" applyFill="1" applyBorder="1" applyAlignment="1" applyProtection="1">
      <alignment/>
      <protection/>
    </xf>
    <xf numFmtId="167" fontId="15" fillId="29" borderId="30" xfId="46" applyNumberFormat="1" applyFont="1" applyFill="1" applyBorder="1" applyAlignment="1" applyProtection="1">
      <alignment/>
      <protection/>
    </xf>
    <xf numFmtId="41" fontId="15" fillId="29" borderId="30" xfId="46" applyNumberFormat="1" applyFont="1" applyFill="1" applyBorder="1" applyAlignment="1" applyProtection="1">
      <alignment horizontal="right"/>
      <protection/>
    </xf>
    <xf numFmtId="41" fontId="16" fillId="29" borderId="29" xfId="46" applyNumberFormat="1" applyFont="1" applyFill="1" applyBorder="1" applyAlignment="1" applyProtection="1">
      <alignment horizontal="right"/>
      <protection/>
    </xf>
    <xf numFmtId="43" fontId="16" fillId="29" borderId="6" xfId="46" applyNumberFormat="1" applyFont="1" applyFill="1" applyBorder="1" applyAlignment="1" applyProtection="1">
      <alignment horizontal="right"/>
      <protection locked="0"/>
    </xf>
    <xf numFmtId="43" fontId="16" fillId="29" borderId="0" xfId="46" applyNumberFormat="1" applyFont="1" applyFill="1" applyBorder="1" applyAlignment="1" applyProtection="1">
      <alignment horizontal="right"/>
      <protection locked="0"/>
    </xf>
    <xf numFmtId="167" fontId="15" fillId="29" borderId="6" xfId="46" applyNumberFormat="1" applyFont="1" applyFill="1" applyBorder="1" applyAlignment="1" applyProtection="1">
      <alignment/>
      <protection/>
    </xf>
    <xf numFmtId="167" fontId="15" fillId="29" borderId="0" xfId="46" applyNumberFormat="1" applyFont="1" applyFill="1" applyBorder="1" applyAlignment="1" applyProtection="1">
      <alignment/>
      <protection/>
    </xf>
    <xf numFmtId="41" fontId="15" fillId="29" borderId="0" xfId="46" applyNumberFormat="1" applyFont="1" applyFill="1" applyBorder="1" applyAlignment="1" applyProtection="1">
      <alignment horizontal="right"/>
      <protection/>
    </xf>
    <xf numFmtId="0" fontId="15" fillId="0" borderId="22" xfId="93" applyFont="1" applyFill="1" applyBorder="1" applyAlignment="1" applyProtection="1">
      <alignment horizontal="left"/>
      <protection/>
    </xf>
    <xf numFmtId="0" fontId="18" fillId="29" borderId="25" xfId="93" applyFont="1" applyFill="1" applyBorder="1" applyAlignment="1" applyProtection="1" quotePrefix="1">
      <alignment horizontal="left"/>
      <protection/>
    </xf>
    <xf numFmtId="41" fontId="16" fillId="29" borderId="21" xfId="164" applyNumberFormat="1" applyFont="1" applyFill="1" applyBorder="1" applyAlignment="1" applyProtection="1">
      <alignment horizontal="right"/>
      <protection/>
    </xf>
    <xf numFmtId="43" fontId="16" fillId="29" borderId="38" xfId="44" applyFont="1" applyFill="1" applyBorder="1" applyAlignment="1" applyProtection="1">
      <alignment horizontal="right"/>
      <protection locked="0"/>
    </xf>
    <xf numFmtId="43" fontId="16" fillId="29" borderId="39" xfId="44" applyFont="1" applyFill="1" applyBorder="1" applyAlignment="1" applyProtection="1">
      <alignment horizontal="right"/>
      <protection locked="0"/>
    </xf>
    <xf numFmtId="10" fontId="16" fillId="29" borderId="18" xfId="164" applyNumberFormat="1" applyFont="1" applyFill="1" applyBorder="1" applyAlignment="1" applyProtection="1">
      <alignment/>
      <protection/>
    </xf>
    <xf numFmtId="43" fontId="15" fillId="29" borderId="33" xfId="164" applyNumberFormat="1" applyFont="1" applyFill="1" applyBorder="1" applyAlignment="1" applyProtection="1">
      <alignment horizontal="right"/>
      <protection/>
    </xf>
    <xf numFmtId="43" fontId="15" fillId="29" borderId="15" xfId="164" applyNumberFormat="1" applyFont="1" applyFill="1" applyBorder="1" applyAlignment="1" applyProtection="1">
      <alignment horizontal="right"/>
      <protection/>
    </xf>
    <xf numFmtId="43" fontId="15" fillId="29" borderId="39" xfId="164" applyNumberFormat="1" applyFont="1" applyFill="1" applyBorder="1" applyAlignment="1" applyProtection="1">
      <alignment horizontal="right"/>
      <protection/>
    </xf>
    <xf numFmtId="41" fontId="16" fillId="29" borderId="18" xfId="164" applyNumberFormat="1" applyFont="1" applyFill="1" applyBorder="1" applyAlignment="1" applyProtection="1">
      <alignment horizontal="right"/>
      <protection/>
    </xf>
    <xf numFmtId="10" fontId="16" fillId="29" borderId="0" xfId="164" applyNumberFormat="1" applyFont="1" applyFill="1" applyBorder="1" applyAlignment="1" applyProtection="1">
      <alignment/>
      <protection/>
    </xf>
    <xf numFmtId="10" fontId="16" fillId="29" borderId="20" xfId="164" applyNumberFormat="1" applyFont="1" applyFill="1" applyBorder="1" applyAlignment="1" applyProtection="1">
      <alignment/>
      <protection/>
    </xf>
    <xf numFmtId="10" fontId="15" fillId="29" borderId="0" xfId="164" applyNumberFormat="1" applyFont="1" applyFill="1" applyBorder="1" applyAlignment="1" applyProtection="1">
      <alignment/>
      <protection/>
    </xf>
    <xf numFmtId="0" fontId="15" fillId="29" borderId="0" xfId="93" applyFont="1" applyFill="1" applyBorder="1" applyAlignment="1" applyProtection="1" quotePrefix="1">
      <alignment horizontal="right"/>
      <protection/>
    </xf>
    <xf numFmtId="0" fontId="15" fillId="29" borderId="0" xfId="0" applyFont="1" applyFill="1" applyBorder="1" applyAlignment="1" applyProtection="1">
      <alignment horizontal="right"/>
      <protection/>
    </xf>
    <xf numFmtId="0" fontId="16" fillId="29" borderId="0" xfId="0" applyFont="1" applyFill="1" applyBorder="1" applyAlignment="1" applyProtection="1">
      <alignment horizontal="right"/>
      <protection/>
    </xf>
    <xf numFmtId="10" fontId="15" fillId="29" borderId="36" xfId="164" applyNumberFormat="1" applyFont="1" applyFill="1" applyBorder="1" applyAlignment="1" applyProtection="1">
      <alignment/>
      <protection/>
    </xf>
    <xf numFmtId="172" fontId="15" fillId="29" borderId="36" xfId="164" applyNumberFormat="1" applyFont="1" applyFill="1" applyBorder="1" applyAlignment="1" applyProtection="1">
      <alignment horizontal="right"/>
      <protection/>
    </xf>
    <xf numFmtId="10" fontId="15" fillId="29" borderId="36" xfId="164" applyNumberFormat="1" applyFont="1" applyFill="1" applyBorder="1" applyAlignment="1" applyProtection="1">
      <alignment horizontal="right"/>
      <protection/>
    </xf>
    <xf numFmtId="10" fontId="16" fillId="29" borderId="36" xfId="164" applyNumberFormat="1" applyFont="1" applyFill="1" applyBorder="1" applyAlignment="1" applyProtection="1">
      <alignment horizontal="right"/>
      <protection/>
    </xf>
    <xf numFmtId="10" fontId="16" fillId="29" borderId="25" xfId="164" applyNumberFormat="1" applyFont="1" applyFill="1" applyBorder="1" applyAlignment="1" applyProtection="1">
      <alignment horizontal="right"/>
      <protection/>
    </xf>
    <xf numFmtId="41" fontId="16" fillId="29" borderId="0" xfId="46" applyNumberFormat="1" applyFont="1" applyFill="1" applyBorder="1" applyAlignment="1" applyProtection="1">
      <alignment horizontal="right"/>
      <protection/>
    </xf>
    <xf numFmtId="10" fontId="15" fillId="29" borderId="0" xfId="164" applyNumberFormat="1" applyFont="1" applyFill="1" applyBorder="1" applyAlignment="1" applyProtection="1">
      <alignment horizontal="right"/>
      <protection/>
    </xf>
    <xf numFmtId="10" fontId="16" fillId="29" borderId="0" xfId="164" applyNumberFormat="1" applyFont="1" applyFill="1" applyBorder="1" applyAlignment="1" applyProtection="1">
      <alignment horizontal="right"/>
      <protection/>
    </xf>
    <xf numFmtId="0" fontId="18" fillId="29" borderId="36" xfId="93" applyFont="1" applyFill="1" applyBorder="1" applyAlignment="1" applyProtection="1" quotePrefix="1">
      <alignment horizontal="left"/>
      <protection/>
    </xf>
    <xf numFmtId="10" fontId="16" fillId="29" borderId="36" xfId="164" applyNumberFormat="1" applyFont="1" applyFill="1" applyBorder="1" applyAlignment="1" applyProtection="1">
      <alignment/>
      <protection/>
    </xf>
    <xf numFmtId="0" fontId="58" fillId="29" borderId="0" xfId="93" applyFont="1" applyFill="1" applyProtection="1">
      <alignment/>
      <protection/>
    </xf>
    <xf numFmtId="0" fontId="69" fillId="29" borderId="0" xfId="0" applyFont="1" applyFill="1" applyAlignment="1">
      <alignment/>
    </xf>
    <xf numFmtId="0" fontId="70" fillId="22" borderId="0" xfId="83" applyFont="1" applyFill="1" applyBorder="1" applyAlignment="1" applyProtection="1">
      <alignment horizontal="left"/>
      <protection/>
    </xf>
    <xf numFmtId="0" fontId="8" fillId="22" borderId="0" xfId="83" applyFont="1" applyFill="1" applyBorder="1" applyAlignment="1" applyProtection="1">
      <alignment horizontal="center"/>
      <protection/>
    </xf>
    <xf numFmtId="0" fontId="8" fillId="22" borderId="51" xfId="83" applyFont="1" applyFill="1" applyBorder="1" applyAlignment="1" applyProtection="1" quotePrefix="1">
      <alignment/>
      <protection/>
    </xf>
    <xf numFmtId="0" fontId="8" fillId="22" borderId="51" xfId="83" applyFont="1" applyFill="1" applyBorder="1" applyAlignment="1" applyProtection="1">
      <alignment/>
      <protection/>
    </xf>
    <xf numFmtId="0" fontId="8" fillId="22" borderId="0" xfId="83" applyFont="1" applyFill="1" applyBorder="1" applyAlignment="1" applyProtection="1" quotePrefix="1">
      <alignment horizontal="left"/>
      <protection/>
    </xf>
    <xf numFmtId="0" fontId="8" fillId="22" borderId="0" xfId="83" applyFont="1" applyFill="1" applyBorder="1" applyAlignment="1" applyProtection="1" quotePrefix="1">
      <alignment/>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81" fillId="0" borderId="0" xfId="0" applyFont="1" applyAlignment="1">
      <alignment horizontal="center"/>
    </xf>
    <xf numFmtId="0" fontId="82" fillId="0" borderId="0" xfId="0" applyFont="1" applyAlignment="1">
      <alignment horizontal="center"/>
    </xf>
    <xf numFmtId="0" fontId="82" fillId="0" borderId="0" xfId="0" applyFont="1" applyAlignment="1" quotePrefix="1">
      <alignment horizontal="center"/>
    </xf>
    <xf numFmtId="0" fontId="83" fillId="0" borderId="0" xfId="0" applyFont="1" applyFill="1" applyBorder="1" applyAlignment="1" applyProtection="1">
      <alignment vertical="center"/>
      <protection/>
    </xf>
    <xf numFmtId="0" fontId="63" fillId="0" borderId="0" xfId="0" applyFont="1" applyFill="1" applyBorder="1" applyAlignment="1" applyProtection="1" quotePrefix="1">
      <alignment/>
      <protection/>
    </xf>
    <xf numFmtId="41" fontId="86" fillId="22" borderId="23" xfId="46" applyNumberFormat="1" applyFont="1" applyFill="1" applyBorder="1" applyAlignment="1" applyProtection="1">
      <alignment horizontal="right"/>
      <protection locked="0"/>
    </xf>
    <xf numFmtId="0" fontId="87" fillId="22" borderId="20" xfId="82" applyNumberFormat="1" applyFont="1" applyFill="1" applyBorder="1" applyAlignment="1" applyProtection="1" quotePrefix="1">
      <alignment horizontal="left"/>
      <protection/>
    </xf>
    <xf numFmtId="0" fontId="88" fillId="22" borderId="20" xfId="82" applyNumberFormat="1" applyFont="1" applyFill="1" applyBorder="1" applyAlignment="1" applyProtection="1" quotePrefix="1">
      <alignment horizontal="left"/>
      <protection/>
    </xf>
    <xf numFmtId="41" fontId="89" fillId="22" borderId="22" xfId="44" applyNumberFormat="1" applyFont="1" applyFill="1" applyBorder="1" applyAlignment="1" applyProtection="1">
      <alignment horizontal="right"/>
      <protection/>
    </xf>
    <xf numFmtId="41" fontId="89" fillId="22" borderId="36" xfId="44" applyNumberFormat="1" applyFont="1" applyFill="1" applyBorder="1" applyAlignment="1" applyProtection="1">
      <alignment horizontal="right"/>
      <protection/>
    </xf>
    <xf numFmtId="41" fontId="89" fillId="22" borderId="30" xfId="44" applyNumberFormat="1" applyFont="1" applyFill="1" applyBorder="1" applyAlignment="1" applyProtection="1">
      <alignment horizontal="right"/>
      <protection/>
    </xf>
    <xf numFmtId="41" fontId="89" fillId="22" borderId="0" xfId="44" applyNumberFormat="1" applyFont="1" applyFill="1" applyBorder="1" applyAlignment="1" applyProtection="1">
      <alignment horizontal="right"/>
      <protection/>
    </xf>
    <xf numFmtId="0" fontId="90" fillId="22" borderId="0" xfId="82" applyNumberFormat="1" applyFont="1" applyFill="1" applyBorder="1" applyAlignment="1" applyProtection="1" quotePrefix="1">
      <alignment horizontal="left"/>
      <protection/>
    </xf>
    <xf numFmtId="0" fontId="91" fillId="22" borderId="0" xfId="82" applyNumberFormat="1" applyFont="1" applyFill="1" applyBorder="1" applyAlignment="1" applyProtection="1" quotePrefix="1">
      <alignment horizontal="left"/>
      <protection/>
    </xf>
    <xf numFmtId="0" fontId="91" fillId="22" borderId="15" xfId="82" applyNumberFormat="1" applyFont="1" applyFill="1" applyBorder="1" applyAlignment="1" applyProtection="1" quotePrefix="1">
      <alignment horizontal="left"/>
      <protection/>
    </xf>
    <xf numFmtId="41" fontId="92" fillId="22" borderId="36" xfId="44" applyNumberFormat="1" applyFont="1" applyFill="1" applyBorder="1" applyAlignment="1" applyProtection="1">
      <alignment horizontal="right"/>
      <protection/>
    </xf>
    <xf numFmtId="41" fontId="92" fillId="22" borderId="30" xfId="44" applyNumberFormat="1" applyFont="1" applyFill="1" applyBorder="1" applyAlignment="1" applyProtection="1">
      <alignment horizontal="right"/>
      <protection/>
    </xf>
    <xf numFmtId="41" fontId="92" fillId="22" borderId="5" xfId="44" applyNumberFormat="1" applyFont="1" applyFill="1" applyBorder="1" applyAlignment="1" applyProtection="1">
      <alignment horizontal="right"/>
      <protection/>
    </xf>
    <xf numFmtId="41" fontId="92" fillId="22" borderId="20" xfId="44" applyNumberFormat="1" applyFont="1" applyFill="1" applyBorder="1" applyAlignment="1" applyProtection="1">
      <alignment horizontal="right"/>
      <protection/>
    </xf>
    <xf numFmtId="41" fontId="92" fillId="22" borderId="22" xfId="44" applyNumberFormat="1" applyFont="1" applyFill="1" applyBorder="1" applyAlignment="1" applyProtection="1">
      <alignment horizontal="right"/>
      <protection/>
    </xf>
    <xf numFmtId="0" fontId="95" fillId="29" borderId="0" xfId="0" applyFont="1" applyFill="1" applyBorder="1" applyAlignment="1" applyProtection="1" quotePrefix="1">
      <alignment horizontal="left"/>
      <protection/>
    </xf>
    <xf numFmtId="0" fontId="95" fillId="29" borderId="0" xfId="0" applyFont="1" applyFill="1" applyBorder="1" applyAlignment="1" applyProtection="1" quotePrefix="1">
      <alignment horizontal="left"/>
      <protection/>
    </xf>
    <xf numFmtId="0" fontId="87" fillId="0" borderId="0" xfId="83" applyFont="1" applyBorder="1" applyAlignment="1" applyProtection="1">
      <alignment horizontal="left"/>
      <protection locked="0"/>
    </xf>
    <xf numFmtId="0" fontId="11" fillId="29" borderId="0" xfId="83" applyFont="1" applyFill="1" applyBorder="1" applyAlignment="1" applyProtection="1">
      <alignment horizontal="left" vertical="top"/>
      <protection locked="0"/>
    </xf>
    <xf numFmtId="41" fontId="15" fillId="29" borderId="20" xfId="46" applyNumberFormat="1" applyFont="1" applyFill="1" applyBorder="1" applyAlignment="1" applyProtection="1">
      <alignment horizontal="right"/>
      <protection/>
    </xf>
    <xf numFmtId="41" fontId="8" fillId="29" borderId="5" xfId="47" applyNumberFormat="1" applyFont="1" applyFill="1" applyBorder="1" applyAlignment="1" applyProtection="1">
      <alignment horizontal="right"/>
      <protection/>
    </xf>
    <xf numFmtId="0" fontId="99" fillId="0" borderId="0" xfId="0" applyFont="1" applyAlignment="1">
      <alignment horizontal="center"/>
    </xf>
    <xf numFmtId="41" fontId="120" fillId="22" borderId="23" xfId="46" applyNumberFormat="1" applyFont="1" applyFill="1" applyBorder="1" applyAlignment="1" applyProtection="1">
      <alignment horizontal="right"/>
      <protection locked="0"/>
    </xf>
    <xf numFmtId="41" fontId="120" fillId="22" borderId="6" xfId="46" applyNumberFormat="1" applyFont="1" applyFill="1" applyBorder="1" applyAlignment="1" applyProtection="1">
      <alignment horizontal="right"/>
      <protection locked="0"/>
    </xf>
    <xf numFmtId="41" fontId="120" fillId="22" borderId="8" xfId="46" applyNumberFormat="1" applyFont="1" applyFill="1" applyBorder="1" applyAlignment="1" applyProtection="1">
      <alignment horizontal="right"/>
      <protection locked="0"/>
    </xf>
    <xf numFmtId="41" fontId="120" fillId="22" borderId="19" xfId="46" applyNumberFormat="1" applyFont="1" applyFill="1" applyBorder="1" applyAlignment="1" applyProtection="1">
      <alignment horizontal="right"/>
      <protection locked="0"/>
    </xf>
    <xf numFmtId="41" fontId="120" fillId="22" borderId="33" xfId="46" applyNumberFormat="1" applyFont="1" applyFill="1" applyBorder="1" applyAlignment="1" applyProtection="1">
      <alignment horizontal="right"/>
      <protection locked="0"/>
    </xf>
    <xf numFmtId="0" fontId="121" fillId="22" borderId="15" xfId="82" applyNumberFormat="1" applyFont="1" applyFill="1" applyBorder="1" applyAlignment="1" applyProtection="1" quotePrefix="1">
      <alignment horizontal="left"/>
      <protection/>
    </xf>
    <xf numFmtId="0" fontId="122" fillId="22" borderId="0" xfId="82" applyFont="1" applyFill="1" applyBorder="1" applyAlignment="1" applyProtection="1">
      <alignment horizontal="center" vertical="top"/>
      <protection locked="0"/>
    </xf>
    <xf numFmtId="0" fontId="122" fillId="22" borderId="0" xfId="82" applyFont="1" applyFill="1" applyBorder="1" applyAlignment="1" applyProtection="1">
      <alignment horizontal="center"/>
      <protection locked="0"/>
    </xf>
    <xf numFmtId="0" fontId="121" fillId="29" borderId="0" xfId="82" applyFont="1" applyFill="1" applyBorder="1" applyAlignment="1" applyProtection="1" quotePrefix="1">
      <alignment/>
      <protection/>
    </xf>
    <xf numFmtId="0" fontId="121" fillId="22" borderId="0" xfId="82" applyFont="1" applyFill="1" applyBorder="1" applyAlignment="1" applyProtection="1" quotePrefix="1">
      <alignment horizontal="left"/>
      <protection/>
    </xf>
    <xf numFmtId="41" fontId="122" fillId="22" borderId="36" xfId="44" applyNumberFormat="1" applyFont="1" applyFill="1" applyBorder="1" applyAlignment="1" applyProtection="1">
      <alignment horizontal="right"/>
      <protection locked="0"/>
    </xf>
    <xf numFmtId="41" fontId="122" fillId="22" borderId="22" xfId="44" applyNumberFormat="1" applyFont="1" applyFill="1" applyBorder="1" applyAlignment="1" applyProtection="1">
      <alignment horizontal="right"/>
      <protection locked="0"/>
    </xf>
    <xf numFmtId="41" fontId="122" fillId="22" borderId="30" xfId="44" applyNumberFormat="1" applyFont="1" applyFill="1" applyBorder="1" applyAlignment="1" applyProtection="1">
      <alignment horizontal="right"/>
      <protection locked="0"/>
    </xf>
    <xf numFmtId="37" fontId="123" fillId="0" borderId="0" xfId="89" applyFont="1" applyFill="1" applyProtection="1">
      <alignment/>
      <protection locked="0"/>
    </xf>
    <xf numFmtId="41" fontId="122" fillId="22" borderId="0" xfId="44" applyNumberFormat="1" applyFont="1" applyFill="1" applyBorder="1" applyAlignment="1" applyProtection="1">
      <alignment horizontal="right"/>
      <protection locked="0"/>
    </xf>
    <xf numFmtId="0" fontId="124" fillId="22" borderId="15" xfId="82" applyNumberFormat="1" applyFont="1" applyFill="1" applyBorder="1" applyAlignment="1" applyProtection="1" quotePrefix="1">
      <alignment horizontal="left"/>
      <protection/>
    </xf>
    <xf numFmtId="41" fontId="125" fillId="22" borderId="36" xfId="44" applyNumberFormat="1" applyFont="1" applyFill="1" applyBorder="1" applyAlignment="1" applyProtection="1">
      <alignment horizontal="right"/>
      <protection locked="0"/>
    </xf>
    <xf numFmtId="41" fontId="125" fillId="22" borderId="30" xfId="44" applyNumberFormat="1" applyFont="1" applyFill="1" applyBorder="1" applyAlignment="1" applyProtection="1">
      <alignment horizontal="right"/>
      <protection locked="0"/>
    </xf>
    <xf numFmtId="41" fontId="125" fillId="22" borderId="5" xfId="44" applyNumberFormat="1" applyFont="1" applyFill="1" applyBorder="1" applyAlignment="1" applyProtection="1">
      <alignment horizontal="right"/>
      <protection locked="0"/>
    </xf>
    <xf numFmtId="41" fontId="125" fillId="22" borderId="20" xfId="44" applyNumberFormat="1" applyFont="1" applyFill="1" applyBorder="1" applyAlignment="1" applyProtection="1">
      <alignment horizontal="right"/>
      <protection locked="0"/>
    </xf>
    <xf numFmtId="41" fontId="125" fillId="22" borderId="22" xfId="44" applyNumberFormat="1" applyFont="1" applyFill="1" applyBorder="1" applyAlignment="1" applyProtection="1">
      <alignment horizontal="right"/>
      <protection locked="0"/>
    </xf>
    <xf numFmtId="37" fontId="127" fillId="0" borderId="0" xfId="89" applyFont="1" applyFill="1" applyAlignment="1" applyProtection="1" quotePrefix="1">
      <alignment horizontal="center"/>
      <protection locked="0"/>
    </xf>
    <xf numFmtId="37" fontId="127" fillId="0" borderId="0" xfId="89" applyFont="1" applyFill="1" applyAlignment="1" applyProtection="1" quotePrefix="1">
      <alignment horizontal="center" vertical="top"/>
      <protection locked="0"/>
    </xf>
    <xf numFmtId="0" fontId="122" fillId="22" borderId="0" xfId="83" applyFont="1" applyFill="1" applyBorder="1" applyAlignment="1" applyProtection="1">
      <alignment horizontal="left" vertical="top" wrapText="1"/>
      <protection/>
    </xf>
    <xf numFmtId="0" fontId="122" fillId="22" borderId="0" xfId="83" applyFont="1" applyFill="1" applyBorder="1" applyAlignment="1" applyProtection="1">
      <alignment horizontal="left" vertical="top"/>
      <protection/>
    </xf>
    <xf numFmtId="0" fontId="122" fillId="22" borderId="0" xfId="83" applyFont="1" applyFill="1" applyBorder="1" applyAlignment="1" applyProtection="1" quotePrefix="1">
      <alignment horizontal="left" vertical="top" wrapText="1"/>
      <protection/>
    </xf>
    <xf numFmtId="0" fontId="130" fillId="29" borderId="0" xfId="0" applyFont="1" applyFill="1" applyBorder="1" applyAlignment="1" applyProtection="1">
      <alignment horizontal="left"/>
      <protection locked="0"/>
    </xf>
    <xf numFmtId="0" fontId="129" fillId="22" borderId="15" xfId="0" applyNumberFormat="1" applyFont="1" applyFill="1" applyBorder="1" applyAlignment="1" applyProtection="1" quotePrefix="1">
      <alignment horizontal="left"/>
      <protection/>
    </xf>
    <xf numFmtId="0" fontId="122" fillId="29" borderId="0" xfId="0" applyFont="1" applyFill="1" applyBorder="1" applyAlignment="1" applyProtection="1">
      <alignment horizontal="left" vertical="top" wrapText="1"/>
      <protection locked="0"/>
    </xf>
    <xf numFmtId="0" fontId="122" fillId="22" borderId="0" xfId="0" applyFont="1" applyFill="1" applyBorder="1" applyAlignment="1" applyProtection="1">
      <alignment horizontal="left" vertical="top"/>
      <protection locked="0"/>
    </xf>
    <xf numFmtId="0" fontId="122" fillId="22" borderId="0" xfId="0" applyFont="1" applyFill="1" applyBorder="1" applyAlignment="1" applyProtection="1">
      <alignment horizontal="left" vertical="top" wrapText="1"/>
      <protection locked="0"/>
    </xf>
    <xf numFmtId="173" fontId="9" fillId="29" borderId="39" xfId="46" applyNumberFormat="1" applyFont="1" applyFill="1" applyBorder="1" applyAlignment="1" applyProtection="1">
      <alignment horizontal="right"/>
      <protection/>
    </xf>
    <xf numFmtId="0" fontId="122" fillId="29" borderId="0" xfId="0" applyFont="1" applyFill="1" applyBorder="1" applyAlignment="1" applyProtection="1" quotePrefix="1">
      <alignment wrapText="1"/>
      <protection/>
    </xf>
    <xf numFmtId="0" fontId="129" fillId="29" borderId="15" xfId="0" applyFont="1" applyFill="1" applyBorder="1" applyAlignment="1" applyProtection="1" quotePrefix="1">
      <alignment horizontal="right"/>
      <protection/>
    </xf>
    <xf numFmtId="0" fontId="127" fillId="22" borderId="0" xfId="93" applyFont="1" applyFill="1" applyBorder="1" applyAlignment="1" applyProtection="1">
      <alignment horizontal="left"/>
      <protection locked="0"/>
    </xf>
    <xf numFmtId="0" fontId="122" fillId="22" borderId="0" xfId="93" applyFont="1" applyFill="1" applyBorder="1" applyAlignment="1" applyProtection="1">
      <alignment horizontal="left" vertical="top"/>
      <protection locked="0"/>
    </xf>
    <xf numFmtId="0" fontId="122" fillId="22" borderId="0" xfId="93" applyFont="1" applyFill="1" applyAlignment="1" applyProtection="1">
      <alignment horizontal="left"/>
      <protection locked="0"/>
    </xf>
    <xf numFmtId="0" fontId="125" fillId="22" borderId="0" xfId="82" applyFont="1" applyFill="1" applyAlignment="1" applyProtection="1">
      <alignment horizontal="left" vertical="top"/>
      <protection locked="0"/>
    </xf>
    <xf numFmtId="41" fontId="121" fillId="22" borderId="0" xfId="82" applyNumberFormat="1" applyFont="1" applyFill="1" applyBorder="1" applyAlignment="1" applyProtection="1" quotePrefix="1">
      <alignment horizontal="left"/>
      <protection/>
    </xf>
    <xf numFmtId="41" fontId="121" fillId="22" borderId="15" xfId="82" applyNumberFormat="1" applyFont="1" applyFill="1" applyBorder="1" applyAlignment="1" applyProtection="1" quotePrefix="1">
      <alignment horizontal="left"/>
      <protection/>
    </xf>
    <xf numFmtId="0" fontId="130" fillId="22" borderId="0" xfId="93" applyFont="1" applyFill="1" applyAlignment="1" applyProtection="1">
      <alignment horizontal="left"/>
      <protection locked="0"/>
    </xf>
    <xf numFmtId="0" fontId="130" fillId="22" borderId="0" xfId="93" applyFont="1" applyFill="1" applyAlignment="1" applyProtection="1">
      <alignment horizontal="left"/>
      <protection/>
    </xf>
    <xf numFmtId="0" fontId="127" fillId="29" borderId="0" xfId="92" applyFont="1" applyFill="1" applyProtection="1">
      <alignment/>
      <protection locked="0"/>
    </xf>
    <xf numFmtId="9" fontId="4" fillId="29" borderId="21" xfId="164" applyFont="1" applyFill="1" applyBorder="1" applyAlignment="1" applyProtection="1">
      <alignment/>
      <protection/>
    </xf>
    <xf numFmtId="9" fontId="4" fillId="29" borderId="16" xfId="164" applyFont="1" applyFill="1" applyBorder="1" applyAlignment="1" applyProtection="1">
      <alignment/>
      <protection/>
    </xf>
    <xf numFmtId="9" fontId="4" fillId="29" borderId="24" xfId="164" applyFont="1" applyFill="1" applyBorder="1" applyAlignment="1" applyProtection="1">
      <alignment/>
      <protection/>
    </xf>
    <xf numFmtId="9" fontId="4" fillId="29" borderId="13" xfId="164" applyFont="1" applyFill="1" applyBorder="1" applyAlignment="1" applyProtection="1">
      <alignment/>
      <protection/>
    </xf>
    <xf numFmtId="9" fontId="4" fillId="29" borderId="18" xfId="164" applyFont="1" applyFill="1" applyBorder="1" applyAlignment="1" applyProtection="1">
      <alignment/>
      <protection/>
    </xf>
    <xf numFmtId="0" fontId="130" fillId="29" borderId="0" xfId="0" applyFont="1" applyFill="1" applyBorder="1" applyAlignment="1" applyProtection="1">
      <alignment horizontal="left" vertical="top"/>
      <protection locked="0"/>
    </xf>
    <xf numFmtId="0" fontId="130" fillId="29" borderId="0" xfId="0" applyFont="1" applyFill="1" applyBorder="1" applyAlignment="1" applyProtection="1">
      <alignment horizontal="left" vertical="top"/>
      <protection/>
    </xf>
    <xf numFmtId="0" fontId="122" fillId="0" borderId="0" xfId="83" applyFont="1" applyBorder="1" applyAlignment="1" applyProtection="1">
      <alignment horizontal="left" vertical="top"/>
      <protection locked="0"/>
    </xf>
    <xf numFmtId="0" fontId="99" fillId="22" borderId="0" xfId="93" applyFont="1" applyFill="1" applyProtection="1">
      <alignment/>
      <protection locked="0"/>
    </xf>
    <xf numFmtId="0" fontId="122" fillId="0" borderId="0" xfId="83" applyFont="1" applyBorder="1" applyAlignment="1" applyProtection="1">
      <alignment horizontal="left"/>
      <protection locked="0"/>
    </xf>
    <xf numFmtId="0" fontId="122" fillId="29" borderId="0" xfId="83" applyFont="1" applyFill="1" applyBorder="1" applyAlignment="1" applyProtection="1">
      <alignment horizontal="left" vertical="top"/>
      <protection locked="0"/>
    </xf>
    <xf numFmtId="0" fontId="122" fillId="22" borderId="0" xfId="99" applyFont="1" applyFill="1" applyAlignment="1" applyProtection="1">
      <alignment horizontal="left"/>
      <protection locked="0"/>
    </xf>
    <xf numFmtId="41" fontId="129" fillId="22" borderId="5" xfId="99" applyNumberFormat="1" applyFont="1" applyFill="1" applyBorder="1" applyAlignment="1" applyProtection="1" quotePrefix="1">
      <alignment horizontal="left" wrapText="1"/>
      <protection/>
    </xf>
    <xf numFmtId="0" fontId="122" fillId="22" borderId="0" xfId="98" applyFont="1" applyFill="1" applyAlignment="1" applyProtection="1">
      <alignment horizontal="left" vertical="top"/>
      <protection locked="0"/>
    </xf>
    <xf numFmtId="0" fontId="122" fillId="22" borderId="0" xfId="98" applyFont="1" applyFill="1" applyAlignment="1" applyProtection="1">
      <alignment horizontal="left" vertical="center"/>
      <protection locked="0"/>
    </xf>
    <xf numFmtId="0" fontId="122" fillId="22" borderId="0" xfId="98" applyFont="1" applyFill="1" applyAlignment="1" applyProtection="1">
      <alignment horizontal="left"/>
      <protection locked="0"/>
    </xf>
    <xf numFmtId="0" fontId="121" fillId="22" borderId="15" xfId="98" applyNumberFormat="1" applyFont="1" applyFill="1" applyBorder="1" applyAlignment="1" applyProtection="1">
      <alignment horizontal="left"/>
      <protection/>
    </xf>
    <xf numFmtId="0" fontId="130" fillId="22" borderId="0" xfId="99" applyFont="1" applyFill="1" applyAlignment="1" applyProtection="1">
      <alignment horizontal="left"/>
      <protection locked="0"/>
    </xf>
    <xf numFmtId="0" fontId="31" fillId="22" borderId="5" xfId="99" applyFont="1" applyFill="1" applyBorder="1" applyAlignment="1" applyProtection="1">
      <alignment/>
      <protection/>
    </xf>
    <xf numFmtId="0" fontId="132" fillId="29" borderId="15" xfId="0" applyFont="1" applyFill="1" applyBorder="1" applyAlignment="1" applyProtection="1">
      <alignment horizontal="left"/>
      <protection/>
    </xf>
    <xf numFmtId="0" fontId="84" fillId="0" borderId="0" xfId="0" applyFont="1" applyFill="1" applyBorder="1" applyAlignment="1" applyProtection="1">
      <alignment horizontal="center"/>
      <protection/>
    </xf>
    <xf numFmtId="0" fontId="84" fillId="22" borderId="0" xfId="0" applyFont="1" applyFill="1" applyBorder="1" applyAlignment="1" applyProtection="1">
      <alignment horizontal="center"/>
      <protection/>
    </xf>
    <xf numFmtId="37" fontId="85" fillId="0" borderId="0" xfId="67" applyNumberFormat="1" applyFont="1" applyFill="1" applyBorder="1" applyAlignment="1" applyProtection="1">
      <alignment horizontal="center"/>
      <protection/>
    </xf>
    <xf numFmtId="0" fontId="69" fillId="29" borderId="0" xfId="0" applyFont="1" applyFill="1" applyAlignment="1">
      <alignment/>
    </xf>
    <xf numFmtId="0" fontId="8" fillId="22" borderId="52" xfId="83" applyFont="1" applyFill="1" applyBorder="1" applyAlignment="1" applyProtection="1" quotePrefix="1">
      <alignment horizontal="left"/>
      <protection/>
    </xf>
    <xf numFmtId="0" fontId="8" fillId="22" borderId="53" xfId="83" applyFont="1" applyFill="1" applyBorder="1" applyAlignment="1" applyProtection="1" quotePrefix="1">
      <alignment horizontal="left"/>
      <protection/>
    </xf>
    <xf numFmtId="0" fontId="8" fillId="22" borderId="0" xfId="83" applyFont="1" applyFill="1" applyBorder="1" applyAlignment="1" applyProtection="1" quotePrefix="1">
      <alignment horizontal="left"/>
      <protection/>
    </xf>
    <xf numFmtId="0" fontId="14" fillId="30" borderId="0" xfId="83" applyFont="1" applyFill="1" applyBorder="1" applyAlignment="1" applyProtection="1">
      <alignment horizontal="center" vertical="center"/>
      <protection/>
    </xf>
    <xf numFmtId="0" fontId="70" fillId="22" borderId="0" xfId="83" applyFont="1" applyFill="1" applyBorder="1" applyAlignment="1" applyProtection="1">
      <alignment horizontal="left"/>
      <protection/>
    </xf>
    <xf numFmtId="0" fontId="9" fillId="22" borderId="0" xfId="83" applyFont="1" applyFill="1" applyBorder="1" applyAlignment="1" applyProtection="1">
      <alignment horizontal="left"/>
      <protection/>
    </xf>
    <xf numFmtId="0" fontId="8" fillId="22" borderId="0" xfId="83" applyFont="1" applyFill="1" applyBorder="1" applyAlignment="1" applyProtection="1">
      <alignment horizontal="left" vertical="center" wrapText="1"/>
      <protection/>
    </xf>
    <xf numFmtId="0" fontId="8" fillId="22" borderId="51" xfId="83" applyFont="1" applyFill="1" applyBorder="1" applyAlignment="1" applyProtection="1" quotePrefix="1">
      <alignment horizontal="left"/>
      <protection/>
    </xf>
    <xf numFmtId="0" fontId="8" fillId="22" borderId="51" xfId="83" applyFont="1" applyFill="1" applyBorder="1" applyAlignment="1" applyProtection="1">
      <alignment horizontal="left"/>
      <protection/>
    </xf>
    <xf numFmtId="0" fontId="71" fillId="22" borderId="0" xfId="83" applyFont="1" applyFill="1" applyBorder="1" applyAlignment="1" applyProtection="1">
      <alignment horizontal="left" vertical="top"/>
      <protection/>
    </xf>
    <xf numFmtId="0" fontId="8" fillId="22" borderId="0" xfId="83" applyFont="1" applyFill="1" applyBorder="1" applyAlignment="1" applyProtection="1">
      <alignment horizontal="left"/>
      <protection/>
    </xf>
    <xf numFmtId="0" fontId="16" fillId="29" borderId="30" xfId="82" applyFont="1" applyFill="1" applyBorder="1" applyAlignment="1" applyProtection="1">
      <alignment horizontal="left" vertical="top"/>
      <protection/>
    </xf>
    <xf numFmtId="0" fontId="47" fillId="30" borderId="0" xfId="82" applyFont="1" applyFill="1" applyBorder="1" applyAlignment="1" applyProtection="1">
      <alignment horizontal="center" vertical="center"/>
      <protection/>
    </xf>
    <xf numFmtId="0" fontId="11" fillId="22" borderId="0" xfId="82" applyFont="1" applyFill="1" applyBorder="1" applyAlignment="1" applyProtection="1">
      <alignment horizontal="left" vertical="top"/>
      <protection/>
    </xf>
    <xf numFmtId="0" fontId="15" fillId="29" borderId="36" xfId="82" applyFont="1" applyFill="1" applyBorder="1" applyAlignment="1" applyProtection="1">
      <alignment horizontal="left" vertical="top"/>
      <protection/>
    </xf>
    <xf numFmtId="0" fontId="16" fillId="29" borderId="0" xfId="82" applyFont="1" applyFill="1" applyBorder="1" applyAlignment="1" applyProtection="1">
      <alignment horizontal="left"/>
      <protection/>
    </xf>
    <xf numFmtId="0" fontId="46" fillId="29" borderId="0" xfId="82" applyFont="1" applyFill="1" applyBorder="1" applyAlignment="1" applyProtection="1">
      <alignment horizontal="left" vertical="center" wrapText="1"/>
      <protection/>
    </xf>
    <xf numFmtId="41" fontId="16" fillId="22" borderId="8" xfId="82" applyNumberFormat="1" applyFont="1" applyFill="1" applyBorder="1" applyAlignment="1" applyProtection="1">
      <alignment horizontal="center"/>
      <protection/>
    </xf>
    <xf numFmtId="41" fontId="16" fillId="22" borderId="5" xfId="82" applyNumberFormat="1" applyFont="1" applyFill="1" applyBorder="1" applyAlignment="1" applyProtection="1">
      <alignment horizontal="center"/>
      <protection/>
    </xf>
    <xf numFmtId="41" fontId="16" fillId="22" borderId="13" xfId="82" applyNumberFormat="1" applyFont="1" applyFill="1" applyBorder="1" applyAlignment="1" applyProtection="1">
      <alignment horizontal="center"/>
      <protection/>
    </xf>
    <xf numFmtId="0" fontId="15" fillId="29" borderId="22" xfId="82" applyFont="1" applyFill="1" applyBorder="1" applyAlignment="1" applyProtection="1">
      <alignment horizontal="left" vertical="top"/>
      <protection/>
    </xf>
    <xf numFmtId="0" fontId="15" fillId="22" borderId="0" xfId="82" applyFont="1" applyFill="1" applyBorder="1" applyAlignment="1" applyProtection="1">
      <alignment horizontal="left"/>
      <protection/>
    </xf>
    <xf numFmtId="0" fontId="16" fillId="29" borderId="36" xfId="82" applyFont="1" applyFill="1" applyBorder="1" applyAlignment="1" applyProtection="1">
      <alignment horizontal="left" vertical="top"/>
      <protection/>
    </xf>
    <xf numFmtId="0" fontId="15" fillId="29" borderId="22" xfId="86" applyFont="1" applyFill="1" applyBorder="1" applyAlignment="1" applyProtection="1">
      <alignment horizontal="left" vertical="top"/>
      <protection/>
    </xf>
    <xf numFmtId="0" fontId="15" fillId="29" borderId="30" xfId="82" applyFont="1" applyFill="1" applyBorder="1" applyAlignment="1" applyProtection="1">
      <alignment horizontal="left" vertical="top"/>
      <protection/>
    </xf>
    <xf numFmtId="0" fontId="16" fillId="29" borderId="30" xfId="82" applyFont="1" applyFill="1" applyBorder="1" applyAlignment="1" applyProtection="1">
      <alignment horizontal="left"/>
      <protection/>
    </xf>
    <xf numFmtId="0" fontId="15" fillId="0" borderId="36" xfId="0" applyFont="1" applyBorder="1" applyAlignment="1" applyProtection="1">
      <alignment horizontal="left" vertical="top"/>
      <protection/>
    </xf>
    <xf numFmtId="0" fontId="16" fillId="29" borderId="36" xfId="82" applyFont="1" applyFill="1" applyBorder="1" applyAlignment="1" applyProtection="1">
      <alignment vertical="top"/>
      <protection/>
    </xf>
    <xf numFmtId="0" fontId="15" fillId="0" borderId="36" xfId="0" applyFont="1" applyBorder="1" applyAlignment="1" applyProtection="1">
      <alignment vertical="top"/>
      <protection/>
    </xf>
    <xf numFmtId="0" fontId="16" fillId="29" borderId="36" xfId="86" applyFont="1" applyFill="1" applyBorder="1" applyAlignment="1" applyProtection="1">
      <alignment horizontal="left" vertical="top"/>
      <protection/>
    </xf>
    <xf numFmtId="0" fontId="15" fillId="29" borderId="30" xfId="86" applyFont="1" applyFill="1" applyBorder="1" applyAlignment="1" applyProtection="1">
      <alignment horizontal="left" vertical="top" wrapText="1"/>
      <protection/>
    </xf>
    <xf numFmtId="0" fontId="15" fillId="0" borderId="30" xfId="84" applyFont="1" applyBorder="1" applyAlignment="1" applyProtection="1">
      <alignment wrapText="1"/>
      <protection/>
    </xf>
    <xf numFmtId="37" fontId="16" fillId="0" borderId="36" xfId="91" applyFont="1" applyBorder="1" applyAlignment="1" applyProtection="1">
      <alignment horizontal="left"/>
      <protection/>
    </xf>
    <xf numFmtId="0" fontId="15" fillId="29" borderId="36" xfId="86" applyFont="1" applyFill="1" applyBorder="1" applyAlignment="1" applyProtection="1">
      <alignment horizontal="left" vertical="top"/>
      <protection/>
    </xf>
    <xf numFmtId="37" fontId="11" fillId="0" borderId="0" xfId="91" applyFont="1" applyAlignment="1" applyProtection="1">
      <alignment horizontal="left"/>
      <protection locked="0"/>
    </xf>
    <xf numFmtId="0" fontId="11" fillId="22" borderId="0" xfId="82" applyFont="1" applyFill="1" applyBorder="1" applyAlignment="1" applyProtection="1">
      <alignment horizontal="left"/>
      <protection locked="0"/>
    </xf>
    <xf numFmtId="0" fontId="11" fillId="22" borderId="0" xfId="82" applyFont="1" applyFill="1" applyBorder="1" applyAlignment="1" applyProtection="1">
      <alignment horizontal="left" wrapText="1"/>
      <protection locked="0"/>
    </xf>
    <xf numFmtId="0" fontId="11" fillId="29" borderId="0" xfId="82" applyFont="1" applyFill="1" applyBorder="1" applyAlignment="1" applyProtection="1">
      <alignment horizontal="left" wrapText="1"/>
      <protection locked="0"/>
    </xf>
    <xf numFmtId="0" fontId="11" fillId="29" borderId="0" xfId="82" applyFont="1" applyFill="1" applyBorder="1" applyAlignment="1" applyProtection="1">
      <alignment horizontal="left"/>
      <protection locked="0"/>
    </xf>
    <xf numFmtId="0" fontId="15" fillId="29" borderId="36" xfId="88" applyFont="1" applyFill="1" applyBorder="1" applyAlignment="1" applyProtection="1">
      <alignment horizontal="left" vertical="top"/>
      <protection/>
    </xf>
    <xf numFmtId="0" fontId="15" fillId="29" borderId="22" xfId="88" applyFont="1" applyFill="1" applyBorder="1" applyAlignment="1" applyProtection="1">
      <alignment horizontal="left" vertical="top"/>
      <protection/>
    </xf>
    <xf numFmtId="37" fontId="16" fillId="0" borderId="30" xfId="91" applyFont="1" applyBorder="1" applyAlignment="1" applyProtection="1">
      <alignment horizontal="left" vertical="top"/>
      <protection/>
    </xf>
    <xf numFmtId="0" fontId="15" fillId="29" borderId="30" xfId="88" applyFont="1" applyFill="1" applyBorder="1" applyAlignment="1" applyProtection="1">
      <alignment horizontal="left" vertical="top" wrapText="1"/>
      <protection/>
    </xf>
    <xf numFmtId="0" fontId="15" fillId="29" borderId="0" xfId="88" applyFont="1" applyFill="1" applyBorder="1" applyAlignment="1" applyProtection="1">
      <alignment horizontal="left" vertical="top" wrapText="1"/>
      <protection/>
    </xf>
    <xf numFmtId="37" fontId="16" fillId="29" borderId="30" xfId="91" applyFont="1" applyFill="1" applyBorder="1" applyAlignment="1" applyProtection="1">
      <alignment horizontal="left" vertical="top"/>
      <protection/>
    </xf>
    <xf numFmtId="0" fontId="15" fillId="29" borderId="30" xfId="87" applyFont="1" applyFill="1" applyBorder="1" applyAlignment="1" applyProtection="1">
      <alignment horizontal="left" vertical="top"/>
      <protection/>
    </xf>
    <xf numFmtId="0" fontId="16" fillId="29" borderId="0" xfId="82" applyFont="1" applyFill="1" applyBorder="1" applyAlignment="1" applyProtection="1">
      <alignment horizontal="left" vertical="top"/>
      <protection/>
    </xf>
    <xf numFmtId="0" fontId="48" fillId="22" borderId="0" xfId="82" applyFont="1" applyFill="1" applyBorder="1" applyAlignment="1" applyProtection="1" quotePrefix="1">
      <alignment horizontal="left"/>
      <protection/>
    </xf>
    <xf numFmtId="0" fontId="46" fillId="29" borderId="0" xfId="82" applyFont="1" applyFill="1" applyBorder="1" applyAlignment="1" applyProtection="1">
      <alignment horizontal="left" vertical="center"/>
      <protection/>
    </xf>
    <xf numFmtId="0" fontId="11" fillId="29" borderId="36" xfId="82" applyFont="1" applyFill="1" applyBorder="1" applyAlignment="1" applyProtection="1">
      <alignment horizontal="left"/>
      <protection/>
    </xf>
    <xf numFmtId="0" fontId="11" fillId="29" borderId="25" xfId="82" applyFont="1" applyFill="1" applyBorder="1" applyAlignment="1" applyProtection="1">
      <alignment horizontal="left"/>
      <protection/>
    </xf>
    <xf numFmtId="0" fontId="42" fillId="29" borderId="36" xfId="82" applyFont="1" applyFill="1" applyBorder="1" applyAlignment="1" applyProtection="1">
      <alignment horizontal="left"/>
      <protection/>
    </xf>
    <xf numFmtId="0" fontId="42" fillId="29" borderId="25" xfId="82" applyFont="1" applyFill="1" applyBorder="1" applyAlignment="1" applyProtection="1">
      <alignment horizontal="left"/>
      <protection/>
    </xf>
    <xf numFmtId="0" fontId="42" fillId="22" borderId="36" xfId="82" applyFont="1" applyFill="1" applyBorder="1" applyAlignment="1" applyProtection="1">
      <alignment horizontal="left"/>
      <protection/>
    </xf>
    <xf numFmtId="0" fontId="42" fillId="22" borderId="25" xfId="82" applyFont="1" applyFill="1" applyBorder="1" applyAlignment="1" applyProtection="1">
      <alignment horizontal="left"/>
      <protection/>
    </xf>
    <xf numFmtId="0" fontId="42" fillId="29" borderId="30" xfId="82" applyFont="1" applyFill="1" applyBorder="1" applyAlignment="1" applyProtection="1">
      <alignment horizontal="left"/>
      <protection/>
    </xf>
    <xf numFmtId="0" fontId="42" fillId="29" borderId="29" xfId="82" applyFont="1" applyFill="1" applyBorder="1" applyAlignment="1" applyProtection="1">
      <alignment horizontal="left"/>
      <protection/>
    </xf>
    <xf numFmtId="0" fontId="11" fillId="29" borderId="22" xfId="82" applyFont="1" applyFill="1" applyBorder="1" applyAlignment="1" applyProtection="1">
      <alignment horizontal="left"/>
      <protection/>
    </xf>
    <xf numFmtId="0" fontId="11" fillId="29" borderId="24" xfId="82" applyFont="1" applyFill="1" applyBorder="1" applyAlignment="1" applyProtection="1">
      <alignment horizontal="left"/>
      <protection/>
    </xf>
    <xf numFmtId="0" fontId="42" fillId="22" borderId="22" xfId="82" applyFont="1" applyFill="1" applyBorder="1" applyAlignment="1" applyProtection="1">
      <alignment horizontal="left"/>
      <protection/>
    </xf>
    <xf numFmtId="0" fontId="42" fillId="22" borderId="24" xfId="82" applyFont="1" applyFill="1" applyBorder="1" applyAlignment="1" applyProtection="1">
      <alignment horizontal="left"/>
      <protection/>
    </xf>
    <xf numFmtId="37" fontId="11" fillId="0" borderId="0" xfId="89" applyFont="1" applyFill="1" applyAlignment="1" applyProtection="1">
      <alignment horizontal="left"/>
      <protection/>
    </xf>
    <xf numFmtId="37" fontId="11" fillId="0" borderId="0" xfId="89" applyFont="1" applyFill="1" applyBorder="1" applyAlignment="1" applyProtection="1">
      <alignment horizontal="left"/>
      <protection/>
    </xf>
    <xf numFmtId="41" fontId="11" fillId="22" borderId="5" xfId="82" applyNumberFormat="1" applyFont="1" applyFill="1" applyBorder="1" applyAlignment="1" applyProtection="1">
      <alignment horizontal="center"/>
      <protection/>
    </xf>
    <xf numFmtId="37" fontId="11" fillId="0" borderId="0" xfId="89" applyFont="1" applyFill="1" applyAlignment="1" applyProtection="1">
      <alignment horizontal="left" vertical="top"/>
      <protection/>
    </xf>
    <xf numFmtId="0" fontId="42" fillId="22" borderId="0" xfId="82" applyFont="1" applyFill="1" applyBorder="1" applyAlignment="1" applyProtection="1">
      <alignment horizontal="left"/>
      <protection/>
    </xf>
    <xf numFmtId="0" fontId="42" fillId="22" borderId="21" xfId="82" applyFont="1" applyFill="1" applyBorder="1" applyAlignment="1" applyProtection="1">
      <alignment horizontal="left"/>
      <protection/>
    </xf>
    <xf numFmtId="0" fontId="14" fillId="30" borderId="0" xfId="82" applyFont="1" applyFill="1" applyBorder="1" applyAlignment="1" applyProtection="1">
      <alignment horizontal="center" vertical="center"/>
      <protection/>
    </xf>
    <xf numFmtId="41" fontId="42" fillId="22" borderId="8" xfId="82" applyNumberFormat="1" applyFont="1" applyFill="1" applyBorder="1" applyAlignment="1" applyProtection="1">
      <alignment horizontal="center"/>
      <protection/>
    </xf>
    <xf numFmtId="41" fontId="42" fillId="22" borderId="5" xfId="82" applyNumberFormat="1" applyFont="1" applyFill="1" applyBorder="1" applyAlignment="1" applyProtection="1">
      <alignment horizontal="center"/>
      <protection/>
    </xf>
    <xf numFmtId="41" fontId="42" fillId="22" borderId="13" xfId="82" applyNumberFormat="1" applyFont="1" applyFill="1" applyBorder="1" applyAlignment="1" applyProtection="1">
      <alignment horizontal="center"/>
      <protection/>
    </xf>
    <xf numFmtId="0" fontId="11" fillId="22" borderId="0" xfId="82" applyFont="1" applyFill="1" applyBorder="1" applyAlignment="1" applyProtection="1" quotePrefix="1">
      <alignment horizontal="left"/>
      <protection/>
    </xf>
    <xf numFmtId="0" fontId="11" fillId="22" borderId="21" xfId="82" applyFont="1" applyFill="1" applyBorder="1" applyAlignment="1" applyProtection="1" quotePrefix="1">
      <alignment horizontal="left"/>
      <protection/>
    </xf>
    <xf numFmtId="0" fontId="47" fillId="29" borderId="0" xfId="82" applyFont="1" applyFill="1" applyBorder="1" applyAlignment="1" applyProtection="1">
      <alignment horizontal="center" vertical="center"/>
      <protection/>
    </xf>
    <xf numFmtId="37" fontId="4" fillId="0" borderId="0" xfId="89" applyFont="1" applyFill="1" applyAlignment="1" applyProtection="1">
      <alignment horizontal="left" wrapText="1"/>
      <protection locked="0"/>
    </xf>
    <xf numFmtId="37" fontId="11" fillId="29" borderId="0" xfId="91" applyFont="1" applyFill="1" applyAlignment="1" applyProtection="1">
      <alignment horizontal="center"/>
      <protection/>
    </xf>
    <xf numFmtId="0" fontId="31" fillId="22" borderId="0" xfId="86" applyFont="1" applyFill="1" applyBorder="1" applyAlignment="1" applyProtection="1">
      <alignment horizontal="left"/>
      <protection/>
    </xf>
    <xf numFmtId="0" fontId="60" fillId="29" borderId="22" xfId="0" applyNumberFormat="1" applyFont="1" applyFill="1" applyBorder="1" applyAlignment="1" applyProtection="1">
      <alignment horizontal="left" vertical="top"/>
      <protection/>
    </xf>
    <xf numFmtId="0" fontId="60" fillId="29" borderId="0" xfId="86" applyFont="1" applyFill="1" applyBorder="1" applyAlignment="1" applyProtection="1">
      <alignment horizontal="left"/>
      <protection/>
    </xf>
    <xf numFmtId="0" fontId="60" fillId="29" borderId="36" xfId="0" applyFont="1" applyFill="1" applyBorder="1" applyAlignment="1" applyProtection="1">
      <alignment horizontal="left" vertical="top"/>
      <protection/>
    </xf>
    <xf numFmtId="0" fontId="60" fillId="29" borderId="36" xfId="0" applyNumberFormat="1" applyFont="1" applyFill="1" applyBorder="1" applyAlignment="1" applyProtection="1">
      <alignment horizontal="left" vertical="top"/>
      <protection/>
    </xf>
    <xf numFmtId="0" fontId="22" fillId="0" borderId="36" xfId="82" applyFont="1" applyFill="1" applyBorder="1" applyAlignment="1" applyProtection="1">
      <alignment horizontal="left"/>
      <protection/>
    </xf>
    <xf numFmtId="0" fontId="4" fillId="22" borderId="0" xfId="0" applyNumberFormat="1" applyFont="1" applyFill="1" applyBorder="1" applyAlignment="1" applyProtection="1">
      <alignment horizontal="left" vertical="top" wrapText="1"/>
      <protection locked="0"/>
    </xf>
    <xf numFmtId="0" fontId="60" fillId="29" borderId="30" xfId="0" applyNumberFormat="1" applyFont="1" applyFill="1" applyBorder="1" applyAlignment="1" applyProtection="1">
      <alignment horizontal="left" vertical="top"/>
      <protection/>
    </xf>
    <xf numFmtId="37" fontId="4" fillId="0" borderId="0" xfId="89" applyFont="1" applyFill="1" applyAlignment="1" applyProtection="1">
      <alignment horizontal="left"/>
      <protection locked="0"/>
    </xf>
    <xf numFmtId="0" fontId="22" fillId="22" borderId="36" xfId="82" applyFont="1" applyFill="1" applyBorder="1" applyAlignment="1" applyProtection="1">
      <alignment horizontal="left"/>
      <protection/>
    </xf>
    <xf numFmtId="0" fontId="47" fillId="30" borderId="0" xfId="86" applyFont="1" applyFill="1" applyBorder="1" applyAlignment="1" applyProtection="1">
      <alignment horizontal="center" vertical="center"/>
      <protection/>
    </xf>
    <xf numFmtId="0" fontId="60" fillId="22" borderId="36" xfId="82" applyFont="1" applyFill="1" applyBorder="1" applyAlignment="1" applyProtection="1">
      <alignment horizontal="left"/>
      <protection/>
    </xf>
    <xf numFmtId="0" fontId="31" fillId="22" borderId="0" xfId="82" applyFont="1" applyFill="1" applyBorder="1" applyAlignment="1" applyProtection="1" quotePrefix="1">
      <alignment horizontal="left"/>
      <protection/>
    </xf>
    <xf numFmtId="0" fontId="60" fillId="22" borderId="22" xfId="82" applyFont="1" applyFill="1" applyBorder="1" applyAlignment="1" applyProtection="1">
      <alignment horizontal="left"/>
      <protection/>
    </xf>
    <xf numFmtId="0" fontId="60" fillId="22" borderId="0" xfId="82" applyFont="1" applyFill="1" applyBorder="1" applyAlignment="1" applyProtection="1">
      <alignment horizontal="left"/>
      <protection/>
    </xf>
    <xf numFmtId="0" fontId="60" fillId="29" borderId="8" xfId="82" applyFont="1" applyFill="1" applyBorder="1" applyAlignment="1" applyProtection="1">
      <alignment horizontal="center" vertical="center"/>
      <protection/>
    </xf>
    <xf numFmtId="0" fontId="60" fillId="29" borderId="5" xfId="82" applyFont="1" applyFill="1" applyBorder="1" applyAlignment="1" applyProtection="1">
      <alignment horizontal="center" vertical="center"/>
      <protection/>
    </xf>
    <xf numFmtId="0" fontId="60" fillId="29" borderId="13" xfId="82" applyFont="1" applyFill="1" applyBorder="1" applyAlignment="1" applyProtection="1">
      <alignment horizontal="center" vertical="center"/>
      <protection/>
    </xf>
    <xf numFmtId="0" fontId="22" fillId="22" borderId="0" xfId="82" applyFont="1" applyFill="1" applyBorder="1" applyAlignment="1" applyProtection="1" quotePrefix="1">
      <alignment horizontal="left"/>
      <protection/>
    </xf>
    <xf numFmtId="41" fontId="22" fillId="22" borderId="15" xfId="82" applyNumberFormat="1" applyFont="1" applyFill="1" applyBorder="1" applyAlignment="1" applyProtection="1">
      <alignment horizontal="center"/>
      <protection/>
    </xf>
    <xf numFmtId="0" fontId="11" fillId="22" borderId="0" xfId="83" applyFont="1" applyFill="1" applyBorder="1" applyAlignment="1" applyProtection="1">
      <alignment horizontal="left" vertical="top" wrapText="1"/>
      <protection/>
    </xf>
    <xf numFmtId="0" fontId="9" fillId="22" borderId="36" xfId="83" applyFont="1" applyFill="1" applyBorder="1" applyAlignment="1" applyProtection="1">
      <alignment horizontal="left"/>
      <protection/>
    </xf>
    <xf numFmtId="0" fontId="9" fillId="22" borderId="36" xfId="83" applyFont="1" applyFill="1" applyBorder="1" applyAlignment="1" applyProtection="1" quotePrefix="1">
      <alignment horizontal="left"/>
      <protection/>
    </xf>
    <xf numFmtId="0" fontId="11" fillId="22" borderId="0" xfId="83" applyFont="1" applyFill="1" applyBorder="1" applyAlignment="1" applyProtection="1">
      <alignment horizontal="left" vertical="top"/>
      <protection/>
    </xf>
    <xf numFmtId="0" fontId="9" fillId="22" borderId="22" xfId="83" applyFont="1" applyFill="1" applyBorder="1" applyAlignment="1" applyProtection="1">
      <alignment horizontal="left"/>
      <protection/>
    </xf>
    <xf numFmtId="0" fontId="1" fillId="30" borderId="0" xfId="83" applyFont="1" applyFill="1" applyBorder="1" applyAlignment="1" applyProtection="1">
      <alignment horizontal="center" vertical="center" wrapText="1"/>
      <protection/>
    </xf>
    <xf numFmtId="0" fontId="36" fillId="30" borderId="0" xfId="83" applyFont="1" applyFill="1" applyAlignment="1" applyProtection="1">
      <alignment horizontal="center" vertical="center" wrapText="1"/>
      <protection/>
    </xf>
    <xf numFmtId="0" fontId="31" fillId="29" borderId="0" xfId="0" applyFont="1" applyFill="1" applyBorder="1" applyAlignment="1" applyProtection="1">
      <alignment horizontal="left"/>
      <protection locked="0"/>
    </xf>
    <xf numFmtId="0" fontId="8" fillId="29" borderId="22" xfId="0" applyFont="1" applyFill="1" applyBorder="1" applyAlignment="1" applyProtection="1">
      <alignment horizontal="left"/>
      <protection/>
    </xf>
    <xf numFmtId="0" fontId="8" fillId="29" borderId="36" xfId="0" applyFont="1" applyFill="1" applyBorder="1" applyAlignment="1" applyProtection="1">
      <alignment horizontal="left"/>
      <protection/>
    </xf>
    <xf numFmtId="0" fontId="9" fillId="29" borderId="22" xfId="0" applyFont="1" applyFill="1" applyBorder="1" applyAlignment="1" applyProtection="1">
      <alignment horizontal="left"/>
      <protection/>
    </xf>
    <xf numFmtId="0" fontId="9" fillId="29" borderId="0" xfId="0" applyFont="1" applyFill="1" applyBorder="1" applyAlignment="1" applyProtection="1">
      <alignment horizontal="left"/>
      <protection/>
    </xf>
    <xf numFmtId="0" fontId="11" fillId="29" borderId="0" xfId="0" applyFont="1" applyFill="1" applyBorder="1" applyAlignment="1" applyProtection="1">
      <alignment horizontal="left"/>
      <protection/>
    </xf>
    <xf numFmtId="0" fontId="9" fillId="29" borderId="0" xfId="0" applyFont="1" applyFill="1" applyAlignment="1" applyProtection="1">
      <alignment horizontal="left"/>
      <protection/>
    </xf>
    <xf numFmtId="0" fontId="8" fillId="29" borderId="30" xfId="0" applyFont="1" applyFill="1" applyBorder="1" applyAlignment="1" applyProtection="1">
      <alignment horizontal="left"/>
      <protection/>
    </xf>
    <xf numFmtId="0" fontId="8" fillId="29" borderId="0" xfId="0" applyFont="1" applyFill="1" applyBorder="1" applyAlignment="1" applyProtection="1">
      <alignment horizontal="left"/>
      <protection/>
    </xf>
    <xf numFmtId="0" fontId="1" fillId="30" borderId="0" xfId="82" applyFont="1" applyFill="1" applyBorder="1" applyAlignment="1" applyProtection="1">
      <alignment horizontal="center" vertical="center"/>
      <protection/>
    </xf>
    <xf numFmtId="169" fontId="9" fillId="22" borderId="8" xfId="0" applyNumberFormat="1" applyFont="1" applyFill="1" applyBorder="1" applyAlignment="1" applyProtection="1">
      <alignment horizontal="center"/>
      <protection/>
    </xf>
    <xf numFmtId="169" fontId="9" fillId="22" borderId="5" xfId="0" applyNumberFormat="1" applyFont="1" applyFill="1" applyBorder="1" applyAlignment="1" applyProtection="1">
      <alignment horizontal="center"/>
      <protection/>
    </xf>
    <xf numFmtId="0" fontId="8" fillId="22" borderId="0" xfId="0" applyFont="1" applyFill="1" applyBorder="1" applyAlignment="1" applyProtection="1">
      <alignment horizontal="left" wrapText="1"/>
      <protection/>
    </xf>
    <xf numFmtId="41" fontId="9" fillId="29" borderId="20" xfId="0" applyNumberFormat="1" applyFont="1" applyFill="1" applyBorder="1" applyAlignment="1" applyProtection="1">
      <alignment horizontal="right"/>
      <protection/>
    </xf>
    <xf numFmtId="41" fontId="9" fillId="22" borderId="20" xfId="0" applyNumberFormat="1" applyFont="1" applyFill="1" applyBorder="1" applyAlignment="1" applyProtection="1">
      <alignment horizontal="center"/>
      <protection/>
    </xf>
    <xf numFmtId="41" fontId="8" fillId="22" borderId="20" xfId="0" applyNumberFormat="1" applyFont="1" applyFill="1" applyBorder="1" applyAlignment="1" applyProtection="1">
      <alignment horizontal="center"/>
      <protection/>
    </xf>
    <xf numFmtId="0" fontId="11" fillId="29" borderId="0" xfId="0" applyFont="1" applyFill="1" applyBorder="1" applyAlignment="1" applyProtection="1">
      <alignment horizontal="left" vertical="top" wrapText="1"/>
      <protection locked="0"/>
    </xf>
    <xf numFmtId="0" fontId="9" fillId="22" borderId="36" xfId="0" applyFont="1" applyFill="1" applyBorder="1" applyAlignment="1" applyProtection="1">
      <alignment horizontal="left"/>
      <protection/>
    </xf>
    <xf numFmtId="41" fontId="9" fillId="29" borderId="0" xfId="0" applyNumberFormat="1" applyFont="1" applyFill="1" applyBorder="1" applyAlignment="1" applyProtection="1">
      <alignment horizontal="right"/>
      <protection/>
    </xf>
    <xf numFmtId="0" fontId="0" fillId="29" borderId="0" xfId="0" applyFont="1" applyFill="1" applyAlignment="1" applyProtection="1">
      <alignment/>
      <protection/>
    </xf>
    <xf numFmtId="0" fontId="7" fillId="29" borderId="0" xfId="0" applyFont="1" applyFill="1" applyAlignment="1" applyProtection="1">
      <alignment horizontal="center" vertical="center"/>
      <protection/>
    </xf>
    <xf numFmtId="0" fontId="3" fillId="29" borderId="0" xfId="0" applyFont="1" applyFill="1" applyAlignment="1" applyProtection="1">
      <alignment/>
      <protection/>
    </xf>
    <xf numFmtId="0" fontId="57" fillId="29" borderId="0" xfId="0" applyFont="1" applyFill="1" applyAlignment="1" applyProtection="1">
      <alignment/>
      <protection/>
    </xf>
    <xf numFmtId="0" fontId="9" fillId="22" borderId="0" xfId="0" applyFont="1" applyFill="1" applyBorder="1" applyAlignment="1" applyProtection="1">
      <alignment horizontal="left"/>
      <protection/>
    </xf>
    <xf numFmtId="0" fontId="54" fillId="22" borderId="0" xfId="0" applyFont="1" applyFill="1" applyBorder="1" applyAlignment="1" applyProtection="1">
      <alignment horizontal="left"/>
      <protection/>
    </xf>
    <xf numFmtId="0" fontId="11" fillId="29" borderId="0" xfId="0" applyFont="1" applyFill="1" applyBorder="1" applyAlignment="1" applyProtection="1">
      <alignment horizontal="left" vertical="top" wrapText="1"/>
      <protection locked="0"/>
    </xf>
    <xf numFmtId="0" fontId="56" fillId="29" borderId="0" xfId="0" applyFont="1" applyFill="1" applyBorder="1" applyAlignment="1" applyProtection="1">
      <alignment horizontal="left" vertical="top" wrapText="1"/>
      <protection locked="0"/>
    </xf>
    <xf numFmtId="0" fontId="8" fillId="22" borderId="22" xfId="0" applyFont="1" applyFill="1" applyBorder="1" applyAlignment="1" applyProtection="1">
      <alignment horizontal="left"/>
      <protection/>
    </xf>
    <xf numFmtId="0" fontId="9" fillId="22" borderId="30" xfId="0" applyFont="1" applyFill="1" applyBorder="1" applyAlignment="1" applyProtection="1">
      <alignment horizontal="left"/>
      <protection/>
    </xf>
    <xf numFmtId="0" fontId="11" fillId="22" borderId="0" xfId="0" applyFont="1" applyFill="1" applyBorder="1" applyAlignment="1" applyProtection="1">
      <alignment horizontal="left" vertical="top" wrapText="1"/>
      <protection locked="0"/>
    </xf>
    <xf numFmtId="0" fontId="56" fillId="22" borderId="0" xfId="0" applyFont="1" applyFill="1" applyBorder="1" applyAlignment="1" applyProtection="1">
      <alignment horizontal="left" vertical="top" wrapText="1"/>
      <protection locked="0"/>
    </xf>
    <xf numFmtId="0" fontId="8" fillId="22" borderId="15" xfId="0" applyNumberFormat="1" applyFont="1" applyFill="1" applyBorder="1" applyAlignment="1" applyProtection="1">
      <alignment horizontal="center"/>
      <protection/>
    </xf>
    <xf numFmtId="0" fontId="24" fillId="22" borderId="5" xfId="0" applyNumberFormat="1" applyFont="1" applyFill="1" applyBorder="1" applyAlignment="1" applyProtection="1" quotePrefix="1">
      <alignment horizontal="center"/>
      <protection/>
    </xf>
    <xf numFmtId="41" fontId="8" fillId="22" borderId="5" xfId="0" applyNumberFormat="1" applyFont="1" applyFill="1" applyBorder="1" applyAlignment="1" applyProtection="1">
      <alignment horizontal="center"/>
      <protection/>
    </xf>
    <xf numFmtId="41" fontId="8" fillId="22" borderId="15" xfId="0" applyNumberFormat="1" applyFont="1" applyFill="1" applyBorder="1" applyAlignment="1" applyProtection="1">
      <alignment horizontal="center"/>
      <protection/>
    </xf>
    <xf numFmtId="41" fontId="8" fillId="29" borderId="5" xfId="0" applyNumberFormat="1" applyFont="1" applyFill="1" applyBorder="1" applyAlignment="1" applyProtection="1">
      <alignment horizontal="center"/>
      <protection/>
    </xf>
    <xf numFmtId="41" fontId="9" fillId="29" borderId="37" xfId="44" applyNumberFormat="1" applyFont="1" applyFill="1" applyBorder="1" applyAlignment="1" applyProtection="1">
      <alignment horizontal="right"/>
      <protection locked="0"/>
    </xf>
    <xf numFmtId="41" fontId="9" fillId="29" borderId="36" xfId="44" applyNumberFormat="1" applyFont="1" applyFill="1" applyBorder="1" applyAlignment="1" applyProtection="1">
      <alignment horizontal="right"/>
      <protection locked="0"/>
    </xf>
    <xf numFmtId="41" fontId="9" fillId="29" borderId="5" xfId="0" applyNumberFormat="1" applyFont="1" applyFill="1" applyBorder="1" applyAlignment="1" applyProtection="1">
      <alignment horizontal="center"/>
      <protection/>
    </xf>
    <xf numFmtId="41" fontId="9" fillId="29" borderId="41" xfId="44" applyNumberFormat="1" applyFont="1" applyFill="1" applyBorder="1" applyAlignment="1" applyProtection="1">
      <alignment horizontal="right"/>
      <protection/>
    </xf>
    <xf numFmtId="41" fontId="9" fillId="29" borderId="42" xfId="44" applyNumberFormat="1" applyFont="1" applyFill="1" applyBorder="1" applyAlignment="1" applyProtection="1">
      <alignment horizontal="right"/>
      <protection/>
    </xf>
    <xf numFmtId="0" fontId="9" fillId="29" borderId="8" xfId="0" applyFont="1" applyFill="1" applyBorder="1" applyAlignment="1" applyProtection="1">
      <alignment horizontal="center"/>
      <protection/>
    </xf>
    <xf numFmtId="0" fontId="9" fillId="29" borderId="5" xfId="0" applyFont="1" applyFill="1" applyBorder="1" applyAlignment="1" applyProtection="1">
      <alignment horizontal="center"/>
      <protection/>
    </xf>
    <xf numFmtId="41" fontId="9" fillId="29" borderId="8" xfId="44" applyNumberFormat="1" applyFont="1" applyFill="1" applyBorder="1" applyAlignment="1" applyProtection="1">
      <alignment horizontal="right"/>
      <protection/>
    </xf>
    <xf numFmtId="41" fontId="9" fillId="29" borderId="5" xfId="44" applyNumberFormat="1" applyFont="1" applyFill="1" applyBorder="1" applyAlignment="1" applyProtection="1">
      <alignment horizontal="right"/>
      <protection/>
    </xf>
    <xf numFmtId="41" fontId="8" fillId="29" borderId="37" xfId="44" applyNumberFormat="1" applyFont="1" applyFill="1" applyBorder="1" applyAlignment="1" applyProtection="1">
      <alignment horizontal="right"/>
      <protection/>
    </xf>
    <xf numFmtId="41" fontId="8" fillId="29" borderId="36" xfId="44" applyNumberFormat="1" applyFont="1" applyFill="1" applyBorder="1" applyAlignment="1" applyProtection="1">
      <alignment horizontal="right"/>
      <protection/>
    </xf>
    <xf numFmtId="41" fontId="8" fillId="29" borderId="28" xfId="44" applyNumberFormat="1" applyFont="1" applyFill="1" applyBorder="1" applyAlignment="1" applyProtection="1">
      <alignment horizontal="right"/>
      <protection/>
    </xf>
    <xf numFmtId="41" fontId="8" fillId="29" borderId="30" xfId="44" applyNumberFormat="1" applyFont="1" applyFill="1" applyBorder="1" applyAlignment="1" applyProtection="1">
      <alignment horizontal="right"/>
      <protection/>
    </xf>
    <xf numFmtId="0" fontId="8" fillId="29" borderId="8" xfId="0" applyFont="1" applyFill="1" applyBorder="1" applyAlignment="1" applyProtection="1">
      <alignment horizontal="center"/>
      <protection/>
    </xf>
    <xf numFmtId="0" fontId="8" fillId="29" borderId="5" xfId="0" applyFont="1" applyFill="1" applyBorder="1" applyAlignment="1" applyProtection="1">
      <alignment horizontal="center"/>
      <protection/>
    </xf>
    <xf numFmtId="41" fontId="8" fillId="29" borderId="8" xfId="44" applyNumberFormat="1" applyFont="1" applyFill="1" applyBorder="1" applyAlignment="1" applyProtection="1">
      <alignment horizontal="right"/>
      <protection/>
    </xf>
    <xf numFmtId="41" fontId="8" fillId="29" borderId="5" xfId="44" applyNumberFormat="1" applyFont="1" applyFill="1" applyBorder="1" applyAlignment="1" applyProtection="1">
      <alignment horizontal="right"/>
      <protection/>
    </xf>
    <xf numFmtId="41" fontId="9" fillId="29" borderId="28" xfId="44" applyNumberFormat="1" applyFont="1" applyFill="1" applyBorder="1" applyAlignment="1" applyProtection="1">
      <alignment horizontal="right"/>
      <protection locked="0"/>
    </xf>
    <xf numFmtId="41" fontId="9" fillId="29" borderId="30" xfId="44" applyNumberFormat="1" applyFont="1" applyFill="1" applyBorder="1" applyAlignment="1" applyProtection="1">
      <alignment horizontal="right"/>
      <protection locked="0"/>
    </xf>
    <xf numFmtId="41" fontId="8" fillId="29" borderId="19" xfId="44" applyNumberFormat="1" applyFont="1" applyFill="1" applyBorder="1" applyAlignment="1" applyProtection="1">
      <alignment horizontal="right"/>
      <protection/>
    </xf>
    <xf numFmtId="41" fontId="8" fillId="29" borderId="20" xfId="44" applyNumberFormat="1" applyFont="1" applyFill="1" applyBorder="1" applyAlignment="1" applyProtection="1">
      <alignment horizontal="right"/>
      <protection/>
    </xf>
    <xf numFmtId="0" fontId="11" fillId="29" borderId="0" xfId="0" applyFont="1" applyFill="1" applyBorder="1" applyAlignment="1" applyProtection="1">
      <alignment horizontal="left" wrapText="1"/>
      <protection locked="0"/>
    </xf>
    <xf numFmtId="41" fontId="9" fillId="29" borderId="19" xfId="44" applyNumberFormat="1" applyFont="1" applyFill="1" applyBorder="1" applyAlignment="1" applyProtection="1">
      <alignment horizontal="right"/>
      <protection/>
    </xf>
    <xf numFmtId="41" fontId="9" fillId="29" borderId="20" xfId="44" applyNumberFormat="1" applyFont="1" applyFill="1" applyBorder="1" applyAlignment="1" applyProtection="1">
      <alignment horizontal="right"/>
      <protection/>
    </xf>
    <xf numFmtId="0" fontId="8" fillId="29" borderId="0" xfId="0" applyFont="1" applyFill="1" applyAlignment="1" applyProtection="1">
      <alignment horizontal="left"/>
      <protection/>
    </xf>
    <xf numFmtId="41" fontId="8" fillId="29" borderId="41" xfId="44" applyNumberFormat="1" applyFont="1" applyFill="1" applyBorder="1" applyAlignment="1" applyProtection="1">
      <alignment horizontal="right"/>
      <protection/>
    </xf>
    <xf numFmtId="41" fontId="8" fillId="29" borderId="42" xfId="44" applyNumberFormat="1" applyFont="1" applyFill="1" applyBorder="1" applyAlignment="1" applyProtection="1">
      <alignment horizontal="right"/>
      <protection/>
    </xf>
    <xf numFmtId="0" fontId="8" fillId="29" borderId="0" xfId="0" applyFont="1" applyFill="1" applyBorder="1" applyAlignment="1" applyProtection="1">
      <alignment horizontal="center"/>
      <protection/>
    </xf>
    <xf numFmtId="0" fontId="14" fillId="30" borderId="0" xfId="0" applyFont="1" applyFill="1" applyAlignment="1" applyProtection="1">
      <alignment horizontal="center"/>
      <protection/>
    </xf>
    <xf numFmtId="0" fontId="8" fillId="29" borderId="0" xfId="0" applyFont="1" applyFill="1" applyAlignment="1" applyProtection="1">
      <alignment horizontal="center"/>
      <protection/>
    </xf>
    <xf numFmtId="0" fontId="4" fillId="22" borderId="0" xfId="93" applyFont="1" applyFill="1" applyBorder="1" applyAlignment="1" applyProtection="1">
      <alignment horizontal="left"/>
      <protection locked="0"/>
    </xf>
    <xf numFmtId="0" fontId="5" fillId="22" borderId="0" xfId="93" applyFont="1" applyFill="1" applyBorder="1" applyAlignment="1" applyProtection="1">
      <alignment horizontal="left"/>
      <protection/>
    </xf>
    <xf numFmtId="0" fontId="5" fillId="22" borderId="21" xfId="93" applyFont="1" applyFill="1" applyBorder="1" applyAlignment="1" applyProtection="1">
      <alignment horizontal="left"/>
      <protection/>
    </xf>
    <xf numFmtId="0" fontId="5" fillId="22" borderId="36" xfId="93" applyFont="1" applyFill="1" applyBorder="1" applyAlignment="1" applyProtection="1">
      <alignment horizontal="left"/>
      <protection/>
    </xf>
    <xf numFmtId="0" fontId="5" fillId="22" borderId="25" xfId="93" applyFont="1" applyFill="1" applyBorder="1" applyAlignment="1" applyProtection="1">
      <alignment horizontal="left"/>
      <protection/>
    </xf>
    <xf numFmtId="0" fontId="4" fillId="22" borderId="36" xfId="93" applyFont="1" applyFill="1" applyBorder="1" applyAlignment="1" applyProtection="1">
      <alignment horizontal="left"/>
      <protection/>
    </xf>
    <xf numFmtId="0" fontId="4" fillId="22" borderId="25" xfId="93" applyFont="1" applyFill="1" applyBorder="1" applyAlignment="1" applyProtection="1">
      <alignment horizontal="left"/>
      <protection/>
    </xf>
    <xf numFmtId="0" fontId="1" fillId="30" borderId="0" xfId="93" applyFont="1" applyFill="1" applyBorder="1" applyAlignment="1" applyProtection="1">
      <alignment horizontal="center" vertical="center" wrapText="1"/>
      <protection/>
    </xf>
    <xf numFmtId="0" fontId="4" fillId="29" borderId="8" xfId="93" applyFont="1" applyFill="1" applyBorder="1" applyAlignment="1" applyProtection="1">
      <alignment horizontal="center" wrapText="1"/>
      <protection/>
    </xf>
    <xf numFmtId="0" fontId="4" fillId="29" borderId="13" xfId="93" applyFont="1" applyFill="1" applyBorder="1" applyAlignment="1" applyProtection="1">
      <alignment horizontal="center" wrapText="1"/>
      <protection/>
    </xf>
    <xf numFmtId="0" fontId="5" fillId="29" borderId="8" xfId="93" applyFont="1" applyFill="1" applyBorder="1" applyAlignment="1" applyProtection="1">
      <alignment horizontal="center" wrapText="1"/>
      <protection/>
    </xf>
    <xf numFmtId="0" fontId="5" fillId="29" borderId="13" xfId="93" applyFont="1" applyFill="1" applyBorder="1" applyAlignment="1" applyProtection="1">
      <alignment horizontal="center" wrapText="1"/>
      <protection/>
    </xf>
    <xf numFmtId="0" fontId="4" fillId="22" borderId="0" xfId="93" applyFont="1" applyFill="1" applyBorder="1" applyAlignment="1" applyProtection="1">
      <alignment horizontal="left" wrapText="1"/>
      <protection/>
    </xf>
    <xf numFmtId="0" fontId="4" fillId="22" borderId="21" xfId="93" applyFont="1" applyFill="1" applyBorder="1" applyAlignment="1" applyProtection="1">
      <alignment horizontal="left" wrapText="1"/>
      <protection/>
    </xf>
    <xf numFmtId="0" fontId="5" fillId="22" borderId="22" xfId="93" applyFont="1" applyFill="1" applyBorder="1" applyAlignment="1" applyProtection="1">
      <alignment horizontal="left"/>
      <protection/>
    </xf>
    <xf numFmtId="0" fontId="5" fillId="22" borderId="24" xfId="93" applyFont="1" applyFill="1" applyBorder="1" applyAlignment="1" applyProtection="1">
      <alignment horizontal="left"/>
      <protection/>
    </xf>
    <xf numFmtId="0" fontId="9" fillId="22" borderId="0" xfId="93" applyFont="1" applyFill="1" applyBorder="1" applyAlignment="1" applyProtection="1">
      <alignment horizontal="left"/>
      <protection/>
    </xf>
    <xf numFmtId="0" fontId="9" fillId="22" borderId="21" xfId="93" applyFont="1" applyFill="1" applyBorder="1" applyAlignment="1" applyProtection="1">
      <alignment horizontal="left"/>
      <protection/>
    </xf>
    <xf numFmtId="0" fontId="11" fillId="22" borderId="0" xfId="93" applyFont="1" applyFill="1" applyBorder="1" applyAlignment="1" applyProtection="1">
      <alignment horizontal="left" vertical="top" wrapText="1"/>
      <protection locked="0"/>
    </xf>
    <xf numFmtId="0" fontId="8" fillId="22" borderId="0" xfId="93" applyFont="1" applyFill="1" applyBorder="1" applyAlignment="1" applyProtection="1">
      <alignment horizontal="left" wrapText="1"/>
      <protection/>
    </xf>
    <xf numFmtId="0" fontId="8" fillId="22" borderId="21" xfId="93" applyFont="1" applyFill="1" applyBorder="1" applyAlignment="1" applyProtection="1">
      <alignment horizontal="left" wrapText="1"/>
      <protection/>
    </xf>
    <xf numFmtId="0" fontId="11" fillId="22" borderId="0" xfId="93" applyFont="1" applyFill="1" applyAlignment="1" applyProtection="1">
      <alignment horizontal="left"/>
      <protection locked="0"/>
    </xf>
    <xf numFmtId="0" fontId="9" fillId="22" borderId="22" xfId="93" applyFont="1" applyFill="1" applyBorder="1" applyAlignment="1" applyProtection="1">
      <alignment horizontal="left"/>
      <protection/>
    </xf>
    <xf numFmtId="0" fontId="8" fillId="22" borderId="0" xfId="93" applyFont="1" applyFill="1" applyBorder="1" applyAlignment="1" applyProtection="1">
      <alignment horizontal="left" vertical="justify" wrapText="1"/>
      <protection/>
    </xf>
    <xf numFmtId="0" fontId="16" fillId="22" borderId="36" xfId="82" applyFont="1" applyFill="1" applyBorder="1" applyAlignment="1" applyProtection="1">
      <alignment horizontal="left"/>
      <protection/>
    </xf>
    <xf numFmtId="0" fontId="16" fillId="22" borderId="22" xfId="82" applyFont="1" applyFill="1" applyBorder="1" applyAlignment="1" applyProtection="1">
      <alignment horizontal="left"/>
      <protection/>
    </xf>
    <xf numFmtId="37" fontId="0" fillId="0" borderId="0" xfId="90" applyFont="1" applyProtection="1">
      <alignment/>
      <protection/>
    </xf>
    <xf numFmtId="37" fontId="7" fillId="0" borderId="0" xfId="90" applyFont="1" applyAlignment="1" applyProtection="1">
      <alignment horizontal="center"/>
      <protection/>
    </xf>
    <xf numFmtId="37" fontId="3" fillId="0" borderId="0" xfId="90" applyFont="1" applyProtection="1">
      <alignment/>
      <protection/>
    </xf>
    <xf numFmtId="37" fontId="23" fillId="0" borderId="0" xfId="90" applyFont="1" applyProtection="1">
      <alignment/>
      <protection/>
    </xf>
    <xf numFmtId="0" fontId="15" fillId="22" borderId="36" xfId="82" applyFont="1" applyFill="1" applyBorder="1" applyAlignment="1" applyProtection="1">
      <alignment horizontal="left"/>
      <protection/>
    </xf>
    <xf numFmtId="0" fontId="15" fillId="22" borderId="22" xfId="82" applyFont="1" applyFill="1" applyBorder="1" applyAlignment="1" applyProtection="1">
      <alignment horizontal="left"/>
      <protection/>
    </xf>
    <xf numFmtId="0" fontId="16" fillId="22" borderId="15" xfId="82" applyFont="1" applyFill="1" applyBorder="1" applyAlignment="1" applyProtection="1">
      <alignment horizontal="right"/>
      <protection/>
    </xf>
    <xf numFmtId="0" fontId="16" fillId="22" borderId="0" xfId="82" applyFont="1" applyFill="1" applyBorder="1" applyAlignment="1" applyProtection="1">
      <alignment horizontal="left"/>
      <protection/>
    </xf>
    <xf numFmtId="41" fontId="16" fillId="22" borderId="8" xfId="82" applyNumberFormat="1" applyFont="1" applyFill="1" applyBorder="1" applyAlignment="1" applyProtection="1">
      <alignment horizontal="right"/>
      <protection/>
    </xf>
    <xf numFmtId="41" fontId="16" fillId="22" borderId="5" xfId="82" applyNumberFormat="1" applyFont="1" applyFill="1" applyBorder="1" applyAlignment="1" applyProtection="1">
      <alignment horizontal="right"/>
      <protection/>
    </xf>
    <xf numFmtId="0" fontId="15" fillId="22" borderId="0" xfId="82" applyFont="1" applyFill="1" applyBorder="1" applyAlignment="1" applyProtection="1">
      <alignment horizontal="left" wrapText="1"/>
      <protection/>
    </xf>
    <xf numFmtId="0" fontId="16" fillId="22" borderId="0" xfId="82" applyFont="1" applyFill="1" applyBorder="1" applyAlignment="1" applyProtection="1">
      <alignment horizontal="center"/>
      <protection/>
    </xf>
    <xf numFmtId="0" fontId="16" fillId="22" borderId="15" xfId="82" applyFont="1" applyFill="1" applyBorder="1" applyAlignment="1" applyProtection="1">
      <alignment horizontal="center"/>
      <protection/>
    </xf>
    <xf numFmtId="0" fontId="16" fillId="22" borderId="0" xfId="82" applyFont="1" applyFill="1" applyBorder="1" applyAlignment="1" applyProtection="1">
      <alignment horizontal="right"/>
      <protection/>
    </xf>
    <xf numFmtId="0" fontId="22" fillId="29" borderId="0" xfId="82" applyFont="1" applyFill="1" applyAlignment="1" applyProtection="1">
      <alignment horizontal="left" vertical="top"/>
      <protection locked="0"/>
    </xf>
    <xf numFmtId="0" fontId="16" fillId="22" borderId="21" xfId="82" applyFont="1" applyFill="1" applyBorder="1" applyAlignment="1" applyProtection="1">
      <alignment horizontal="left"/>
      <protection/>
    </xf>
    <xf numFmtId="0" fontId="22" fillId="22" borderId="0" xfId="82" applyFont="1" applyFill="1" applyAlignment="1" applyProtection="1">
      <alignment horizontal="left" vertical="top" wrapText="1"/>
      <protection locked="0"/>
    </xf>
    <xf numFmtId="0" fontId="31" fillId="29" borderId="0" xfId="93" applyFont="1" applyFill="1" applyBorder="1" applyAlignment="1" applyProtection="1">
      <alignment horizontal="left"/>
      <protection/>
    </xf>
    <xf numFmtId="0" fontId="32" fillId="29" borderId="8" xfId="93" applyFont="1" applyFill="1" applyBorder="1" applyAlignment="1" applyProtection="1">
      <alignment horizontal="center" wrapText="1"/>
      <protection/>
    </xf>
    <xf numFmtId="0" fontId="32" fillId="29" borderId="5" xfId="93" applyFont="1" applyFill="1" applyBorder="1" applyAlignment="1" applyProtection="1">
      <alignment horizontal="center" wrapText="1"/>
      <protection/>
    </xf>
    <xf numFmtId="0" fontId="43" fillId="30" borderId="0" xfId="93" applyFont="1" applyFill="1" applyBorder="1" applyAlignment="1" applyProtection="1">
      <alignment horizontal="center" vertical="center" wrapText="1"/>
      <protection/>
    </xf>
    <xf numFmtId="0" fontId="31" fillId="29" borderId="0" xfId="82" applyFont="1" applyFill="1" applyAlignment="1" applyProtection="1">
      <alignment horizontal="left"/>
      <protection/>
    </xf>
    <xf numFmtId="0" fontId="31" fillId="29" borderId="8" xfId="93" applyFont="1" applyFill="1" applyBorder="1" applyAlignment="1" applyProtection="1">
      <alignment horizontal="center" wrapText="1"/>
      <protection/>
    </xf>
    <xf numFmtId="0" fontId="31" fillId="29" borderId="5" xfId="93" applyFont="1" applyFill="1" applyBorder="1" applyAlignment="1" applyProtection="1">
      <alignment horizontal="center" wrapText="1"/>
      <protection/>
    </xf>
    <xf numFmtId="0" fontId="32" fillId="29" borderId="0" xfId="93" applyFont="1" applyFill="1" applyBorder="1" applyAlignment="1" applyProtection="1">
      <alignment horizontal="left"/>
      <protection/>
    </xf>
    <xf numFmtId="0" fontId="31" fillId="22" borderId="0" xfId="93" applyFont="1" applyFill="1" applyBorder="1" applyAlignment="1" applyProtection="1">
      <alignment horizontal="left" wrapText="1"/>
      <protection/>
    </xf>
    <xf numFmtId="0" fontId="14" fillId="30" borderId="0" xfId="93" applyFont="1" applyFill="1" applyBorder="1" applyAlignment="1" applyProtection="1">
      <alignment horizontal="center" vertical="center" wrapText="1"/>
      <protection/>
    </xf>
    <xf numFmtId="0" fontId="31" fillId="22" borderId="0" xfId="93" applyFont="1" applyFill="1" applyAlignment="1" applyProtection="1">
      <alignment horizontal="left"/>
      <protection locked="0"/>
    </xf>
    <xf numFmtId="0" fontId="31" fillId="29" borderId="36" xfId="93" applyFont="1" applyFill="1" applyBorder="1" applyAlignment="1" applyProtection="1">
      <alignment horizontal="left"/>
      <protection/>
    </xf>
    <xf numFmtId="0" fontId="31" fillId="29" borderId="25" xfId="93" applyFont="1" applyFill="1" applyBorder="1" applyAlignment="1" applyProtection="1">
      <alignment horizontal="left"/>
      <protection/>
    </xf>
    <xf numFmtId="0" fontId="31" fillId="29" borderId="22" xfId="93" applyFont="1" applyFill="1" applyBorder="1" applyAlignment="1" applyProtection="1">
      <alignment horizontal="left"/>
      <protection/>
    </xf>
    <xf numFmtId="0" fontId="31" fillId="29" borderId="24" xfId="93" applyFont="1" applyFill="1" applyBorder="1" applyAlignment="1" applyProtection="1">
      <alignment horizontal="left"/>
      <protection/>
    </xf>
    <xf numFmtId="0" fontId="32" fillId="29" borderId="0" xfId="82" applyFont="1" applyFill="1" applyBorder="1" applyAlignment="1" applyProtection="1" quotePrefix="1">
      <alignment horizontal="left"/>
      <protection/>
    </xf>
    <xf numFmtId="0" fontId="31" fillId="22" borderId="0" xfId="93" applyFont="1" applyFill="1" applyAlignment="1" applyProtection="1">
      <alignment horizontal="left"/>
      <protection/>
    </xf>
    <xf numFmtId="0" fontId="4" fillId="29" borderId="36" xfId="93" applyFont="1" applyFill="1" applyBorder="1" applyAlignment="1" applyProtection="1">
      <alignment horizontal="left"/>
      <protection/>
    </xf>
    <xf numFmtId="0" fontId="4" fillId="29" borderId="0" xfId="93" applyFont="1" applyFill="1" applyBorder="1" applyAlignment="1" applyProtection="1">
      <alignment horizontal="left"/>
      <protection/>
    </xf>
    <xf numFmtId="0" fontId="4" fillId="29" borderId="22" xfId="93" applyFont="1" applyFill="1" applyBorder="1" applyAlignment="1" applyProtection="1">
      <alignment horizontal="left"/>
      <protection/>
    </xf>
    <xf numFmtId="0" fontId="5" fillId="29" borderId="0" xfId="93" applyFont="1" applyFill="1" applyBorder="1" applyAlignment="1" applyProtection="1">
      <alignment horizontal="left"/>
      <protection/>
    </xf>
    <xf numFmtId="0" fontId="4" fillId="29" borderId="5" xfId="93" applyFont="1" applyFill="1" applyBorder="1" applyAlignment="1" applyProtection="1">
      <alignment horizontal="center" wrapText="1"/>
      <protection/>
    </xf>
    <xf numFmtId="0" fontId="5" fillId="29" borderId="5" xfId="93" applyFont="1" applyFill="1" applyBorder="1" applyAlignment="1" applyProtection="1">
      <alignment horizontal="center" wrapText="1"/>
      <protection/>
    </xf>
    <xf numFmtId="0" fontId="4" fillId="29" borderId="0" xfId="93" applyFont="1" applyFill="1" applyBorder="1" applyAlignment="1" applyProtection="1">
      <alignment horizontal="left" wrapText="1"/>
      <protection/>
    </xf>
    <xf numFmtId="0" fontId="47" fillId="30" borderId="0" xfId="93" applyFont="1" applyFill="1" applyBorder="1" applyAlignment="1" applyProtection="1">
      <alignment horizontal="center" vertical="center" wrapText="1"/>
      <protection/>
    </xf>
    <xf numFmtId="0" fontId="4" fillId="29" borderId="0" xfId="92" applyFont="1" applyFill="1" applyAlignment="1" applyProtection="1">
      <alignment horizontal="left"/>
      <protection locked="0"/>
    </xf>
    <xf numFmtId="0" fontId="14" fillId="30" borderId="0" xfId="0" applyFont="1" applyFill="1" applyBorder="1" applyAlignment="1" applyProtection="1">
      <alignment horizontal="center" vertical="center" wrapText="1"/>
      <protection/>
    </xf>
    <xf numFmtId="0" fontId="32" fillId="29" borderId="0" xfId="0" applyFont="1" applyFill="1" applyBorder="1" applyAlignment="1" applyProtection="1">
      <alignment horizontal="left"/>
      <protection/>
    </xf>
    <xf numFmtId="0" fontId="51" fillId="22" borderId="0" xfId="0" applyFont="1" applyFill="1" applyBorder="1" applyAlignment="1" applyProtection="1">
      <alignment horizontal="left" wrapText="1"/>
      <protection/>
    </xf>
    <xf numFmtId="0" fontId="51" fillId="22" borderId="21" xfId="0" applyFont="1" applyFill="1" applyBorder="1" applyAlignment="1" applyProtection="1">
      <alignment horizontal="left" wrapText="1"/>
      <protection/>
    </xf>
    <xf numFmtId="0" fontId="32" fillId="22" borderId="8" xfId="0" applyFont="1" applyFill="1" applyBorder="1" applyAlignment="1" applyProtection="1">
      <alignment horizontal="center" wrapText="1"/>
      <protection/>
    </xf>
    <xf numFmtId="0" fontId="32" fillId="22" borderId="5" xfId="0" applyFont="1" applyFill="1" applyBorder="1" applyAlignment="1" applyProtection="1">
      <alignment horizontal="center" wrapText="1"/>
      <protection/>
    </xf>
    <xf numFmtId="0" fontId="32" fillId="22" borderId="13" xfId="0" applyFont="1" applyFill="1" applyBorder="1" applyAlignment="1" applyProtection="1">
      <alignment horizontal="center" wrapText="1"/>
      <protection/>
    </xf>
    <xf numFmtId="0" fontId="31" fillId="22" borderId="8" xfId="0" applyFont="1" applyFill="1" applyBorder="1" applyAlignment="1" applyProtection="1">
      <alignment horizontal="center" wrapText="1"/>
      <protection/>
    </xf>
    <xf numFmtId="0" fontId="31" fillId="22" borderId="5" xfId="0" applyFont="1" applyFill="1" applyBorder="1" applyAlignment="1" applyProtection="1">
      <alignment horizontal="center" wrapText="1"/>
      <protection/>
    </xf>
    <xf numFmtId="0" fontId="31" fillId="22" borderId="13" xfId="0" applyFont="1" applyFill="1" applyBorder="1" applyAlignment="1" applyProtection="1">
      <alignment horizontal="center" wrapText="1"/>
      <protection/>
    </xf>
    <xf numFmtId="0" fontId="31" fillId="29" borderId="0" xfId="0" applyFont="1" applyFill="1" applyBorder="1" applyAlignment="1" applyProtection="1">
      <alignment horizontal="left" vertical="top"/>
      <protection locked="0"/>
    </xf>
    <xf numFmtId="0" fontId="31" fillId="29" borderId="0" xfId="0" applyFont="1" applyFill="1" applyBorder="1" applyAlignment="1" applyProtection="1">
      <alignment horizontal="left" vertical="top" wrapText="1"/>
      <protection locked="0"/>
    </xf>
    <xf numFmtId="0" fontId="32" fillId="29" borderId="8" xfId="0" applyFont="1" applyFill="1" applyBorder="1" applyAlignment="1" applyProtection="1">
      <alignment horizontal="center" wrapText="1"/>
      <protection/>
    </xf>
    <xf numFmtId="0" fontId="32" fillId="29" borderId="5" xfId="0" applyFont="1" applyFill="1" applyBorder="1" applyAlignment="1" applyProtection="1">
      <alignment horizontal="center" wrapText="1"/>
      <protection/>
    </xf>
    <xf numFmtId="0" fontId="32" fillId="29" borderId="13" xfId="0" applyFont="1" applyFill="1" applyBorder="1" applyAlignment="1" applyProtection="1">
      <alignment horizontal="center" wrapText="1"/>
      <protection/>
    </xf>
    <xf numFmtId="0" fontId="31" fillId="29" borderId="8" xfId="0" applyFont="1" applyFill="1" applyBorder="1" applyAlignment="1" applyProtection="1">
      <alignment horizontal="center" wrapText="1"/>
      <protection/>
    </xf>
    <xf numFmtId="0" fontId="31" fillId="29" borderId="5" xfId="0" applyFont="1" applyFill="1" applyBorder="1" applyAlignment="1" applyProtection="1">
      <alignment horizontal="center" wrapText="1"/>
      <protection/>
    </xf>
    <xf numFmtId="0" fontId="31" fillId="29" borderId="13" xfId="0" applyFont="1" applyFill="1" applyBorder="1" applyAlignment="1" applyProtection="1">
      <alignment horizontal="center" wrapText="1"/>
      <protection/>
    </xf>
    <xf numFmtId="0" fontId="51" fillId="29" borderId="0" xfId="0" applyFont="1" applyFill="1" applyBorder="1" applyAlignment="1" applyProtection="1">
      <alignment horizontal="left" wrapText="1"/>
      <protection/>
    </xf>
    <xf numFmtId="0" fontId="51" fillId="29" borderId="21" xfId="0" applyFont="1" applyFill="1" applyBorder="1" applyAlignment="1" applyProtection="1">
      <alignment horizontal="left" wrapText="1"/>
      <protection/>
    </xf>
    <xf numFmtId="0" fontId="31" fillId="29" borderId="0" xfId="0" applyFont="1" applyFill="1" applyBorder="1" applyAlignment="1" applyProtection="1">
      <alignment horizontal="left" vertical="top"/>
      <protection/>
    </xf>
    <xf numFmtId="0" fontId="31" fillId="29" borderId="0" xfId="0" applyFont="1" applyFill="1" applyBorder="1" applyAlignment="1" applyProtection="1">
      <alignment horizontal="left" vertical="top" wrapText="1"/>
      <protection/>
    </xf>
    <xf numFmtId="0" fontId="15" fillId="29" borderId="8" xfId="93" applyFont="1" applyFill="1" applyBorder="1" applyAlignment="1" applyProtection="1">
      <alignment horizontal="center"/>
      <protection/>
    </xf>
    <xf numFmtId="0" fontId="15" fillId="29" borderId="5" xfId="93" applyFont="1" applyFill="1" applyBorder="1" applyAlignment="1" applyProtection="1">
      <alignment horizontal="center"/>
      <protection/>
    </xf>
    <xf numFmtId="0" fontId="16" fillId="22" borderId="0" xfId="93" applyFont="1" applyFill="1" applyBorder="1" applyAlignment="1" applyProtection="1">
      <alignment horizontal="left"/>
      <protection/>
    </xf>
    <xf numFmtId="0" fontId="15" fillId="22" borderId="0" xfId="93" applyFont="1" applyFill="1" applyBorder="1" applyAlignment="1" applyProtection="1">
      <alignment horizontal="left"/>
      <protection/>
    </xf>
    <xf numFmtId="0" fontId="16" fillId="29" borderId="8" xfId="93" applyFont="1" applyFill="1" applyBorder="1" applyAlignment="1" applyProtection="1">
      <alignment horizontal="center"/>
      <protection/>
    </xf>
    <xf numFmtId="0" fontId="16" fillId="29" borderId="5" xfId="93" applyFont="1" applyFill="1" applyBorder="1" applyAlignment="1" applyProtection="1">
      <alignment horizontal="center"/>
      <protection/>
    </xf>
    <xf numFmtId="0" fontId="16" fillId="29" borderId="13" xfId="93" applyFont="1" applyFill="1" applyBorder="1" applyAlignment="1" applyProtection="1">
      <alignment horizontal="center"/>
      <protection/>
    </xf>
    <xf numFmtId="0" fontId="11" fillId="22" borderId="0" xfId="93" applyNumberFormat="1" applyFont="1" applyFill="1" applyAlignment="1" applyProtection="1">
      <alignment horizontal="left" wrapText="1"/>
      <protection locked="0"/>
    </xf>
    <xf numFmtId="0" fontId="11" fillId="0" borderId="0" xfId="83" applyFont="1" applyBorder="1" applyAlignment="1" applyProtection="1">
      <alignment horizontal="left" wrapText="1"/>
      <protection locked="0"/>
    </xf>
    <xf numFmtId="0" fontId="11" fillId="0" borderId="0" xfId="83" applyFont="1" applyBorder="1" applyAlignment="1" applyProtection="1">
      <alignment horizontal="left"/>
      <protection locked="0"/>
    </xf>
    <xf numFmtId="0" fontId="15" fillId="29" borderId="0" xfId="93" applyFont="1" applyFill="1" applyBorder="1" applyAlignment="1" applyProtection="1">
      <alignment horizontal="left"/>
      <protection/>
    </xf>
    <xf numFmtId="0" fontId="15" fillId="29" borderId="36" xfId="93" applyFont="1" applyFill="1" applyBorder="1" applyAlignment="1" applyProtection="1">
      <alignment horizontal="left"/>
      <protection/>
    </xf>
    <xf numFmtId="0" fontId="16" fillId="29" borderId="0" xfId="93" applyFont="1" applyFill="1" applyBorder="1" applyAlignment="1" applyProtection="1">
      <alignment horizontal="left"/>
      <protection/>
    </xf>
    <xf numFmtId="0" fontId="15" fillId="29" borderId="22" xfId="93" applyFont="1" applyFill="1" applyBorder="1" applyAlignment="1" applyProtection="1">
      <alignment horizontal="left"/>
      <protection/>
    </xf>
    <xf numFmtId="0" fontId="11" fillId="29" borderId="0" xfId="82" applyFont="1" applyFill="1" applyAlignment="1" applyProtection="1">
      <alignment horizontal="left"/>
      <protection locked="0"/>
    </xf>
    <xf numFmtId="0" fontId="11" fillId="29" borderId="0" xfId="83" applyFont="1" applyFill="1" applyBorder="1" applyAlignment="1" applyProtection="1">
      <alignment horizontal="left" vertical="top" wrapText="1"/>
      <protection locked="0"/>
    </xf>
    <xf numFmtId="0" fontId="15" fillId="29" borderId="0" xfId="93" applyFont="1" applyFill="1" applyBorder="1" applyAlignment="1" applyProtection="1">
      <alignment horizontal="center"/>
      <protection/>
    </xf>
    <xf numFmtId="0" fontId="8" fillId="22" borderId="36" xfId="93" applyFont="1" applyFill="1" applyBorder="1" applyAlignment="1" applyProtection="1">
      <alignment horizontal="left"/>
      <protection/>
    </xf>
    <xf numFmtId="0" fontId="8" fillId="22" borderId="25" xfId="93" applyFont="1" applyFill="1" applyBorder="1" applyAlignment="1" applyProtection="1">
      <alignment horizontal="left"/>
      <protection/>
    </xf>
    <xf numFmtId="0" fontId="8" fillId="22" borderId="22" xfId="93" applyFont="1" applyFill="1" applyBorder="1" applyAlignment="1" applyProtection="1">
      <alignment horizontal="left"/>
      <protection/>
    </xf>
    <xf numFmtId="0" fontId="8" fillId="22" borderId="24" xfId="93" applyFont="1" applyFill="1" applyBorder="1" applyAlignment="1" applyProtection="1">
      <alignment horizontal="left"/>
      <protection/>
    </xf>
    <xf numFmtId="41" fontId="9" fillId="22" borderId="20" xfId="93" applyNumberFormat="1" applyFont="1" applyFill="1" applyBorder="1" applyAlignment="1" applyProtection="1">
      <alignment horizontal="right" wrapText="1"/>
      <protection/>
    </xf>
    <xf numFmtId="41" fontId="8" fillId="29" borderId="15" xfId="93" applyNumberFormat="1" applyFont="1" applyFill="1" applyBorder="1" applyAlignment="1" applyProtection="1">
      <alignment horizontal="right" wrapText="1"/>
      <protection/>
    </xf>
    <xf numFmtId="41" fontId="9" fillId="22" borderId="19" xfId="93" applyNumberFormat="1" applyFont="1" applyFill="1" applyBorder="1" applyAlignment="1" applyProtection="1">
      <alignment horizontal="right"/>
      <protection/>
    </xf>
    <xf numFmtId="41" fontId="8" fillId="29" borderId="33" xfId="93" applyNumberFormat="1" applyFont="1" applyFill="1" applyBorder="1" applyAlignment="1" applyProtection="1">
      <alignment horizontal="right"/>
      <protection/>
    </xf>
    <xf numFmtId="41" fontId="25" fillId="29" borderId="15" xfId="93" applyNumberFormat="1" applyFont="1" applyFill="1" applyBorder="1" applyAlignment="1" applyProtection="1">
      <alignment horizontal="right" wrapText="1"/>
      <protection/>
    </xf>
    <xf numFmtId="0" fontId="8" fillId="22" borderId="0" xfId="93" applyFont="1" applyFill="1" applyBorder="1" applyAlignment="1" applyProtection="1">
      <alignment horizontal="left" vertical="top" wrapText="1"/>
      <protection/>
    </xf>
    <xf numFmtId="0" fontId="8" fillId="22" borderId="21" xfId="93" applyFont="1" applyFill="1" applyBorder="1" applyAlignment="1" applyProtection="1">
      <alignment horizontal="left" vertical="top" wrapText="1"/>
      <protection/>
    </xf>
    <xf numFmtId="41" fontId="9" fillId="22" borderId="8" xfId="93" applyNumberFormat="1" applyFont="1" applyFill="1" applyBorder="1" applyAlignment="1" applyProtection="1">
      <alignment horizontal="center"/>
      <protection/>
    </xf>
    <xf numFmtId="41" fontId="9" fillId="22" borderId="5" xfId="93" applyNumberFormat="1" applyFont="1" applyFill="1" applyBorder="1" applyAlignment="1" applyProtection="1">
      <alignment horizontal="center"/>
      <protection/>
    </xf>
    <xf numFmtId="41" fontId="8" fillId="29" borderId="20" xfId="93" applyNumberFormat="1" applyFont="1" applyFill="1" applyBorder="1" applyAlignment="1" applyProtection="1">
      <alignment horizontal="center"/>
      <protection/>
    </xf>
    <xf numFmtId="41" fontId="8" fillId="29" borderId="15" xfId="93" applyNumberFormat="1" applyFont="1" applyFill="1" applyBorder="1" applyAlignment="1" applyProtection="1">
      <alignment horizontal="center"/>
      <protection/>
    </xf>
    <xf numFmtId="0" fontId="1" fillId="30" borderId="0" xfId="93" applyFont="1" applyFill="1" applyBorder="1" applyAlignment="1" applyProtection="1">
      <alignment horizontal="center" vertical="center"/>
      <protection/>
    </xf>
    <xf numFmtId="0" fontId="9" fillId="29" borderId="8" xfId="93" applyFont="1" applyFill="1" applyBorder="1" applyAlignment="1" applyProtection="1">
      <alignment horizontal="center" wrapText="1"/>
      <protection/>
    </xf>
    <xf numFmtId="0" fontId="8" fillId="29" borderId="5" xfId="93" applyFont="1" applyFill="1" applyBorder="1" applyAlignment="1" applyProtection="1">
      <alignment horizontal="center" wrapText="1"/>
      <protection/>
    </xf>
    <xf numFmtId="0" fontId="8" fillId="29" borderId="13" xfId="93" applyFont="1" applyFill="1" applyBorder="1" applyAlignment="1" applyProtection="1">
      <alignment horizontal="center" wrapText="1"/>
      <protection/>
    </xf>
    <xf numFmtId="0" fontId="9" fillId="22" borderId="20" xfId="93" applyFont="1" applyFill="1" applyBorder="1" applyAlignment="1" applyProtection="1" quotePrefix="1">
      <alignment horizontal="right" wrapText="1"/>
      <protection/>
    </xf>
    <xf numFmtId="0" fontId="8" fillId="22" borderId="15" xfId="93" applyFont="1" applyFill="1" applyBorder="1" applyAlignment="1" applyProtection="1">
      <alignment horizontal="right" wrapText="1"/>
      <protection/>
    </xf>
    <xf numFmtId="0" fontId="9" fillId="22" borderId="20" xfId="93" applyFont="1" applyFill="1" applyBorder="1" applyAlignment="1" applyProtection="1">
      <alignment horizontal="right" wrapText="1"/>
      <protection/>
    </xf>
    <xf numFmtId="0" fontId="9" fillId="22" borderId="16" xfId="93" applyFont="1" applyFill="1" applyBorder="1" applyAlignment="1" applyProtection="1">
      <alignment horizontal="center" wrapText="1"/>
      <protection/>
    </xf>
    <xf numFmtId="0" fontId="9" fillId="22" borderId="18" xfId="93" applyFont="1" applyFill="1" applyBorder="1" applyAlignment="1" applyProtection="1">
      <alignment horizontal="center" wrapText="1"/>
      <protection/>
    </xf>
    <xf numFmtId="0" fontId="8" fillId="22" borderId="8" xfId="93" applyFont="1" applyFill="1" applyBorder="1" applyAlignment="1" applyProtection="1">
      <alignment horizontal="center" wrapText="1"/>
      <protection/>
    </xf>
    <xf numFmtId="0" fontId="8" fillId="22" borderId="5" xfId="93" applyFont="1" applyFill="1" applyBorder="1" applyAlignment="1" applyProtection="1">
      <alignment horizontal="center" wrapText="1"/>
      <protection/>
    </xf>
    <xf numFmtId="0" fontId="8" fillId="22" borderId="19" xfId="93" applyFont="1" applyFill="1" applyBorder="1" applyAlignment="1" applyProtection="1">
      <alignment horizontal="center" wrapText="1"/>
      <protection/>
    </xf>
    <xf numFmtId="0" fontId="8" fillId="22" borderId="20" xfId="93" applyFont="1" applyFill="1" applyBorder="1" applyAlignment="1" applyProtection="1">
      <alignment horizontal="center" wrapText="1"/>
      <protection/>
    </xf>
    <xf numFmtId="0" fontId="8" fillId="22" borderId="33" xfId="93" applyFont="1" applyFill="1" applyBorder="1" applyAlignment="1" applyProtection="1">
      <alignment horizontal="center" wrapText="1"/>
      <protection/>
    </xf>
    <xf numFmtId="0" fontId="8" fillId="22" borderId="15" xfId="93" applyFont="1" applyFill="1" applyBorder="1" applyAlignment="1" applyProtection="1">
      <alignment horizontal="center" wrapText="1"/>
      <protection/>
    </xf>
    <xf numFmtId="0" fontId="9" fillId="22" borderId="8" xfId="93" applyFont="1" applyFill="1" applyBorder="1" applyAlignment="1" applyProtection="1">
      <alignment horizontal="center" wrapText="1"/>
      <protection/>
    </xf>
    <xf numFmtId="0" fontId="9" fillId="22" borderId="5" xfId="93" applyFont="1" applyFill="1" applyBorder="1" applyAlignment="1" applyProtection="1">
      <alignment horizontal="center" wrapText="1"/>
      <protection/>
    </xf>
    <xf numFmtId="0" fontId="9" fillId="22" borderId="19" xfId="93" applyFont="1" applyFill="1" applyBorder="1" applyAlignment="1" applyProtection="1">
      <alignment horizontal="center" wrapText="1"/>
      <protection/>
    </xf>
    <xf numFmtId="0" fontId="9" fillId="22" borderId="20" xfId="93" applyFont="1" applyFill="1" applyBorder="1" applyAlignment="1" applyProtection="1">
      <alignment horizontal="center" wrapText="1"/>
      <protection/>
    </xf>
    <xf numFmtId="0" fontId="9" fillId="22" borderId="33" xfId="93" applyFont="1" applyFill="1" applyBorder="1" applyAlignment="1" applyProtection="1">
      <alignment horizontal="center" wrapText="1"/>
      <protection/>
    </xf>
    <xf numFmtId="0" fontId="9" fillId="22" borderId="15" xfId="93" applyFont="1" applyFill="1" applyBorder="1" applyAlignment="1" applyProtection="1">
      <alignment horizontal="center" wrapText="1"/>
      <protection/>
    </xf>
    <xf numFmtId="0" fontId="11" fillId="22" borderId="0" xfId="99" applyFont="1" applyFill="1" applyAlignment="1" applyProtection="1">
      <alignment horizontal="left"/>
      <protection locked="0"/>
    </xf>
    <xf numFmtId="0" fontId="8" fillId="22" borderId="36" xfId="99" applyFont="1" applyFill="1" applyBorder="1" applyAlignment="1" applyProtection="1">
      <alignment horizontal="left"/>
      <protection/>
    </xf>
    <xf numFmtId="0" fontId="8" fillId="22" borderId="0" xfId="99" applyFont="1" applyFill="1" applyAlignment="1" applyProtection="1">
      <alignment horizontal="left"/>
      <protection/>
    </xf>
    <xf numFmtId="0" fontId="8" fillId="22" borderId="22" xfId="99" applyFont="1" applyFill="1" applyBorder="1" applyAlignment="1" applyProtection="1">
      <alignment horizontal="left"/>
      <protection/>
    </xf>
    <xf numFmtId="0" fontId="9" fillId="22" borderId="8" xfId="99" applyFont="1" applyFill="1" applyBorder="1" applyAlignment="1" applyProtection="1">
      <alignment horizontal="center"/>
      <protection/>
    </xf>
    <xf numFmtId="0" fontId="9" fillId="22" borderId="5" xfId="99" applyFont="1" applyFill="1" applyBorder="1" applyAlignment="1" applyProtection="1">
      <alignment horizontal="center"/>
      <protection/>
    </xf>
    <xf numFmtId="0" fontId="15" fillId="22" borderId="22" xfId="98" applyFont="1" applyFill="1" applyBorder="1" applyAlignment="1" applyProtection="1">
      <alignment horizontal="left"/>
      <protection/>
    </xf>
    <xf numFmtId="0" fontId="28" fillId="22" borderId="0" xfId="98" applyFont="1" applyFill="1" applyBorder="1" applyAlignment="1" applyProtection="1">
      <alignment horizontal="left"/>
      <protection/>
    </xf>
    <xf numFmtId="0" fontId="15" fillId="22" borderId="36" xfId="98" applyFont="1" applyFill="1" applyBorder="1" applyAlignment="1" applyProtection="1">
      <alignment horizontal="left"/>
      <protection/>
    </xf>
    <xf numFmtId="0" fontId="15" fillId="22" borderId="25" xfId="98" applyFont="1" applyFill="1" applyBorder="1" applyAlignment="1" applyProtection="1">
      <alignment horizontal="left"/>
      <protection/>
    </xf>
    <xf numFmtId="0" fontId="11" fillId="22" borderId="0" xfId="98" applyFont="1" applyFill="1" applyAlignment="1" applyProtection="1">
      <alignment horizontal="left"/>
      <protection locked="0"/>
    </xf>
    <xf numFmtId="0" fontId="15" fillId="22" borderId="0" xfId="98" applyFont="1" applyFill="1" applyAlignment="1" applyProtection="1">
      <alignment horizontal="left"/>
      <protection/>
    </xf>
    <xf numFmtId="41" fontId="16" fillId="22" borderId="8" xfId="98" applyNumberFormat="1" applyFont="1" applyFill="1" applyBorder="1" applyAlignment="1" applyProtection="1">
      <alignment horizontal="center"/>
      <protection/>
    </xf>
    <xf numFmtId="41" fontId="16" fillId="22" borderId="5" xfId="98" applyNumberFormat="1" applyFont="1" applyFill="1" applyBorder="1" applyAlignment="1" applyProtection="1">
      <alignment horizontal="center"/>
      <protection/>
    </xf>
    <xf numFmtId="0" fontId="16" fillId="22" borderId="30" xfId="98" applyFont="1" applyFill="1" applyBorder="1" applyAlignment="1" applyProtection="1">
      <alignment horizontal="left"/>
      <protection/>
    </xf>
    <xf numFmtId="0" fontId="28" fillId="22" borderId="30" xfId="98" applyFont="1" applyFill="1" applyBorder="1" applyAlignment="1" applyProtection="1">
      <alignment horizontal="left"/>
      <protection/>
    </xf>
    <xf numFmtId="0" fontId="16" fillId="22" borderId="36" xfId="98" applyFont="1" applyFill="1" applyBorder="1" applyAlignment="1" applyProtection="1">
      <alignment horizontal="left"/>
      <protection/>
    </xf>
    <xf numFmtId="0" fontId="15" fillId="22" borderId="0" xfId="98" applyFont="1" applyFill="1" applyBorder="1" applyAlignment="1" applyProtection="1">
      <alignment horizontal="left"/>
      <protection/>
    </xf>
    <xf numFmtId="41" fontId="15" fillId="22" borderId="15" xfId="98" applyNumberFormat="1" applyFont="1" applyFill="1" applyBorder="1" applyAlignment="1" applyProtection="1">
      <alignment horizontal="center"/>
      <protection/>
    </xf>
    <xf numFmtId="0" fontId="15" fillId="22" borderId="0" xfId="98" applyFont="1" applyFill="1" applyAlignment="1" applyProtection="1">
      <alignment horizontal="left" wrapText="1"/>
      <protection/>
    </xf>
    <xf numFmtId="0" fontId="16" fillId="22" borderId="0" xfId="98" applyFont="1" applyFill="1" applyBorder="1" applyAlignment="1" applyProtection="1">
      <alignment horizontal="left"/>
      <protection/>
    </xf>
    <xf numFmtId="0" fontId="11" fillId="22" borderId="0" xfId="98" applyFont="1" applyFill="1" applyAlignment="1" applyProtection="1">
      <alignment horizontal="left" vertical="center" wrapText="1"/>
      <protection locked="0"/>
    </xf>
    <xf numFmtId="0" fontId="11" fillId="22" borderId="0" xfId="98" applyFont="1" applyFill="1" applyAlignment="1" applyProtection="1">
      <alignment horizontal="left" wrapText="1"/>
      <protection locked="0"/>
    </xf>
    <xf numFmtId="0" fontId="15" fillId="22" borderId="24" xfId="98" applyFont="1" applyFill="1" applyBorder="1" applyAlignment="1" applyProtection="1">
      <alignment horizontal="left"/>
      <protection/>
    </xf>
    <xf numFmtId="0" fontId="15" fillId="22" borderId="15" xfId="98" applyFont="1" applyFill="1" applyBorder="1" applyAlignment="1" applyProtection="1">
      <alignment horizontal="center"/>
      <protection/>
    </xf>
    <xf numFmtId="0" fontId="31" fillId="22" borderId="22" xfId="99" applyFont="1" applyFill="1" applyBorder="1" applyAlignment="1" applyProtection="1">
      <alignment horizontal="left"/>
      <protection/>
    </xf>
    <xf numFmtId="0" fontId="31" fillId="22" borderId="36" xfId="99" applyFont="1" applyFill="1" applyBorder="1" applyAlignment="1" applyProtection="1">
      <alignment horizontal="left"/>
      <protection/>
    </xf>
    <xf numFmtId="0" fontId="32" fillId="22" borderId="22" xfId="99" applyFont="1" applyFill="1" applyBorder="1" applyAlignment="1" applyProtection="1">
      <alignment horizontal="left"/>
      <protection/>
    </xf>
    <xf numFmtId="0" fontId="32" fillId="22" borderId="36" xfId="99" applyFont="1" applyFill="1" applyBorder="1" applyAlignment="1" applyProtection="1">
      <alignment horizontal="left"/>
      <protection/>
    </xf>
    <xf numFmtId="0" fontId="31" fillId="22" borderId="0" xfId="99" applyFont="1" applyFill="1" applyAlignment="1" applyProtection="1">
      <alignment horizontal="left"/>
      <protection/>
    </xf>
    <xf numFmtId="0" fontId="32" fillId="22" borderId="0" xfId="99" applyFont="1" applyFill="1" applyBorder="1" applyAlignment="1" applyProtection="1">
      <alignment horizontal="left"/>
      <protection/>
    </xf>
    <xf numFmtId="0" fontId="31" fillId="22" borderId="0" xfId="99" applyFont="1" applyFill="1" applyBorder="1" applyAlignment="1" applyProtection="1">
      <alignment horizontal="left"/>
      <protection/>
    </xf>
    <xf numFmtId="0" fontId="31" fillId="22" borderId="8" xfId="99" applyFont="1" applyFill="1" applyBorder="1" applyAlignment="1" applyProtection="1">
      <alignment horizontal="center"/>
      <protection/>
    </xf>
    <xf numFmtId="0" fontId="31" fillId="22" borderId="5" xfId="99" applyFont="1" applyFill="1" applyBorder="1" applyAlignment="1" applyProtection="1">
      <alignment horizontal="center"/>
      <protection/>
    </xf>
    <xf numFmtId="0" fontId="31" fillId="22" borderId="13" xfId="99" applyFont="1" applyFill="1" applyBorder="1" applyAlignment="1" applyProtection="1">
      <alignment horizontal="center"/>
      <protection/>
    </xf>
    <xf numFmtId="0" fontId="32" fillId="22" borderId="5" xfId="99" applyFont="1" applyFill="1" applyBorder="1" applyAlignment="1" applyProtection="1">
      <alignment horizontal="center"/>
      <protection/>
    </xf>
    <xf numFmtId="0" fontId="32" fillId="22" borderId="8" xfId="99" applyFont="1" applyFill="1" applyBorder="1" applyAlignment="1" applyProtection="1">
      <alignment horizontal="center"/>
      <protection/>
    </xf>
    <xf numFmtId="0" fontId="32" fillId="22" borderId="13" xfId="99" applyFont="1" applyFill="1" applyBorder="1" applyAlignment="1" applyProtection="1">
      <alignment horizontal="center"/>
      <protection/>
    </xf>
    <xf numFmtId="0" fontId="31" fillId="22" borderId="0" xfId="99" applyFont="1" applyFill="1" applyAlignment="1" applyProtection="1">
      <alignment horizontal="left"/>
      <protection locked="0"/>
    </xf>
    <xf numFmtId="0" fontId="0" fillId="22" borderId="0" xfId="99" applyFill="1" applyBorder="1" applyAlignment="1" applyProtection="1">
      <alignment horizontal="left"/>
      <protection/>
    </xf>
    <xf numFmtId="0" fontId="0" fillId="0" borderId="0" xfId="97" applyFont="1" applyProtection="1">
      <alignment/>
      <protection/>
    </xf>
    <xf numFmtId="0" fontId="35" fillId="0" borderId="0" xfId="97" applyFont="1" applyAlignment="1" applyProtection="1">
      <alignment horizontal="center"/>
      <protection/>
    </xf>
    <xf numFmtId="0" fontId="31" fillId="22" borderId="8" xfId="98" applyFont="1" applyFill="1" applyBorder="1" applyAlignment="1" applyProtection="1">
      <alignment horizontal="center"/>
      <protection/>
    </xf>
    <xf numFmtId="0" fontId="31" fillId="22" borderId="5" xfId="98" applyFont="1" applyFill="1" applyBorder="1" applyAlignment="1" applyProtection="1">
      <alignment horizontal="center"/>
      <protection/>
    </xf>
    <xf numFmtId="0" fontId="31" fillId="22" borderId="13" xfId="98" applyFont="1" applyFill="1" applyBorder="1" applyAlignment="1" applyProtection="1">
      <alignment horizontal="center"/>
      <protection/>
    </xf>
    <xf numFmtId="0" fontId="66" fillId="22" borderId="0" xfId="82" applyNumberFormat="1" applyFont="1" applyFill="1" applyBorder="1" applyAlignment="1" applyProtection="1">
      <alignment horizontal="left" vertical="top" wrapText="1"/>
      <protection/>
    </xf>
    <xf numFmtId="0" fontId="66" fillId="29" borderId="0" xfId="82" applyFont="1" applyFill="1" applyBorder="1" applyAlignment="1" applyProtection="1">
      <alignment horizontal="left" wrapText="1"/>
      <protection/>
    </xf>
    <xf numFmtId="0" fontId="66" fillId="29" borderId="0" xfId="82" applyNumberFormat="1" applyFont="1" applyFill="1" applyBorder="1" applyAlignment="1" applyProtection="1">
      <alignment horizontal="left" vertical="top" wrapText="1"/>
      <protection/>
    </xf>
    <xf numFmtId="0" fontId="66" fillId="29" borderId="0" xfId="92" applyFont="1" applyFill="1" applyBorder="1" applyAlignment="1" applyProtection="1">
      <alignment horizontal="left" wrapText="1"/>
      <protection/>
    </xf>
    <xf numFmtId="0" fontId="66" fillId="29" borderId="0" xfId="82" applyNumberFormat="1" applyFont="1" applyFill="1" applyAlignment="1" applyProtection="1">
      <alignment horizontal="left" wrapText="1"/>
      <protection/>
    </xf>
    <xf numFmtId="0" fontId="66" fillId="22" borderId="0" xfId="82" applyFont="1" applyFill="1" applyBorder="1" applyAlignment="1" applyProtection="1">
      <alignment horizontal="left" wrapText="1"/>
      <protection/>
    </xf>
    <xf numFmtId="0" fontId="14" fillId="30" borderId="0" xfId="92" applyFont="1" applyFill="1" applyBorder="1" applyAlignment="1" applyProtection="1">
      <alignment horizontal="center" vertical="center"/>
      <protection/>
    </xf>
    <xf numFmtId="0" fontId="64" fillId="29" borderId="0" xfId="92" applyFont="1" applyFill="1" applyBorder="1" applyAlignment="1" applyProtection="1">
      <alignment horizontal="left"/>
      <protection/>
    </xf>
    <xf numFmtId="0" fontId="66" fillId="29" borderId="0" xfId="92" applyNumberFormat="1" applyFont="1" applyFill="1" applyBorder="1" applyAlignment="1" applyProtection="1">
      <alignment horizontal="left" wrapText="1"/>
      <protection/>
    </xf>
    <xf numFmtId="0" fontId="66" fillId="29" borderId="0" xfId="92" applyFont="1" applyFill="1" applyBorder="1" applyAlignment="1" applyProtection="1">
      <alignment horizontal="left" vertical="top" wrapText="1"/>
      <protection/>
    </xf>
  </cellXfs>
  <cellStyles count="1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ulation" xfId="41"/>
    <cellStyle name="Check Cell" xfId="42"/>
    <cellStyle name="checkExposure" xfId="43"/>
    <cellStyle name="Comma" xfId="44"/>
    <cellStyle name="Comma [0]" xfId="45"/>
    <cellStyle name="Comma_Q4-11-SFI-P1-49-v10" xfId="46"/>
    <cellStyle name="Comma_Sheet1" xfId="47"/>
    <cellStyle name="Copied" xfId="48"/>
    <cellStyle name="Currency" xfId="49"/>
    <cellStyle name="Currency [0]" xfId="50"/>
    <cellStyle name="Entered" xfId="51"/>
    <cellStyle name="Explanatory Text" xfId="52"/>
    <cellStyle name="Followed Hyperlink" xfId="53"/>
    <cellStyle name="Good" xfId="54"/>
    <cellStyle name="Grey" xfId="55"/>
    <cellStyle name="greyed" xfId="56"/>
    <cellStyle name="Header1" xfId="57"/>
    <cellStyle name="Header2" xfId="58"/>
    <cellStyle name="Heading 1" xfId="59"/>
    <cellStyle name="Heading 2" xfId="60"/>
    <cellStyle name="Heading 3" xfId="61"/>
    <cellStyle name="Heading 4" xfId="62"/>
    <cellStyle name="highlightExposure" xfId="63"/>
    <cellStyle name="highlightPD" xfId="64"/>
    <cellStyle name="highlightPercentage" xfId="65"/>
    <cellStyle name="highlightText" xfId="66"/>
    <cellStyle name="Hyperlink" xfId="67"/>
    <cellStyle name="Input" xfId="68"/>
    <cellStyle name="inputDate" xfId="69"/>
    <cellStyle name="inputExposure" xfId="70"/>
    <cellStyle name="inputMaturity" xfId="71"/>
    <cellStyle name="inputPD" xfId="72"/>
    <cellStyle name="inputPercentage" xfId="73"/>
    <cellStyle name="inputSelection" xfId="74"/>
    <cellStyle name="inputText" xfId="75"/>
    <cellStyle name="Linked Cell" xfId="76"/>
    <cellStyle name="Milliers [0]_Open&amp;Close" xfId="77"/>
    <cellStyle name="Milliers_Open&amp;Close" xfId="78"/>
    <cellStyle name="Monétaire [0]_Open&amp;Close" xfId="79"/>
    <cellStyle name="Monétaire_Open&amp;Close" xfId="80"/>
    <cellStyle name="Neutral" xfId="81"/>
    <cellStyle name="Normal_Display" xfId="82"/>
    <cellStyle name="Normal_Display_1" xfId="83"/>
    <cellStyle name="Normal_Display_2" xfId="84"/>
    <cellStyle name="Normal_Display_4" xfId="85"/>
    <cellStyle name="Normal_Display_Display" xfId="86"/>
    <cellStyle name="Normal_Display_Display_1" xfId="87"/>
    <cellStyle name="Normal_Display_Display_2" xfId="88"/>
    <cellStyle name="Normal_Q1_12_SFI-P1-50 BSQ_p11" xfId="89"/>
    <cellStyle name="Normal_Q1_12_SFI-P1-50 DR1_p29" xfId="90"/>
    <cellStyle name="Normal_Q1_12_SFI-P1-50 RC_II_p32" xfId="91"/>
    <cellStyle name="Normal_Q3-10_SFI_p34-50-v1" xfId="92"/>
    <cellStyle name="Normal_Q3-10_SFI_p34-50-v1_Display" xfId="93"/>
    <cellStyle name="Normal_Q3-10_SFI_p34-50-v1_Display_Display" xfId="94"/>
    <cellStyle name="Normal_Q3-10_SFI_p34-50-v1_Display_Display_1" xfId="95"/>
    <cellStyle name="Normal_Q3-10_SFI_p34-50-v1_Display_Display_1_Display" xfId="96"/>
    <cellStyle name="Normal_SecuritizationMockUp_Q42011_Consolidated(2)" xfId="97"/>
    <cellStyle name="Normal_SecuritizationMockUp_Q42011_Consolidated(2)_Display" xfId="98"/>
    <cellStyle name="Normal_SecuritizationMockUp_Q42011_Consolidated(2)_Display_1" xfId="99"/>
    <cellStyle name="Normal_SecuritizationMockUp_Q42011_Consolidated(2)_Display_2" xfId="100"/>
    <cellStyle name="Note" xfId="101"/>
    <cellStyle name="optionalExposure" xfId="102"/>
    <cellStyle name="optionalMaturity" xfId="103"/>
    <cellStyle name="optionalPD" xfId="104"/>
    <cellStyle name="optionalPercentage" xfId="105"/>
    <cellStyle name="optionalSelection" xfId="106"/>
    <cellStyle name="optionalText" xfId="107"/>
    <cellStyle name="OPXArea" xfId="108"/>
    <cellStyle name="OPXButtonBar" xfId="109"/>
    <cellStyle name="OPXHeadingArea" xfId="110"/>
    <cellStyle name="OPXHeadingRange" xfId="111"/>
    <cellStyle name="OPXHeadingWorkbook" xfId="112"/>
    <cellStyle name="OPXInDate" xfId="113"/>
    <cellStyle name="OPXInFmat1" xfId="114"/>
    <cellStyle name="OPXInFmat10" xfId="115"/>
    <cellStyle name="OPXInFmat11" xfId="116"/>
    <cellStyle name="OPXInFmat2" xfId="117"/>
    <cellStyle name="OPXInFmat5" xfId="118"/>
    <cellStyle name="OPXInFmat6" xfId="119"/>
    <cellStyle name="OPXInFmat7" xfId="120"/>
    <cellStyle name="OPXInFmat8" xfId="121"/>
    <cellStyle name="OPXInFmat9" xfId="122"/>
    <cellStyle name="OPXInFmatRate61" xfId="123"/>
    <cellStyle name="OPXInFmatRate62" xfId="124"/>
    <cellStyle name="OPXInFmatRate63" xfId="125"/>
    <cellStyle name="OPXInFmatRate64" xfId="126"/>
    <cellStyle name="OPXInFmatRate65" xfId="127"/>
    <cellStyle name="OPXInFmatRate66" xfId="128"/>
    <cellStyle name="OPXInFmatRate67" xfId="129"/>
    <cellStyle name="OPXInFmatRate68" xfId="130"/>
    <cellStyle name="OPXInText" xfId="131"/>
    <cellStyle name="OPXInTextWrap" xfId="132"/>
    <cellStyle name="OPXInTime" xfId="133"/>
    <cellStyle name="OPXLiteralCenter" xfId="134"/>
    <cellStyle name="OPXLiteralCenterWrap" xfId="135"/>
    <cellStyle name="OPXLiteralDateLeft" xfId="136"/>
    <cellStyle name="OPXLiteralLeft" xfId="137"/>
    <cellStyle name="OPXLiteralLeftWrap" xfId="138"/>
    <cellStyle name="OPXLiteralRight" xfId="139"/>
    <cellStyle name="OPXLiteralRightWrap" xfId="140"/>
    <cellStyle name="OPXOutDate" xfId="141"/>
    <cellStyle name="OPXOutFmat1" xfId="142"/>
    <cellStyle name="OPXOutFmat10" xfId="143"/>
    <cellStyle name="OPXOutFmat11" xfId="144"/>
    <cellStyle name="OPXOutFmat2" xfId="145"/>
    <cellStyle name="OPXOutFmat5" xfId="146"/>
    <cellStyle name="OPXOutFmat6" xfId="147"/>
    <cellStyle name="OPXOutFmat7" xfId="148"/>
    <cellStyle name="OPXOutFmat8" xfId="149"/>
    <cellStyle name="OPXOutFmat9" xfId="150"/>
    <cellStyle name="OPXOutFmatRate61" xfId="151"/>
    <cellStyle name="OPXOutFmatRate62" xfId="152"/>
    <cellStyle name="OPXOutFmatRate63" xfId="153"/>
    <cellStyle name="OPXOutFmatRate64" xfId="154"/>
    <cellStyle name="OPXOutFmatRate65" xfId="155"/>
    <cellStyle name="OPXOutFmatRate66" xfId="156"/>
    <cellStyle name="OPXOutFmatRate67" xfId="157"/>
    <cellStyle name="OPXOutFmatRate68" xfId="158"/>
    <cellStyle name="OPXOutText" xfId="159"/>
    <cellStyle name="OPXOutTextWrap" xfId="160"/>
    <cellStyle name="OPXOutTime" xfId="161"/>
    <cellStyle name="OPXProtected" xfId="162"/>
    <cellStyle name="Output" xfId="163"/>
    <cellStyle name="Percent" xfId="164"/>
    <cellStyle name="Percent [2]" xfId="165"/>
    <cellStyle name="RevList" xfId="166"/>
    <cellStyle name="showExposure" xfId="167"/>
    <cellStyle name="showParameterE" xfId="168"/>
    <cellStyle name="showParameterS" xfId="169"/>
    <cellStyle name="showPD" xfId="170"/>
    <cellStyle name="showPercentage" xfId="171"/>
    <cellStyle name="showSelection" xfId="172"/>
    <cellStyle name="Style 1" xfId="173"/>
    <cellStyle name="Subtotal" xfId="174"/>
    <cellStyle name="supFloat" xfId="175"/>
    <cellStyle name="supInt" xfId="176"/>
    <cellStyle name="supParameterE" xfId="177"/>
    <cellStyle name="supParameterS" xfId="178"/>
    <cellStyle name="supPD" xfId="179"/>
    <cellStyle name="supPercentage" xfId="180"/>
    <cellStyle name="supPercentageL" xfId="181"/>
    <cellStyle name="supSelection" xfId="182"/>
    <cellStyle name="supText" xfId="183"/>
    <cellStyle name="Title" xfId="184"/>
    <cellStyle name="Total" xfId="185"/>
    <cellStyle name="Unlocked" xfId="186"/>
    <cellStyle name="Warning Text"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F0B1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495300</xdr:rowOff>
    </xdr:from>
    <xdr:to>
      <xdr:col>0</xdr:col>
      <xdr:colOff>7458075</xdr:colOff>
      <xdr:row>14</xdr:row>
      <xdr:rowOff>476250</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twoCellAnchor>
    <xdr:from>
      <xdr:col>0</xdr:col>
      <xdr:colOff>133350</xdr:colOff>
      <xdr:row>4</xdr:row>
      <xdr:rowOff>495300</xdr:rowOff>
    </xdr:from>
    <xdr:to>
      <xdr:col>0</xdr:col>
      <xdr:colOff>7458075</xdr:colOff>
      <xdr:row>14</xdr:row>
      <xdr:rowOff>476250</xdr:rowOff>
    </xdr:to>
    <xdr:pic>
      <xdr:nvPicPr>
        <xdr:cNvPr id="2"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133350" y="2171700"/>
          <a:ext cx="73247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bc.com/ca/pdf/investor/q213financials.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H25"/>
  <sheetViews>
    <sheetView tabSelected="1" zoomScale="50" zoomScaleNormal="50" zoomScalePageLayoutView="0" workbookViewId="0" topLeftCell="A1">
      <selection activeCell="F7" sqref="F7"/>
    </sheetView>
  </sheetViews>
  <sheetFormatPr defaultColWidth="9.140625" defaultRowHeight="12.75"/>
  <cols>
    <col min="1" max="2" width="118.7109375" style="0" customWidth="1"/>
    <col min="3" max="3" width="16.7109375" style="0" customWidth="1"/>
  </cols>
  <sheetData>
    <row r="2" ht="39.75" customHeight="1"/>
    <row r="3" ht="39.75" customHeight="1"/>
    <row r="4" ht="39.75" customHeight="1"/>
    <row r="5" spans="1:7" s="1786" customFormat="1" ht="39.75" customHeight="1">
      <c r="A5" s="1785"/>
      <c r="B5" s="1785"/>
      <c r="C5"/>
      <c r="D5"/>
      <c r="E5"/>
      <c r="F5"/>
      <c r="G5"/>
    </row>
    <row r="6" spans="1:7" s="1786" customFormat="1" ht="39.75" customHeight="1">
      <c r="A6" s="1785"/>
      <c r="B6" s="1785"/>
      <c r="C6"/>
      <c r="D6"/>
      <c r="E6"/>
      <c r="F6"/>
      <c r="G6"/>
    </row>
    <row r="7" spans="1:7" s="1786" customFormat="1" ht="39.75" customHeight="1">
      <c r="A7" s="1785"/>
      <c r="B7" s="1785"/>
      <c r="C7"/>
      <c r="D7"/>
      <c r="E7"/>
      <c r="F7"/>
      <c r="G7"/>
    </row>
    <row r="8" spans="1:2" ht="75.75">
      <c r="A8" s="1785"/>
      <c r="B8" s="1787" t="s">
        <v>260</v>
      </c>
    </row>
    <row r="9" spans="1:7" s="1786" customFormat="1" ht="79.5" customHeight="1">
      <c r="A9" s="1785"/>
      <c r="B9" s="1787" t="s">
        <v>261</v>
      </c>
      <c r="C9"/>
      <c r="D9"/>
      <c r="E9"/>
      <c r="F9"/>
      <c r="G9"/>
    </row>
    <row r="10" spans="1:7" s="1786" customFormat="1" ht="79.5" customHeight="1">
      <c r="A10" s="1785"/>
      <c r="B10" s="1787" t="s">
        <v>262</v>
      </c>
      <c r="C10"/>
      <c r="D10"/>
      <c r="E10"/>
      <c r="F10"/>
      <c r="G10"/>
    </row>
    <row r="11" spans="1:7" s="1786" customFormat="1" ht="39.75" customHeight="1">
      <c r="A11" s="1785"/>
      <c r="B11" s="1813"/>
      <c r="C11"/>
      <c r="D11"/>
      <c r="E11"/>
      <c r="F11"/>
      <c r="G11"/>
    </row>
    <row r="12" spans="1:7" s="1786" customFormat="1" ht="39.75" customHeight="1">
      <c r="A12" s="1785"/>
      <c r="B12" s="1788" t="s">
        <v>263</v>
      </c>
      <c r="C12"/>
      <c r="D12"/>
      <c r="E12"/>
      <c r="F12"/>
      <c r="G12"/>
    </row>
    <row r="13" spans="1:7" s="1790" customFormat="1" ht="39.75" customHeight="1">
      <c r="A13" s="1785"/>
      <c r="B13" s="1789" t="s">
        <v>264</v>
      </c>
      <c r="C13"/>
      <c r="D13"/>
      <c r="E13"/>
      <c r="F13"/>
      <c r="G13"/>
    </row>
    <row r="14" spans="1:7" s="1790" customFormat="1" ht="39.75" customHeight="1">
      <c r="A14" s="1785"/>
      <c r="B14" s="1785"/>
      <c r="C14"/>
      <c r="D14"/>
      <c r="E14"/>
      <c r="F14"/>
      <c r="G14"/>
    </row>
    <row r="15" spans="1:7" s="1790" customFormat="1" ht="39.75" customHeight="1">
      <c r="A15" s="1785"/>
      <c r="B15" s="1785"/>
      <c r="C15"/>
      <c r="D15"/>
      <c r="E15"/>
      <c r="F15"/>
      <c r="G15"/>
    </row>
    <row r="16" spans="1:7" s="1786" customFormat="1" ht="39.75" customHeight="1">
      <c r="A16" s="1785"/>
      <c r="B16" s="1785"/>
      <c r="C16"/>
      <c r="D16"/>
      <c r="E16"/>
      <c r="F16"/>
      <c r="G16"/>
    </row>
    <row r="17" spans="1:7" s="1786" customFormat="1" ht="39.75" customHeight="1">
      <c r="A17" s="1785"/>
      <c r="B17" s="1785"/>
      <c r="C17"/>
      <c r="D17"/>
      <c r="E17"/>
      <c r="F17"/>
      <c r="G17"/>
    </row>
    <row r="18" spans="1:7" s="1786" customFormat="1" ht="39.75" customHeight="1">
      <c r="A18" s="1785"/>
      <c r="B18" s="1785"/>
      <c r="C18"/>
      <c r="D18"/>
      <c r="E18"/>
      <c r="F18"/>
      <c r="G18"/>
    </row>
    <row r="19" spans="1:8" s="1786" customFormat="1" ht="39.75" customHeight="1">
      <c r="A19" s="1785"/>
      <c r="B19" s="1785"/>
      <c r="C19"/>
      <c r="D19"/>
      <c r="E19"/>
      <c r="F19"/>
      <c r="G19"/>
      <c r="H19" s="1791"/>
    </row>
    <row r="20" spans="1:7" s="1786" customFormat="1" ht="39.75" customHeight="1">
      <c r="A20" s="1785"/>
      <c r="B20" s="1785"/>
      <c r="C20"/>
      <c r="D20"/>
      <c r="E20"/>
      <c r="F20"/>
      <c r="G20"/>
    </row>
    <row r="21" spans="1:7" s="1786" customFormat="1" ht="39.75" customHeight="1">
      <c r="A21" s="1785"/>
      <c r="B21" s="1785"/>
      <c r="C21"/>
      <c r="D21"/>
      <c r="E21"/>
      <c r="F21"/>
      <c r="G21"/>
    </row>
    <row r="22" spans="1:2" s="1786" customFormat="1" ht="39.75" customHeight="1">
      <c r="A22" s="1877" t="s">
        <v>265</v>
      </c>
      <c r="B22" s="1877"/>
    </row>
    <row r="23" spans="1:2" s="1786" customFormat="1" ht="39.75" customHeight="1">
      <c r="A23" s="1878" t="s">
        <v>266</v>
      </c>
      <c r="B23" s="1878"/>
    </row>
    <row r="24" spans="1:2" s="1786" customFormat="1" ht="39.75" customHeight="1">
      <c r="A24" s="1877" t="s">
        <v>267</v>
      </c>
      <c r="B24" s="1877"/>
    </row>
    <row r="25" spans="1:2" s="1786" customFormat="1" ht="39.75" customHeight="1">
      <c r="A25" s="1879" t="s">
        <v>268</v>
      </c>
      <c r="B25" s="1879"/>
    </row>
    <row r="26" s="1786" customFormat="1" ht="39.75" customHeight="1"/>
    <row r="27" ht="39.75" customHeight="1"/>
    <row r="28" ht="39.75" customHeight="1"/>
  </sheetData>
  <sheetProtection/>
  <mergeCells count="4">
    <mergeCell ref="A22:B22"/>
    <mergeCell ref="A23:B23"/>
    <mergeCell ref="A24:B24"/>
    <mergeCell ref="A25:B25"/>
  </mergeCells>
  <hyperlinks>
    <hyperlink ref="A25" r:id="rId1" display="http://www.cibc.com/ca/pdf/investor/q213financials.pdf"/>
  </hyperlinks>
  <printOptions/>
  <pageMargins left="0.75" right="0.75" top="1" bottom="1" header="0.5" footer="0.5"/>
  <pageSetup horizontalDpi="600" verticalDpi="600" orientation="landscape" scale="52" r:id="rId3"/>
  <drawing r:id="rId2"/>
</worksheet>
</file>

<file path=xl/worksheets/sheet10.xml><?xml version="1.0" encoding="utf-8"?>
<worksheet xmlns="http://schemas.openxmlformats.org/spreadsheetml/2006/main" xmlns:r="http://schemas.openxmlformats.org/officeDocument/2006/relationships">
  <dimension ref="A1:U44"/>
  <sheetViews>
    <sheetView zoomScalePageLayoutView="0" workbookViewId="0" topLeftCell="A1">
      <selection activeCell="X14" sqref="X14"/>
    </sheetView>
  </sheetViews>
  <sheetFormatPr defaultColWidth="9.140625" defaultRowHeight="12.75"/>
  <cols>
    <col min="1" max="2" width="2.140625" style="690" customWidth="1"/>
    <col min="3" max="3" width="57.57421875" style="690" customWidth="1"/>
    <col min="4" max="4" width="1.28515625" style="690" customWidth="1"/>
    <col min="5" max="5" width="10.00390625" style="690" customWidth="1"/>
    <col min="6" max="6" width="1.28515625" style="690" customWidth="1"/>
    <col min="7" max="7" width="12.140625" style="690" customWidth="1"/>
    <col min="8" max="10" width="1.28515625" style="690" customWidth="1"/>
    <col min="11" max="11" width="10.00390625" style="690" customWidth="1"/>
    <col min="12" max="12" width="1.28515625" style="690" customWidth="1"/>
    <col min="13" max="13" width="12.140625" style="690" customWidth="1"/>
    <col min="14" max="16" width="1.28515625" style="690" customWidth="1"/>
    <col min="17" max="17" width="10.00390625" style="690" customWidth="1"/>
    <col min="18" max="18" width="1.28515625" style="690" customWidth="1"/>
    <col min="19" max="19" width="12.140625" style="690" customWidth="1"/>
    <col min="20" max="21" width="1.28515625" style="690" customWidth="1"/>
    <col min="22" max="22" width="6.7109375" style="690" customWidth="1"/>
    <col min="23" max="252" width="9.140625" style="690" customWidth="1"/>
    <col min="253" max="16384" width="9.140625" style="690" customWidth="1"/>
  </cols>
  <sheetData>
    <row r="1" spans="1:21" ht="19.5">
      <c r="A1" s="2048" t="s">
        <v>651</v>
      </c>
      <c r="B1" s="2048"/>
      <c r="C1" s="2048"/>
      <c r="D1" s="2048"/>
      <c r="E1" s="2048"/>
      <c r="F1" s="2048"/>
      <c r="G1" s="2048"/>
      <c r="H1" s="2048"/>
      <c r="I1" s="2048"/>
      <c r="J1" s="2048"/>
      <c r="K1" s="2048"/>
      <c r="L1" s="2048"/>
      <c r="M1" s="2048"/>
      <c r="N1" s="2048"/>
      <c r="O1" s="2048"/>
      <c r="P1" s="2048"/>
      <c r="Q1" s="2048"/>
      <c r="R1" s="2048"/>
      <c r="S1" s="2048"/>
      <c r="T1" s="2048"/>
      <c r="U1" s="2048"/>
    </row>
    <row r="2" spans="1:21" ht="4.5" customHeight="1">
      <c r="A2" s="2044"/>
      <c r="B2" s="2044"/>
      <c r="C2" s="2044"/>
      <c r="D2" s="2044"/>
      <c r="E2" s="2044"/>
      <c r="F2" s="2044"/>
      <c r="G2" s="2044"/>
      <c r="H2" s="2044"/>
      <c r="I2" s="2044"/>
      <c r="J2" s="2044"/>
      <c r="K2" s="2044"/>
      <c r="L2" s="2044"/>
      <c r="M2" s="2044"/>
      <c r="N2" s="2044"/>
      <c r="O2" s="2044"/>
      <c r="P2" s="691"/>
      <c r="Q2" s="691"/>
      <c r="R2" s="691"/>
      <c r="S2" s="691"/>
      <c r="T2" s="691"/>
      <c r="U2" s="691"/>
    </row>
    <row r="3" spans="1:21" ht="9.75" customHeight="1">
      <c r="A3" s="2044" t="s">
        <v>324</v>
      </c>
      <c r="B3" s="2044"/>
      <c r="C3" s="2044"/>
      <c r="D3" s="2044"/>
      <c r="E3" s="2044"/>
      <c r="F3" s="2044"/>
      <c r="G3" s="2044"/>
      <c r="H3" s="2044"/>
      <c r="I3" s="2044"/>
      <c r="J3" s="2044"/>
      <c r="K3" s="2044"/>
      <c r="L3" s="2044"/>
      <c r="M3" s="2044"/>
      <c r="N3" s="2044"/>
      <c r="O3" s="2044"/>
      <c r="P3" s="691"/>
      <c r="Q3" s="691"/>
      <c r="R3" s="691"/>
      <c r="S3" s="691"/>
      <c r="T3" s="691"/>
      <c r="U3" s="691"/>
    </row>
    <row r="4" spans="1:21" ht="9.75" customHeight="1">
      <c r="A4" s="692"/>
      <c r="B4" s="692"/>
      <c r="C4" s="692"/>
      <c r="D4" s="692"/>
      <c r="E4" s="2025" t="s">
        <v>652</v>
      </c>
      <c r="F4" s="2026"/>
      <c r="G4" s="2026"/>
      <c r="H4" s="2026"/>
      <c r="I4" s="693"/>
      <c r="J4" s="694"/>
      <c r="K4" s="2033" t="s">
        <v>653</v>
      </c>
      <c r="L4" s="2034"/>
      <c r="M4" s="2034"/>
      <c r="N4" s="2034"/>
      <c r="O4" s="693"/>
      <c r="P4" s="694"/>
      <c r="Q4" s="2033" t="s">
        <v>654</v>
      </c>
      <c r="R4" s="2034"/>
      <c r="S4" s="2034"/>
      <c r="T4" s="2034"/>
      <c r="U4" s="693"/>
    </row>
    <row r="5" spans="1:21" ht="9.75" customHeight="1">
      <c r="A5" s="2049"/>
      <c r="B5" s="2049"/>
      <c r="C5" s="2049"/>
      <c r="D5" s="2049"/>
      <c r="E5" s="2049"/>
      <c r="F5" s="2049"/>
      <c r="G5" s="2049"/>
      <c r="H5" s="2049"/>
      <c r="I5" s="2049"/>
      <c r="J5" s="2049"/>
      <c r="K5" s="2049"/>
      <c r="L5" s="2049"/>
      <c r="M5" s="2049"/>
      <c r="N5" s="2049"/>
      <c r="O5" s="2049"/>
      <c r="P5" s="695"/>
      <c r="Q5" s="695"/>
      <c r="R5" s="695"/>
      <c r="S5" s="695"/>
      <c r="T5" s="695"/>
      <c r="U5" s="695"/>
    </row>
    <row r="6" spans="1:21" ht="9.75" customHeight="1">
      <c r="A6" s="692"/>
      <c r="B6" s="692"/>
      <c r="C6" s="692"/>
      <c r="D6" s="692"/>
      <c r="E6" s="696"/>
      <c r="F6" s="697"/>
      <c r="G6" s="698"/>
      <c r="H6" s="698"/>
      <c r="I6" s="699"/>
      <c r="J6" s="694"/>
      <c r="K6" s="696"/>
      <c r="L6" s="697"/>
      <c r="M6" s="700"/>
      <c r="N6" s="700"/>
      <c r="O6" s="699"/>
      <c r="P6" s="694"/>
      <c r="Q6" s="696"/>
      <c r="R6" s="697"/>
      <c r="S6" s="700"/>
      <c r="T6" s="700"/>
      <c r="U6" s="699"/>
    </row>
    <row r="7" spans="1:21" ht="9.75" customHeight="1">
      <c r="A7" s="695"/>
      <c r="B7" s="695"/>
      <c r="C7" s="695"/>
      <c r="D7" s="695"/>
      <c r="E7" s="701"/>
      <c r="F7" s="702"/>
      <c r="G7" s="703" t="s">
        <v>453</v>
      </c>
      <c r="H7" s="703"/>
      <c r="I7" s="704"/>
      <c r="J7" s="694"/>
      <c r="K7" s="701"/>
      <c r="L7" s="702"/>
      <c r="M7" s="705" t="s">
        <v>453</v>
      </c>
      <c r="N7" s="705"/>
      <c r="O7" s="704"/>
      <c r="P7" s="694"/>
      <c r="Q7" s="701"/>
      <c r="R7" s="702"/>
      <c r="S7" s="705" t="s">
        <v>453</v>
      </c>
      <c r="T7" s="705"/>
      <c r="U7" s="704"/>
    </row>
    <row r="8" spans="1:21" ht="9.75" customHeight="1">
      <c r="A8" s="706"/>
      <c r="B8" s="706"/>
      <c r="C8" s="706"/>
      <c r="D8" s="706"/>
      <c r="E8" s="707"/>
      <c r="F8" s="708"/>
      <c r="G8" s="703" t="s">
        <v>655</v>
      </c>
      <c r="H8" s="703"/>
      <c r="I8" s="709"/>
      <c r="J8" s="710"/>
      <c r="K8" s="711"/>
      <c r="L8" s="712"/>
      <c r="M8" s="705" t="s">
        <v>655</v>
      </c>
      <c r="N8" s="705"/>
      <c r="O8" s="713"/>
      <c r="P8" s="710"/>
      <c r="Q8" s="711"/>
      <c r="R8" s="712"/>
      <c r="S8" s="705" t="s">
        <v>655</v>
      </c>
      <c r="T8" s="705"/>
      <c r="U8" s="713"/>
    </row>
    <row r="9" spans="1:21" ht="9.75" customHeight="1">
      <c r="A9" s="1990" t="s">
        <v>656</v>
      </c>
      <c r="B9" s="1990"/>
      <c r="C9" s="1990"/>
      <c r="D9" s="714"/>
      <c r="E9" s="715" t="s">
        <v>656</v>
      </c>
      <c r="F9" s="716"/>
      <c r="G9" s="715" t="s">
        <v>657</v>
      </c>
      <c r="H9" s="1847" t="s">
        <v>400</v>
      </c>
      <c r="I9" s="717"/>
      <c r="J9" s="718"/>
      <c r="K9" s="719" t="s">
        <v>656</v>
      </c>
      <c r="L9" s="720"/>
      <c r="M9" s="719" t="s">
        <v>657</v>
      </c>
      <c r="N9" s="1847" t="s">
        <v>400</v>
      </c>
      <c r="O9" s="717"/>
      <c r="P9" s="718"/>
      <c r="Q9" s="719" t="s">
        <v>656</v>
      </c>
      <c r="R9" s="720"/>
      <c r="S9" s="719" t="s">
        <v>657</v>
      </c>
      <c r="T9" s="1847" t="s">
        <v>400</v>
      </c>
      <c r="U9" s="717"/>
    </row>
    <row r="10" spans="1:21" ht="9.75" customHeight="1">
      <c r="A10" s="721"/>
      <c r="B10" s="1985" t="s">
        <v>658</v>
      </c>
      <c r="C10" s="1985"/>
      <c r="D10" s="723"/>
      <c r="E10" s="724">
        <f>K18</f>
        <v>118548</v>
      </c>
      <c r="F10" s="697"/>
      <c r="G10" s="724">
        <v>7961</v>
      </c>
      <c r="H10" s="725"/>
      <c r="I10" s="726"/>
      <c r="J10" s="727"/>
      <c r="K10" s="728">
        <f>Q18</f>
        <v>115101</v>
      </c>
      <c r="L10" s="697"/>
      <c r="M10" s="728">
        <v>5521</v>
      </c>
      <c r="N10" s="729"/>
      <c r="O10" s="726"/>
      <c r="P10" s="727"/>
      <c r="Q10" s="728">
        <v>112215</v>
      </c>
      <c r="R10" s="697"/>
      <c r="S10" s="728">
        <v>4859</v>
      </c>
      <c r="T10" s="729"/>
      <c r="U10" s="726"/>
    </row>
    <row r="11" spans="1:21" ht="9.75" customHeight="1">
      <c r="A11" s="730"/>
      <c r="B11" s="730"/>
      <c r="C11" s="730" t="s">
        <v>302</v>
      </c>
      <c r="D11" s="731"/>
      <c r="E11" s="732">
        <v>-1166</v>
      </c>
      <c r="F11" s="733"/>
      <c r="G11" s="732">
        <v>-392</v>
      </c>
      <c r="H11" s="734"/>
      <c r="I11" s="726"/>
      <c r="J11" s="727"/>
      <c r="K11" s="728">
        <v>1506</v>
      </c>
      <c r="L11" s="702"/>
      <c r="M11" s="728">
        <v>46</v>
      </c>
      <c r="N11" s="735"/>
      <c r="O11" s="726"/>
      <c r="P11" s="727"/>
      <c r="Q11" s="728">
        <v>1706</v>
      </c>
      <c r="R11" s="702"/>
      <c r="S11" s="728">
        <v>526</v>
      </c>
      <c r="T11" s="735"/>
      <c r="U11" s="726"/>
    </row>
    <row r="12" spans="1:21" ht="9.75" customHeight="1">
      <c r="A12" s="730"/>
      <c r="B12" s="730"/>
      <c r="C12" s="730" t="s">
        <v>303</v>
      </c>
      <c r="D12" s="731"/>
      <c r="E12" s="732">
        <v>148</v>
      </c>
      <c r="F12" s="733"/>
      <c r="G12" s="732">
        <v>-199</v>
      </c>
      <c r="H12" s="734"/>
      <c r="I12" s="726"/>
      <c r="J12" s="727"/>
      <c r="K12" s="728">
        <v>-514</v>
      </c>
      <c r="L12" s="702"/>
      <c r="M12" s="728">
        <v>-358</v>
      </c>
      <c r="N12" s="735"/>
      <c r="O12" s="726"/>
      <c r="P12" s="727"/>
      <c r="Q12" s="728">
        <v>-155</v>
      </c>
      <c r="R12" s="702"/>
      <c r="S12" s="728">
        <v>-73</v>
      </c>
      <c r="T12" s="735"/>
      <c r="U12" s="726"/>
    </row>
    <row r="13" spans="1:21" ht="9.75" customHeight="1">
      <c r="A13" s="730"/>
      <c r="B13" s="730"/>
      <c r="C13" s="730" t="s">
        <v>304</v>
      </c>
      <c r="D13" s="731"/>
      <c r="E13" s="732">
        <v>-64</v>
      </c>
      <c r="F13" s="733"/>
      <c r="G13" s="732">
        <v>0</v>
      </c>
      <c r="H13" s="734"/>
      <c r="I13" s="726"/>
      <c r="J13" s="727"/>
      <c r="K13" s="728">
        <v>54</v>
      </c>
      <c r="L13" s="702"/>
      <c r="M13" s="728">
        <v>1</v>
      </c>
      <c r="N13" s="735"/>
      <c r="O13" s="726"/>
      <c r="P13" s="727"/>
      <c r="Q13" s="728">
        <v>598</v>
      </c>
      <c r="R13" s="702"/>
      <c r="S13" s="728">
        <v>59</v>
      </c>
      <c r="T13" s="735"/>
      <c r="U13" s="726"/>
    </row>
    <row r="14" spans="1:21" ht="9.75" customHeight="1">
      <c r="A14" s="730"/>
      <c r="B14" s="730"/>
      <c r="C14" s="730" t="s">
        <v>305</v>
      </c>
      <c r="D14" s="731"/>
      <c r="E14" s="732">
        <v>-1846</v>
      </c>
      <c r="F14" s="733"/>
      <c r="G14" s="732">
        <v>-1533</v>
      </c>
      <c r="H14" s="734"/>
      <c r="I14" s="726"/>
      <c r="J14" s="727"/>
      <c r="K14" s="728">
        <v>2616</v>
      </c>
      <c r="L14" s="702"/>
      <c r="M14" s="728">
        <v>2616</v>
      </c>
      <c r="N14" s="735"/>
      <c r="O14" s="726"/>
      <c r="P14" s="727"/>
      <c r="Q14" s="728">
        <v>535</v>
      </c>
      <c r="R14" s="702"/>
      <c r="S14" s="728">
        <v>0</v>
      </c>
      <c r="T14" s="735"/>
      <c r="U14" s="726"/>
    </row>
    <row r="15" spans="1:21" ht="9.75" customHeight="1">
      <c r="A15" s="730"/>
      <c r="B15" s="730"/>
      <c r="C15" s="730" t="s">
        <v>659</v>
      </c>
      <c r="D15" s="721"/>
      <c r="E15" s="732">
        <v>0</v>
      </c>
      <c r="F15" s="733"/>
      <c r="G15" s="732">
        <v>0</v>
      </c>
      <c r="H15" s="734"/>
      <c r="I15" s="726"/>
      <c r="J15" s="727"/>
      <c r="K15" s="728">
        <v>-2024</v>
      </c>
      <c r="L15" s="702"/>
      <c r="M15" s="728">
        <v>0</v>
      </c>
      <c r="N15" s="735"/>
      <c r="O15" s="726"/>
      <c r="P15" s="727"/>
      <c r="Q15" s="728">
        <v>0</v>
      </c>
      <c r="R15" s="702"/>
      <c r="S15" s="728">
        <v>0</v>
      </c>
      <c r="T15" s="735"/>
      <c r="U15" s="726"/>
    </row>
    <row r="16" spans="1:21" ht="9.75" customHeight="1">
      <c r="A16" s="730"/>
      <c r="B16" s="730"/>
      <c r="C16" s="730" t="s">
        <v>660</v>
      </c>
      <c r="D16" s="721"/>
      <c r="E16" s="732">
        <v>-541</v>
      </c>
      <c r="F16" s="733"/>
      <c r="G16" s="732">
        <v>-95</v>
      </c>
      <c r="H16" s="734"/>
      <c r="I16" s="726"/>
      <c r="J16" s="727"/>
      <c r="K16" s="728">
        <v>2595</v>
      </c>
      <c r="L16" s="702"/>
      <c r="M16" s="728">
        <v>224</v>
      </c>
      <c r="N16" s="735"/>
      <c r="O16" s="726"/>
      <c r="P16" s="727"/>
      <c r="Q16" s="728">
        <v>573</v>
      </c>
      <c r="R16" s="702"/>
      <c r="S16" s="728">
        <v>89</v>
      </c>
      <c r="T16" s="735"/>
      <c r="U16" s="726"/>
    </row>
    <row r="17" spans="1:21" ht="9.75" customHeight="1">
      <c r="A17" s="730"/>
      <c r="B17" s="730"/>
      <c r="C17" s="730" t="s">
        <v>549</v>
      </c>
      <c r="D17" s="721"/>
      <c r="E17" s="736">
        <v>-459</v>
      </c>
      <c r="F17" s="733"/>
      <c r="G17" s="736">
        <v>37</v>
      </c>
      <c r="H17" s="725"/>
      <c r="I17" s="726"/>
      <c r="J17" s="727"/>
      <c r="K17" s="737">
        <v>-786</v>
      </c>
      <c r="L17" s="702"/>
      <c r="M17" s="737">
        <v>-89</v>
      </c>
      <c r="N17" s="729"/>
      <c r="O17" s="726"/>
      <c r="P17" s="727"/>
      <c r="Q17" s="737">
        <v>-371</v>
      </c>
      <c r="R17" s="702"/>
      <c r="S17" s="737">
        <v>61</v>
      </c>
      <c r="T17" s="729"/>
      <c r="U17" s="726"/>
    </row>
    <row r="18" spans="1:21" ht="9.75" customHeight="1">
      <c r="A18" s="730"/>
      <c r="B18" s="1985" t="s">
        <v>661</v>
      </c>
      <c r="C18" s="1985"/>
      <c r="D18" s="722"/>
      <c r="E18" s="738">
        <f>SUM(E10:E17)</f>
        <v>114620</v>
      </c>
      <c r="F18" s="739"/>
      <c r="G18" s="738">
        <f>SUM(G10:G17)</f>
        <v>5779</v>
      </c>
      <c r="H18" s="740"/>
      <c r="I18" s="741"/>
      <c r="J18" s="727"/>
      <c r="K18" s="742">
        <f>SUM(K10:K17)</f>
        <v>118548</v>
      </c>
      <c r="L18" s="739"/>
      <c r="M18" s="742">
        <f>SUM(M10:M17)</f>
        <v>7961</v>
      </c>
      <c r="N18" s="743"/>
      <c r="O18" s="741"/>
      <c r="P18" s="727"/>
      <c r="Q18" s="742">
        <f>SUM(Q10:Q17)</f>
        <v>115101</v>
      </c>
      <c r="R18" s="739"/>
      <c r="S18" s="742">
        <f>SUM(S10:S17)</f>
        <v>5521</v>
      </c>
      <c r="T18" s="743"/>
      <c r="U18" s="741"/>
    </row>
    <row r="19" spans="1:21" ht="9.75" customHeight="1">
      <c r="A19" s="2047"/>
      <c r="B19" s="2047"/>
      <c r="C19" s="2047"/>
      <c r="D19" s="2047"/>
      <c r="E19" s="2047"/>
      <c r="F19" s="2047"/>
      <c r="G19" s="2047"/>
      <c r="H19" s="2047"/>
      <c r="I19" s="2047"/>
      <c r="J19" s="2047"/>
      <c r="K19" s="2047"/>
      <c r="L19" s="2047"/>
      <c r="M19" s="2047"/>
      <c r="N19" s="2047"/>
      <c r="O19" s="2047"/>
      <c r="P19" s="744"/>
      <c r="Q19" s="744"/>
      <c r="R19" s="744"/>
      <c r="S19" s="744"/>
      <c r="T19" s="744"/>
      <c r="U19" s="744"/>
    </row>
    <row r="20" spans="1:21" ht="9.75" customHeight="1">
      <c r="A20" s="706"/>
      <c r="B20" s="706"/>
      <c r="C20" s="706"/>
      <c r="D20" s="706"/>
      <c r="E20" s="706"/>
      <c r="F20" s="706"/>
      <c r="G20" s="2025" t="s">
        <v>652</v>
      </c>
      <c r="H20" s="2026"/>
      <c r="I20" s="693"/>
      <c r="J20" s="745"/>
      <c r="K20" s="706"/>
      <c r="L20" s="709"/>
      <c r="M20" s="2033" t="s">
        <v>653</v>
      </c>
      <c r="N20" s="2034"/>
      <c r="O20" s="693"/>
      <c r="P20" s="745"/>
      <c r="Q20" s="706"/>
      <c r="R20" s="709"/>
      <c r="S20" s="2033" t="s">
        <v>654</v>
      </c>
      <c r="T20" s="2034"/>
      <c r="U20" s="693"/>
    </row>
    <row r="21" spans="1:21" ht="9.75" customHeight="1">
      <c r="A21" s="1990" t="s">
        <v>662</v>
      </c>
      <c r="B21" s="1990"/>
      <c r="C21" s="1990"/>
      <c r="D21" s="714"/>
      <c r="E21" s="723"/>
      <c r="F21" s="723"/>
      <c r="G21" s="2022"/>
      <c r="H21" s="2022"/>
      <c r="I21" s="2022"/>
      <c r="J21" s="746"/>
      <c r="K21" s="723"/>
      <c r="L21" s="723"/>
      <c r="M21" s="2019"/>
      <c r="N21" s="2019"/>
      <c r="O21" s="2019"/>
      <c r="P21" s="746"/>
      <c r="Q21" s="723"/>
      <c r="R21" s="723"/>
      <c r="S21" s="2019"/>
      <c r="T21" s="2019"/>
      <c r="U21" s="2019"/>
    </row>
    <row r="22" spans="1:21" ht="9.75" customHeight="1">
      <c r="A22" s="721"/>
      <c r="B22" s="1985" t="s">
        <v>658</v>
      </c>
      <c r="C22" s="1985"/>
      <c r="D22" s="722"/>
      <c r="E22" s="722"/>
      <c r="F22" s="722"/>
      <c r="G22" s="2023">
        <f>M29</f>
        <v>4170</v>
      </c>
      <c r="H22" s="2024"/>
      <c r="I22" s="747"/>
      <c r="J22" s="748"/>
      <c r="K22" s="722"/>
      <c r="L22" s="722"/>
      <c r="M22" s="2045">
        <f>S29</f>
        <v>3460</v>
      </c>
      <c r="N22" s="2046"/>
      <c r="O22" s="726"/>
      <c r="P22" s="748"/>
      <c r="Q22" s="722"/>
      <c r="R22" s="722"/>
      <c r="S22" s="2045">
        <v>3396</v>
      </c>
      <c r="T22" s="2046"/>
      <c r="U22" s="726"/>
    </row>
    <row r="23" spans="1:21" ht="9.75" customHeight="1">
      <c r="A23" s="730"/>
      <c r="B23" s="730"/>
      <c r="C23" s="730" t="s">
        <v>306</v>
      </c>
      <c r="D23" s="731"/>
      <c r="E23" s="722"/>
      <c r="F23" s="722"/>
      <c r="G23" s="2020">
        <v>-44</v>
      </c>
      <c r="H23" s="2021"/>
      <c r="I23" s="747"/>
      <c r="J23" s="748"/>
      <c r="K23" s="722"/>
      <c r="L23" s="722"/>
      <c r="M23" s="2029">
        <v>558</v>
      </c>
      <c r="N23" s="2030"/>
      <c r="O23" s="726"/>
      <c r="P23" s="748"/>
      <c r="Q23" s="722"/>
      <c r="R23" s="722"/>
      <c r="S23" s="2029">
        <v>29</v>
      </c>
      <c r="T23" s="2030"/>
      <c r="U23" s="726"/>
    </row>
    <row r="24" spans="1:21" ht="9.75" customHeight="1">
      <c r="A24" s="730"/>
      <c r="B24" s="730"/>
      <c r="C24" s="730" t="s">
        <v>304</v>
      </c>
      <c r="D24" s="731"/>
      <c r="E24" s="722"/>
      <c r="F24" s="722"/>
      <c r="G24" s="2020">
        <v>5</v>
      </c>
      <c r="H24" s="2021"/>
      <c r="I24" s="747"/>
      <c r="J24" s="748"/>
      <c r="K24" s="722"/>
      <c r="L24" s="722"/>
      <c r="M24" s="2029">
        <v>0</v>
      </c>
      <c r="N24" s="2030"/>
      <c r="O24" s="726"/>
      <c r="P24" s="748"/>
      <c r="Q24" s="722"/>
      <c r="R24" s="722"/>
      <c r="S24" s="2029">
        <v>0</v>
      </c>
      <c r="T24" s="2030"/>
      <c r="U24" s="726"/>
    </row>
    <row r="25" spans="1:21" ht="9.75" customHeight="1">
      <c r="A25" s="730"/>
      <c r="B25" s="730"/>
      <c r="C25" s="730" t="s">
        <v>305</v>
      </c>
      <c r="D25" s="731"/>
      <c r="E25" s="722"/>
      <c r="F25" s="722"/>
      <c r="G25" s="2020">
        <v>0</v>
      </c>
      <c r="H25" s="2021"/>
      <c r="I25" s="747"/>
      <c r="J25" s="748"/>
      <c r="K25" s="722"/>
      <c r="L25" s="722"/>
      <c r="M25" s="2029">
        <v>0</v>
      </c>
      <c r="N25" s="2030"/>
      <c r="O25" s="726"/>
      <c r="P25" s="748"/>
      <c r="Q25" s="722"/>
      <c r="R25" s="722"/>
      <c r="S25" s="2029">
        <v>0</v>
      </c>
      <c r="T25" s="2030"/>
      <c r="U25" s="726"/>
    </row>
    <row r="26" spans="1:21" ht="9.75" customHeight="1">
      <c r="A26" s="730"/>
      <c r="B26" s="730"/>
      <c r="C26" s="730" t="s">
        <v>659</v>
      </c>
      <c r="D26" s="721"/>
      <c r="E26" s="722"/>
      <c r="F26" s="722"/>
      <c r="G26" s="2020">
        <v>0</v>
      </c>
      <c r="H26" s="2021"/>
      <c r="I26" s="747"/>
      <c r="J26" s="748"/>
      <c r="K26" s="722"/>
      <c r="L26" s="722"/>
      <c r="M26" s="2029">
        <v>0</v>
      </c>
      <c r="N26" s="2030"/>
      <c r="O26" s="726"/>
      <c r="P26" s="748"/>
      <c r="Q26" s="722"/>
      <c r="R26" s="722"/>
      <c r="S26" s="2029">
        <v>0</v>
      </c>
      <c r="T26" s="2030"/>
      <c r="U26" s="726"/>
    </row>
    <row r="27" spans="1:21" ht="9.75" customHeight="1">
      <c r="A27" s="730"/>
      <c r="B27" s="730"/>
      <c r="C27" s="730" t="s">
        <v>663</v>
      </c>
      <c r="D27" s="721"/>
      <c r="E27" s="722"/>
      <c r="F27" s="722"/>
      <c r="G27" s="2020">
        <v>17</v>
      </c>
      <c r="H27" s="2021"/>
      <c r="I27" s="747"/>
      <c r="J27" s="748"/>
      <c r="K27" s="722"/>
      <c r="L27" s="722"/>
      <c r="M27" s="2029">
        <v>152</v>
      </c>
      <c r="N27" s="2030"/>
      <c r="O27" s="726"/>
      <c r="P27" s="748"/>
      <c r="Q27" s="722"/>
      <c r="R27" s="722"/>
      <c r="S27" s="2029">
        <v>35</v>
      </c>
      <c r="T27" s="2030"/>
      <c r="U27" s="726"/>
    </row>
    <row r="28" spans="1:21" ht="9.75" customHeight="1">
      <c r="A28" s="730"/>
      <c r="B28" s="730"/>
      <c r="C28" s="730" t="s">
        <v>549</v>
      </c>
      <c r="D28" s="721"/>
      <c r="E28" s="749"/>
      <c r="F28" s="750"/>
      <c r="G28" s="2037">
        <v>0</v>
      </c>
      <c r="H28" s="2038"/>
      <c r="I28" s="747"/>
      <c r="J28" s="748"/>
      <c r="K28" s="749"/>
      <c r="L28" s="750"/>
      <c r="M28" s="2031">
        <v>0</v>
      </c>
      <c r="N28" s="2032"/>
      <c r="O28" s="726"/>
      <c r="P28" s="748"/>
      <c r="Q28" s="749"/>
      <c r="R28" s="750"/>
      <c r="S28" s="2031">
        <v>0</v>
      </c>
      <c r="T28" s="2032"/>
      <c r="U28" s="726"/>
    </row>
    <row r="29" spans="1:21" ht="9.75" customHeight="1">
      <c r="A29" s="730"/>
      <c r="B29" s="1985" t="s">
        <v>661</v>
      </c>
      <c r="C29" s="1985"/>
      <c r="D29" s="722"/>
      <c r="E29" s="749"/>
      <c r="F29" s="750"/>
      <c r="G29" s="2027">
        <f>SUM(G22:H28)</f>
        <v>4148</v>
      </c>
      <c r="H29" s="2028"/>
      <c r="I29" s="751"/>
      <c r="J29" s="748"/>
      <c r="K29" s="749"/>
      <c r="L29" s="750"/>
      <c r="M29" s="2035">
        <f>SUM(M22:N28)</f>
        <v>4170</v>
      </c>
      <c r="N29" s="2036"/>
      <c r="O29" s="741"/>
      <c r="P29" s="748"/>
      <c r="Q29" s="749"/>
      <c r="R29" s="750"/>
      <c r="S29" s="2035">
        <f>SUM(S22:T28)</f>
        <v>3460</v>
      </c>
      <c r="T29" s="2036"/>
      <c r="U29" s="741"/>
    </row>
    <row r="30" spans="1:21" ht="9.75" customHeight="1">
      <c r="A30" s="1992"/>
      <c r="B30" s="1992"/>
      <c r="C30" s="1992"/>
      <c r="D30" s="1992"/>
      <c r="E30" s="1992"/>
      <c r="F30" s="1992"/>
      <c r="G30" s="1992"/>
      <c r="H30" s="1992"/>
      <c r="I30" s="1992"/>
      <c r="J30" s="1992"/>
      <c r="K30" s="1992"/>
      <c r="L30" s="1992"/>
      <c r="M30" s="1992"/>
      <c r="N30" s="1992"/>
      <c r="O30" s="1992"/>
      <c r="P30" s="723"/>
      <c r="Q30" s="723"/>
      <c r="R30" s="723"/>
      <c r="S30" s="723"/>
      <c r="T30" s="723"/>
      <c r="U30" s="723"/>
    </row>
    <row r="31" spans="1:21" ht="9.75" customHeight="1">
      <c r="A31" s="1990"/>
      <c r="B31" s="1990"/>
      <c r="C31" s="1990"/>
      <c r="D31" s="714"/>
      <c r="E31" s="706"/>
      <c r="F31" s="706"/>
      <c r="G31" s="2025" t="s">
        <v>652</v>
      </c>
      <c r="H31" s="2026"/>
      <c r="I31" s="693"/>
      <c r="J31" s="745"/>
      <c r="K31" s="706"/>
      <c r="L31" s="706"/>
      <c r="M31" s="2033" t="s">
        <v>653</v>
      </c>
      <c r="N31" s="2034"/>
      <c r="O31" s="693"/>
      <c r="P31" s="745"/>
      <c r="Q31" s="706"/>
      <c r="R31" s="706"/>
      <c r="S31" s="2033" t="s">
        <v>654</v>
      </c>
      <c r="T31" s="2034"/>
      <c r="U31" s="693"/>
    </row>
    <row r="32" spans="1:21" ht="9.75" customHeight="1">
      <c r="A32" s="1990" t="s">
        <v>664</v>
      </c>
      <c r="B32" s="1990"/>
      <c r="C32" s="1990"/>
      <c r="D32" s="714"/>
      <c r="E32" s="723"/>
      <c r="F32" s="723"/>
      <c r="G32" s="2022"/>
      <c r="H32" s="2022"/>
      <c r="I32" s="2022"/>
      <c r="J32" s="746"/>
      <c r="K32" s="723"/>
      <c r="L32" s="723"/>
      <c r="M32" s="2019"/>
      <c r="N32" s="2019"/>
      <c r="O32" s="2019"/>
      <c r="P32" s="746"/>
      <c r="Q32" s="723"/>
      <c r="R32" s="723"/>
      <c r="S32" s="2019"/>
      <c r="T32" s="2019"/>
      <c r="U32" s="2019"/>
    </row>
    <row r="33" spans="1:21" ht="9.75" customHeight="1">
      <c r="A33" s="721"/>
      <c r="B33" s="1985" t="s">
        <v>658</v>
      </c>
      <c r="C33" s="1985"/>
      <c r="D33" s="722"/>
      <c r="E33" s="722"/>
      <c r="F33" s="722"/>
      <c r="G33" s="2042">
        <f>M35</f>
        <v>17787</v>
      </c>
      <c r="H33" s="2043"/>
      <c r="I33" s="747"/>
      <c r="J33" s="748"/>
      <c r="K33" s="722"/>
      <c r="L33" s="722"/>
      <c r="M33" s="2039">
        <f>S35</f>
        <v>18186</v>
      </c>
      <c r="N33" s="2040"/>
      <c r="O33" s="726"/>
      <c r="P33" s="748"/>
      <c r="Q33" s="722"/>
      <c r="R33" s="722"/>
      <c r="S33" s="2039">
        <v>18383</v>
      </c>
      <c r="T33" s="2040"/>
      <c r="U33" s="726"/>
    </row>
    <row r="34" spans="1:21" ht="9.75" customHeight="1">
      <c r="A34" s="730"/>
      <c r="B34" s="730"/>
      <c r="C34" s="730" t="s">
        <v>307</v>
      </c>
      <c r="D34" s="731"/>
      <c r="E34" s="749"/>
      <c r="F34" s="750"/>
      <c r="G34" s="2037">
        <v>-672</v>
      </c>
      <c r="H34" s="2038"/>
      <c r="I34" s="747"/>
      <c r="J34" s="748"/>
      <c r="K34" s="749"/>
      <c r="L34" s="750"/>
      <c r="M34" s="2031">
        <v>-399</v>
      </c>
      <c r="N34" s="2032"/>
      <c r="O34" s="726"/>
      <c r="P34" s="748"/>
      <c r="Q34" s="749"/>
      <c r="R34" s="750"/>
      <c r="S34" s="2031">
        <v>-197</v>
      </c>
      <c r="T34" s="2032"/>
      <c r="U34" s="726"/>
    </row>
    <row r="35" spans="1:21" ht="9.75" customHeight="1">
      <c r="A35" s="730"/>
      <c r="B35" s="1985" t="s">
        <v>661</v>
      </c>
      <c r="C35" s="1985"/>
      <c r="D35" s="722"/>
      <c r="E35" s="749"/>
      <c r="F35" s="750"/>
      <c r="G35" s="2027">
        <f>SUM(G33:H34)</f>
        <v>17115</v>
      </c>
      <c r="H35" s="2028"/>
      <c r="I35" s="751"/>
      <c r="J35" s="748"/>
      <c r="K35" s="749"/>
      <c r="L35" s="750"/>
      <c r="M35" s="2035">
        <f>SUM(M33:N34)</f>
        <v>17787</v>
      </c>
      <c r="N35" s="2036"/>
      <c r="O35" s="741"/>
      <c r="P35" s="748"/>
      <c r="Q35" s="749"/>
      <c r="R35" s="750"/>
      <c r="S35" s="2035">
        <f>SUM(S33:T34)</f>
        <v>18186</v>
      </c>
      <c r="T35" s="2036"/>
      <c r="U35" s="741"/>
    </row>
    <row r="36" spans="1:21" ht="9" customHeight="1">
      <c r="A36" s="1992"/>
      <c r="B36" s="1992"/>
      <c r="C36" s="1992"/>
      <c r="D36" s="1992"/>
      <c r="E36" s="1992"/>
      <c r="F36" s="1992"/>
      <c r="G36" s="1992"/>
      <c r="H36" s="1992"/>
      <c r="I36" s="1992"/>
      <c r="J36" s="1992"/>
      <c r="K36" s="1992"/>
      <c r="L36" s="1992"/>
      <c r="M36" s="1992"/>
      <c r="N36" s="1992"/>
      <c r="O36" s="1992"/>
      <c r="P36" s="723"/>
      <c r="Q36" s="723"/>
      <c r="R36" s="723"/>
      <c r="S36" s="723"/>
      <c r="T36" s="723"/>
      <c r="U36" s="723"/>
    </row>
    <row r="37" spans="1:21" ht="9.75" customHeight="1">
      <c r="A37" s="1846" t="s">
        <v>367</v>
      </c>
      <c r="B37" s="2041" t="s">
        <v>558</v>
      </c>
      <c r="C37" s="2041"/>
      <c r="D37" s="2041"/>
      <c r="E37" s="2041"/>
      <c r="F37" s="2041"/>
      <c r="G37" s="2041"/>
      <c r="H37" s="2041"/>
      <c r="I37" s="2041"/>
      <c r="J37" s="2041"/>
      <c r="K37" s="2041"/>
      <c r="L37" s="2041"/>
      <c r="M37" s="2041"/>
      <c r="N37" s="2041"/>
      <c r="O37" s="2041"/>
      <c r="P37" s="2041"/>
      <c r="Q37" s="2041"/>
      <c r="R37" s="2041"/>
      <c r="S37" s="2041"/>
      <c r="T37" s="2041"/>
      <c r="U37" s="2041"/>
    </row>
    <row r="38" spans="1:21" ht="9.75" customHeight="1">
      <c r="A38" s="1846" t="s">
        <v>374</v>
      </c>
      <c r="B38" s="2041" t="s">
        <v>665</v>
      </c>
      <c r="C38" s="2041"/>
      <c r="D38" s="2041"/>
      <c r="E38" s="2041"/>
      <c r="F38" s="2041"/>
      <c r="G38" s="2041"/>
      <c r="H38" s="2041"/>
      <c r="I38" s="2041"/>
      <c r="J38" s="2041"/>
      <c r="K38" s="2041"/>
      <c r="L38" s="2041"/>
      <c r="M38" s="2041"/>
      <c r="N38" s="2041"/>
      <c r="O38" s="2041"/>
      <c r="P38" s="2041"/>
      <c r="Q38" s="2041"/>
      <c r="R38" s="2041"/>
      <c r="S38" s="2041"/>
      <c r="T38" s="2041"/>
      <c r="U38" s="2041"/>
    </row>
    <row r="39" spans="1:21" ht="9.75" customHeight="1">
      <c r="A39" s="1846" t="s">
        <v>666</v>
      </c>
      <c r="B39" s="2041" t="s">
        <v>667</v>
      </c>
      <c r="C39" s="2041"/>
      <c r="D39" s="2041"/>
      <c r="E39" s="2041"/>
      <c r="F39" s="2041"/>
      <c r="G39" s="2041"/>
      <c r="H39" s="2041"/>
      <c r="I39" s="2041"/>
      <c r="J39" s="2041"/>
      <c r="K39" s="2041"/>
      <c r="L39" s="2041"/>
      <c r="M39" s="2041"/>
      <c r="N39" s="2041"/>
      <c r="O39" s="2041"/>
      <c r="P39" s="2041"/>
      <c r="Q39" s="2041"/>
      <c r="R39" s="2041"/>
      <c r="S39" s="2041"/>
      <c r="T39" s="2041"/>
      <c r="U39" s="2041"/>
    </row>
    <row r="40" spans="1:21" ht="9.75" customHeight="1">
      <c r="A40" s="1846" t="s">
        <v>668</v>
      </c>
      <c r="B40" s="2041" t="s">
        <v>669</v>
      </c>
      <c r="C40" s="2041"/>
      <c r="D40" s="2041"/>
      <c r="E40" s="2041"/>
      <c r="F40" s="2041"/>
      <c r="G40" s="2041"/>
      <c r="H40" s="2041"/>
      <c r="I40" s="2041"/>
      <c r="J40" s="2041"/>
      <c r="K40" s="2041"/>
      <c r="L40" s="2041"/>
      <c r="M40" s="2041"/>
      <c r="N40" s="2041"/>
      <c r="O40" s="2041"/>
      <c r="P40" s="2041"/>
      <c r="Q40" s="2041"/>
      <c r="R40" s="2041"/>
      <c r="S40" s="2041"/>
      <c r="T40" s="2041"/>
      <c r="U40" s="2041"/>
    </row>
    <row r="41" spans="1:21" ht="9.75" customHeight="1">
      <c r="A41" s="1846" t="s">
        <v>520</v>
      </c>
      <c r="B41" s="2041" t="s">
        <v>670</v>
      </c>
      <c r="C41" s="2041"/>
      <c r="D41" s="2041"/>
      <c r="E41" s="2041"/>
      <c r="F41" s="2041"/>
      <c r="G41" s="2041"/>
      <c r="H41" s="2041"/>
      <c r="I41" s="2041"/>
      <c r="J41" s="2041"/>
      <c r="K41" s="2041"/>
      <c r="L41" s="2041"/>
      <c r="M41" s="2041"/>
      <c r="N41" s="2041"/>
      <c r="O41" s="2041"/>
      <c r="P41" s="2041"/>
      <c r="Q41" s="2041"/>
      <c r="R41" s="2041"/>
      <c r="S41" s="2041"/>
      <c r="T41" s="2041"/>
      <c r="U41" s="2041"/>
    </row>
    <row r="42" spans="1:21" ht="9.75" customHeight="1">
      <c r="A42" s="1846" t="s">
        <v>671</v>
      </c>
      <c r="B42" s="2041" t="s">
        <v>672</v>
      </c>
      <c r="C42" s="2041"/>
      <c r="D42" s="2041"/>
      <c r="E42" s="2041"/>
      <c r="F42" s="2041"/>
      <c r="G42" s="2041"/>
      <c r="H42" s="2041"/>
      <c r="I42" s="2041"/>
      <c r="J42" s="2041"/>
      <c r="K42" s="2041"/>
      <c r="L42" s="2041"/>
      <c r="M42" s="2041"/>
      <c r="N42" s="2041"/>
      <c r="O42" s="2041"/>
      <c r="P42" s="2041"/>
      <c r="Q42" s="2041"/>
      <c r="R42" s="2041"/>
      <c r="S42" s="2041"/>
      <c r="T42" s="2041"/>
      <c r="U42" s="2041"/>
    </row>
    <row r="43" spans="1:21" ht="9.75" customHeight="1">
      <c r="A43" s="1846" t="s">
        <v>673</v>
      </c>
      <c r="B43" s="2041" t="s">
        <v>674</v>
      </c>
      <c r="C43" s="2041"/>
      <c r="D43" s="2041"/>
      <c r="E43" s="2041"/>
      <c r="F43" s="2041"/>
      <c r="G43" s="2041"/>
      <c r="H43" s="2041"/>
      <c r="I43" s="2041"/>
      <c r="J43" s="2041"/>
      <c r="K43" s="2041"/>
      <c r="L43" s="2041"/>
      <c r="M43" s="2041"/>
      <c r="N43" s="2041"/>
      <c r="O43" s="2041"/>
      <c r="P43" s="2041"/>
      <c r="Q43" s="2041"/>
      <c r="R43" s="2041"/>
      <c r="S43" s="2041"/>
      <c r="T43" s="2041"/>
      <c r="U43" s="2041"/>
    </row>
    <row r="44" spans="1:21" ht="9.75" customHeight="1">
      <c r="A44" s="1846" t="s">
        <v>675</v>
      </c>
      <c r="B44" s="2041" t="s">
        <v>676</v>
      </c>
      <c r="C44" s="2041"/>
      <c r="D44" s="2041"/>
      <c r="E44" s="2041"/>
      <c r="F44" s="2041"/>
      <c r="G44" s="2041"/>
      <c r="H44" s="2041"/>
      <c r="I44" s="2041"/>
      <c r="J44" s="2041"/>
      <c r="K44" s="2041"/>
      <c r="L44" s="2041"/>
      <c r="M44" s="2041"/>
      <c r="N44" s="2041"/>
      <c r="O44" s="2041"/>
      <c r="P44" s="2041"/>
      <c r="Q44" s="2041"/>
      <c r="R44" s="2041"/>
      <c r="S44" s="2041"/>
      <c r="T44" s="2041"/>
      <c r="U44" s="2041"/>
    </row>
  </sheetData>
  <sheetProtection formatCells="0" formatColumns="0" formatRows="0" sort="0" autoFilter="0" pivotTables="0"/>
  <mergeCells count="73">
    <mergeCell ref="A31:C31"/>
    <mergeCell ref="B41:U41"/>
    <mergeCell ref="M35:N35"/>
    <mergeCell ref="B44:U44"/>
    <mergeCell ref="B37:U37"/>
    <mergeCell ref="B38:U38"/>
    <mergeCell ref="B39:U39"/>
    <mergeCell ref="B40:U40"/>
    <mergeCell ref="B43:U43"/>
    <mergeCell ref="S22:T22"/>
    <mergeCell ref="S23:T23"/>
    <mergeCell ref="S24:T24"/>
    <mergeCell ref="S25:T25"/>
    <mergeCell ref="S26:T26"/>
    <mergeCell ref="S27:T27"/>
    <mergeCell ref="A1:U1"/>
    <mergeCell ref="Q4:T4"/>
    <mergeCell ref="S20:T20"/>
    <mergeCell ref="S21:U21"/>
    <mergeCell ref="A2:O2"/>
    <mergeCell ref="A5:O5"/>
    <mergeCell ref="K4:N4"/>
    <mergeCell ref="E4:H4"/>
    <mergeCell ref="B10:C10"/>
    <mergeCell ref="B18:C18"/>
    <mergeCell ref="A9:C9"/>
    <mergeCell ref="A3:O3"/>
    <mergeCell ref="M25:N25"/>
    <mergeCell ref="B29:C29"/>
    <mergeCell ref="M22:N22"/>
    <mergeCell ref="M23:N23"/>
    <mergeCell ref="M24:N24"/>
    <mergeCell ref="A19:O19"/>
    <mergeCell ref="M20:N20"/>
    <mergeCell ref="G20:H20"/>
    <mergeCell ref="S34:T34"/>
    <mergeCell ref="S35:T35"/>
    <mergeCell ref="B42:U42"/>
    <mergeCell ref="A36:O36"/>
    <mergeCell ref="M33:N33"/>
    <mergeCell ref="M34:N34"/>
    <mergeCell ref="B35:C35"/>
    <mergeCell ref="G34:H34"/>
    <mergeCell ref="G35:H35"/>
    <mergeCell ref="B33:C33"/>
    <mergeCell ref="A30:O30"/>
    <mergeCell ref="G32:I32"/>
    <mergeCell ref="A32:C32"/>
    <mergeCell ref="G28:H28"/>
    <mergeCell ref="S32:U32"/>
    <mergeCell ref="S33:T33"/>
    <mergeCell ref="G33:H33"/>
    <mergeCell ref="S28:T28"/>
    <mergeCell ref="S29:T29"/>
    <mergeCell ref="S31:T31"/>
    <mergeCell ref="G31:H31"/>
    <mergeCell ref="G25:H25"/>
    <mergeCell ref="G27:H27"/>
    <mergeCell ref="G29:H29"/>
    <mergeCell ref="M32:O32"/>
    <mergeCell ref="M26:N26"/>
    <mergeCell ref="M27:N27"/>
    <mergeCell ref="M28:N28"/>
    <mergeCell ref="M31:N31"/>
    <mergeCell ref="M29:N29"/>
    <mergeCell ref="M21:O21"/>
    <mergeCell ref="A21:C21"/>
    <mergeCell ref="B22:C22"/>
    <mergeCell ref="G26:H26"/>
    <mergeCell ref="G21:I21"/>
    <mergeCell ref="G22:H22"/>
    <mergeCell ref="G24:H24"/>
    <mergeCell ref="G23:H23"/>
  </mergeCells>
  <printOptions horizontalCentered="1"/>
  <pageMargins left="0.25" right="0.25" top="0.5" bottom="0.25" header="0.5" footer="0.5"/>
  <pageSetup horizontalDpi="600" verticalDpi="600" orientation="landscape" scale="95" r:id="rId1"/>
  <colBreaks count="1" manualBreakCount="1">
    <brk id="21" min="3" max="49" man="1"/>
  </colBreaks>
</worksheet>
</file>

<file path=xl/worksheets/sheet11.xml><?xml version="1.0" encoding="utf-8"?>
<worksheet xmlns="http://schemas.openxmlformats.org/spreadsheetml/2006/main" xmlns:r="http://schemas.openxmlformats.org/officeDocument/2006/relationships">
  <dimension ref="A1:S54"/>
  <sheetViews>
    <sheetView zoomScale="115" zoomScaleNormal="115" zoomScalePageLayoutView="0" workbookViewId="0" topLeftCell="A1">
      <selection activeCell="Z29" sqref="Z29"/>
    </sheetView>
  </sheetViews>
  <sheetFormatPr defaultColWidth="4.7109375" defaultRowHeight="12.75"/>
  <cols>
    <col min="1" max="2" width="2.140625" style="1" customWidth="1"/>
    <col min="3" max="3" width="21.7109375" style="1" customWidth="1"/>
    <col min="4" max="4" width="7.140625" style="1" customWidth="1"/>
    <col min="5" max="5" width="7.8515625" style="82" customWidth="1"/>
    <col min="6" max="6" width="6.8515625" style="83" customWidth="1"/>
    <col min="7" max="7" width="7.8515625" style="83" customWidth="1"/>
    <col min="8" max="8" width="6.8515625" style="83" customWidth="1"/>
    <col min="9" max="9" width="7.8515625" style="83" customWidth="1"/>
    <col min="10" max="10" width="6.8515625" style="83" customWidth="1"/>
    <col min="11" max="11" width="7.8515625" style="1" customWidth="1"/>
    <col min="12" max="12" width="6.8515625" style="1" customWidth="1"/>
    <col min="13" max="13" width="7.8515625" style="1" customWidth="1"/>
    <col min="14" max="14" width="6.8515625" style="1" customWidth="1"/>
    <col min="15" max="15" width="7.8515625" style="1" customWidth="1"/>
    <col min="16" max="16" width="6.8515625" style="1" customWidth="1"/>
    <col min="17" max="17" width="7.8515625" style="1" customWidth="1"/>
    <col min="18" max="18" width="6.8515625" style="1" customWidth="1"/>
    <col min="19" max="19" width="7.8515625" style="1" customWidth="1"/>
    <col min="20" max="20" width="5.00390625" style="1" customWidth="1"/>
    <col min="21" max="21" width="4.7109375" style="1" customWidth="1"/>
    <col min="22" max="23" width="4.7109375" style="84" customWidth="1"/>
    <col min="24" max="254" width="4.7109375" style="1" customWidth="1"/>
    <col min="255" max="16384" width="4.7109375" style="1" customWidth="1"/>
  </cols>
  <sheetData>
    <row r="1" spans="1:19" ht="18">
      <c r="A1" s="2057" t="s">
        <v>276</v>
      </c>
      <c r="B1" s="2057"/>
      <c r="C1" s="2057"/>
      <c r="D1" s="2057"/>
      <c r="E1" s="2057"/>
      <c r="F1" s="2057"/>
      <c r="G1" s="2057"/>
      <c r="H1" s="2057"/>
      <c r="I1" s="2057"/>
      <c r="J1" s="2057"/>
      <c r="K1" s="2057"/>
      <c r="L1" s="2057"/>
      <c r="M1" s="2057"/>
      <c r="N1" s="2057"/>
      <c r="O1" s="2057"/>
      <c r="P1" s="2057"/>
      <c r="Q1" s="2057"/>
      <c r="R1" s="2057"/>
      <c r="S1" s="2057"/>
    </row>
    <row r="2" spans="1:19" ht="3.75" customHeight="1">
      <c r="A2" s="2"/>
      <c r="B2" s="2"/>
      <c r="C2" s="2"/>
      <c r="D2" s="3"/>
      <c r="E2" s="3"/>
      <c r="F2" s="3"/>
      <c r="G2" s="3"/>
      <c r="H2" s="3"/>
      <c r="I2" s="3"/>
      <c r="J2" s="3"/>
      <c r="K2" s="3"/>
      <c r="L2" s="3"/>
      <c r="M2" s="4"/>
      <c r="N2" s="4"/>
      <c r="O2" s="4"/>
      <c r="P2" s="4"/>
      <c r="Q2" s="4"/>
      <c r="R2" s="4"/>
      <c r="S2" s="4"/>
    </row>
    <row r="3" spans="1:19" s="5" customFormat="1" ht="9" customHeight="1">
      <c r="A3" s="2062" t="s">
        <v>324</v>
      </c>
      <c r="B3" s="2062"/>
      <c r="C3" s="2063"/>
      <c r="D3" s="2060" t="s">
        <v>325</v>
      </c>
      <c r="E3" s="2061"/>
      <c r="F3" s="2058" t="s">
        <v>326</v>
      </c>
      <c r="G3" s="2059"/>
      <c r="H3" s="2058" t="s">
        <v>327</v>
      </c>
      <c r="I3" s="2059"/>
      <c r="J3" s="2058" t="s">
        <v>328</v>
      </c>
      <c r="K3" s="2059"/>
      <c r="L3" s="2058" t="s">
        <v>329</v>
      </c>
      <c r="M3" s="2059"/>
      <c r="N3" s="2058" t="s">
        <v>330</v>
      </c>
      <c r="O3" s="2059"/>
      <c r="P3" s="2058" t="s">
        <v>331</v>
      </c>
      <c r="Q3" s="2059"/>
      <c r="R3" s="2058" t="s">
        <v>332</v>
      </c>
      <c r="S3" s="2059"/>
    </row>
    <row r="4" spans="1:19" s="5" customFormat="1" ht="9" customHeight="1">
      <c r="A4" s="6"/>
      <c r="B4" s="6"/>
      <c r="C4" s="6"/>
      <c r="D4" s="7" t="s">
        <v>333</v>
      </c>
      <c r="E4" s="8" t="s">
        <v>334</v>
      </c>
      <c r="F4" s="9" t="s">
        <v>333</v>
      </c>
      <c r="G4" s="10" t="s">
        <v>334</v>
      </c>
      <c r="H4" s="9" t="s">
        <v>333</v>
      </c>
      <c r="I4" s="10" t="s">
        <v>334</v>
      </c>
      <c r="J4" s="9" t="s">
        <v>333</v>
      </c>
      <c r="K4" s="10" t="s">
        <v>334</v>
      </c>
      <c r="L4" s="9" t="s">
        <v>333</v>
      </c>
      <c r="M4" s="10" t="s">
        <v>334</v>
      </c>
      <c r="N4" s="9" t="s">
        <v>333</v>
      </c>
      <c r="O4" s="10" t="s">
        <v>334</v>
      </c>
      <c r="P4" s="9" t="s">
        <v>333</v>
      </c>
      <c r="Q4" s="10" t="s">
        <v>334</v>
      </c>
      <c r="R4" s="9" t="s">
        <v>333</v>
      </c>
      <c r="S4" s="10" t="s">
        <v>334</v>
      </c>
    </row>
    <row r="5" spans="1:19" s="5" customFormat="1" ht="9" customHeight="1">
      <c r="A5" s="11"/>
      <c r="B5" s="11"/>
      <c r="C5" s="11"/>
      <c r="D5" s="12" t="s">
        <v>335</v>
      </c>
      <c r="E5" s="13" t="s">
        <v>335</v>
      </c>
      <c r="F5" s="14" t="s">
        <v>335</v>
      </c>
      <c r="G5" s="15" t="s">
        <v>335</v>
      </c>
      <c r="H5" s="14" t="s">
        <v>335</v>
      </c>
      <c r="I5" s="15" t="s">
        <v>335</v>
      </c>
      <c r="J5" s="14" t="s">
        <v>335</v>
      </c>
      <c r="K5" s="15" t="s">
        <v>335</v>
      </c>
      <c r="L5" s="14" t="s">
        <v>335</v>
      </c>
      <c r="M5" s="15" t="s">
        <v>335</v>
      </c>
      <c r="N5" s="14" t="s">
        <v>335</v>
      </c>
      <c r="O5" s="15" t="s">
        <v>335</v>
      </c>
      <c r="P5" s="14" t="s">
        <v>335</v>
      </c>
      <c r="Q5" s="15" t="s">
        <v>335</v>
      </c>
      <c r="R5" s="14" t="s">
        <v>335</v>
      </c>
      <c r="S5" s="15" t="s">
        <v>335</v>
      </c>
    </row>
    <row r="6" spans="1:19" s="5" customFormat="1" ht="9" customHeight="1">
      <c r="A6" s="16"/>
      <c r="B6" s="16"/>
      <c r="C6" s="16"/>
      <c r="D6" s="16"/>
      <c r="E6" s="17"/>
      <c r="F6" s="16"/>
      <c r="G6" s="17"/>
      <c r="H6" s="16"/>
      <c r="I6" s="17"/>
      <c r="J6" s="16"/>
      <c r="K6" s="17"/>
      <c r="L6" s="16"/>
      <c r="M6" s="17"/>
      <c r="N6" s="16"/>
      <c r="O6" s="17"/>
      <c r="P6" s="18"/>
      <c r="Q6" s="18"/>
      <c r="R6" s="18"/>
      <c r="S6" s="19"/>
    </row>
    <row r="7" spans="1:19" s="5" customFormat="1" ht="9" customHeight="1">
      <c r="A7" s="2051" t="s">
        <v>336</v>
      </c>
      <c r="B7" s="2051"/>
      <c r="C7" s="2052"/>
      <c r="D7" s="20"/>
      <c r="E7" s="21"/>
      <c r="F7" s="22"/>
      <c r="G7" s="21"/>
      <c r="H7" s="22"/>
      <c r="I7" s="21"/>
      <c r="J7" s="22"/>
      <c r="K7" s="21"/>
      <c r="L7" s="22"/>
      <c r="M7" s="21"/>
      <c r="N7" s="22"/>
      <c r="O7" s="21"/>
      <c r="P7" s="23"/>
      <c r="Q7" s="21"/>
      <c r="R7" s="22"/>
      <c r="S7" s="21"/>
    </row>
    <row r="8" spans="1:19" s="5" customFormat="1" ht="9" customHeight="1">
      <c r="A8" s="24"/>
      <c r="B8" s="2051" t="s">
        <v>337</v>
      </c>
      <c r="C8" s="2052"/>
      <c r="D8" s="25"/>
      <c r="E8" s="26"/>
      <c r="F8" s="25"/>
      <c r="G8" s="26"/>
      <c r="H8" s="25"/>
      <c r="I8" s="26"/>
      <c r="J8" s="25"/>
      <c r="K8" s="26"/>
      <c r="L8" s="25"/>
      <c r="M8" s="26"/>
      <c r="N8" s="25"/>
      <c r="O8" s="26"/>
      <c r="P8" s="27"/>
      <c r="Q8" s="26"/>
      <c r="R8" s="25"/>
      <c r="S8" s="26"/>
    </row>
    <row r="9" spans="1:19" s="5" customFormat="1" ht="9" customHeight="1">
      <c r="A9" s="28"/>
      <c r="B9" s="29"/>
      <c r="C9" s="28" t="s">
        <v>338</v>
      </c>
      <c r="D9" s="30">
        <v>52153</v>
      </c>
      <c r="E9" s="31">
        <v>3013</v>
      </c>
      <c r="F9" s="32">
        <v>52884</v>
      </c>
      <c r="G9" s="33">
        <v>3115</v>
      </c>
      <c r="H9" s="32">
        <v>50634</v>
      </c>
      <c r="I9" s="33">
        <v>3336</v>
      </c>
      <c r="J9" s="32">
        <v>50182</v>
      </c>
      <c r="K9" s="33">
        <v>3385</v>
      </c>
      <c r="L9" s="32">
        <v>48022</v>
      </c>
      <c r="M9" s="33">
        <v>3207</v>
      </c>
      <c r="N9" s="32">
        <v>44912</v>
      </c>
      <c r="O9" s="33">
        <v>3174</v>
      </c>
      <c r="P9" s="32">
        <v>43836</v>
      </c>
      <c r="Q9" s="33">
        <v>3448</v>
      </c>
      <c r="R9" s="32">
        <v>42811</v>
      </c>
      <c r="S9" s="33">
        <v>3610</v>
      </c>
    </row>
    <row r="10" spans="1:19" s="5" customFormat="1" ht="9" customHeight="1">
      <c r="A10" s="28"/>
      <c r="B10" s="29"/>
      <c r="C10" s="28" t="s">
        <v>339</v>
      </c>
      <c r="D10" s="34">
        <v>31383</v>
      </c>
      <c r="E10" s="31">
        <v>287</v>
      </c>
      <c r="F10" s="35">
        <v>32515</v>
      </c>
      <c r="G10" s="33">
        <v>414</v>
      </c>
      <c r="H10" s="35">
        <v>29742</v>
      </c>
      <c r="I10" s="33">
        <v>350</v>
      </c>
      <c r="J10" s="35">
        <v>29423</v>
      </c>
      <c r="K10" s="33">
        <v>181</v>
      </c>
      <c r="L10" s="35">
        <v>28613</v>
      </c>
      <c r="M10" s="33">
        <v>131</v>
      </c>
      <c r="N10" s="35">
        <v>28172</v>
      </c>
      <c r="O10" s="33">
        <v>153</v>
      </c>
      <c r="P10" s="35">
        <v>28023</v>
      </c>
      <c r="Q10" s="33">
        <v>233</v>
      </c>
      <c r="R10" s="35">
        <v>27946</v>
      </c>
      <c r="S10" s="33">
        <v>198</v>
      </c>
    </row>
    <row r="11" spans="1:19" s="5" customFormat="1" ht="9" customHeight="1">
      <c r="A11" s="28"/>
      <c r="B11" s="29"/>
      <c r="C11" s="28" t="s">
        <v>340</v>
      </c>
      <c r="D11" s="34">
        <v>22995</v>
      </c>
      <c r="E11" s="31">
        <v>10</v>
      </c>
      <c r="F11" s="32">
        <v>23143</v>
      </c>
      <c r="G11" s="33">
        <v>10</v>
      </c>
      <c r="H11" s="32">
        <v>23778</v>
      </c>
      <c r="I11" s="33">
        <v>7</v>
      </c>
      <c r="J11" s="32">
        <v>26559</v>
      </c>
      <c r="K11" s="33">
        <v>115</v>
      </c>
      <c r="L11" s="32">
        <v>25782</v>
      </c>
      <c r="M11" s="33">
        <v>141</v>
      </c>
      <c r="N11" s="32">
        <v>27592</v>
      </c>
      <c r="O11" s="33">
        <v>166</v>
      </c>
      <c r="P11" s="32">
        <v>29823</v>
      </c>
      <c r="Q11" s="33">
        <v>138</v>
      </c>
      <c r="R11" s="32">
        <v>27624</v>
      </c>
      <c r="S11" s="33">
        <v>110</v>
      </c>
    </row>
    <row r="12" spans="1:19" s="5" customFormat="1" ht="9" customHeight="1">
      <c r="A12" s="28"/>
      <c r="B12" s="29"/>
      <c r="C12" s="28" t="s">
        <v>341</v>
      </c>
      <c r="D12" s="34">
        <v>11248</v>
      </c>
      <c r="E12" s="31">
        <v>216</v>
      </c>
      <c r="F12" s="32">
        <v>10832</v>
      </c>
      <c r="G12" s="33">
        <v>194</v>
      </c>
      <c r="H12" s="32">
        <v>9600</v>
      </c>
      <c r="I12" s="33">
        <v>131</v>
      </c>
      <c r="J12" s="32">
        <v>9526</v>
      </c>
      <c r="K12" s="33">
        <v>98</v>
      </c>
      <c r="L12" s="32">
        <v>11808</v>
      </c>
      <c r="M12" s="33">
        <v>162</v>
      </c>
      <c r="N12" s="32">
        <v>9408</v>
      </c>
      <c r="O12" s="33">
        <v>169</v>
      </c>
      <c r="P12" s="32">
        <v>8332</v>
      </c>
      <c r="Q12" s="33">
        <v>180</v>
      </c>
      <c r="R12" s="32">
        <v>7606</v>
      </c>
      <c r="S12" s="33">
        <v>177</v>
      </c>
    </row>
    <row r="13" spans="1:19" s="5" customFormat="1" ht="9" customHeight="1">
      <c r="A13" s="28"/>
      <c r="B13" s="29"/>
      <c r="C13" s="28" t="s">
        <v>342</v>
      </c>
      <c r="D13" s="36">
        <v>5727</v>
      </c>
      <c r="E13" s="37">
        <v>0</v>
      </c>
      <c r="F13" s="38">
        <v>6535</v>
      </c>
      <c r="G13" s="39">
        <v>0</v>
      </c>
      <c r="H13" s="38">
        <v>4037</v>
      </c>
      <c r="I13" s="39">
        <v>0</v>
      </c>
      <c r="J13" s="38">
        <v>4315</v>
      </c>
      <c r="K13" s="39">
        <v>0</v>
      </c>
      <c r="L13" s="38">
        <v>3484</v>
      </c>
      <c r="M13" s="39">
        <v>0</v>
      </c>
      <c r="N13" s="38">
        <v>3633</v>
      </c>
      <c r="O13" s="39">
        <v>0</v>
      </c>
      <c r="P13" s="38">
        <v>3430</v>
      </c>
      <c r="Q13" s="39">
        <v>0</v>
      </c>
      <c r="R13" s="38">
        <v>3475</v>
      </c>
      <c r="S13" s="39">
        <v>0</v>
      </c>
    </row>
    <row r="14" spans="1:19" s="5" customFormat="1" ht="9" customHeight="1">
      <c r="A14" s="40"/>
      <c r="B14" s="40"/>
      <c r="C14" s="40"/>
      <c r="D14" s="41">
        <f aca="true" t="shared" si="0" ref="D14:S14">SUM(D9:D13)</f>
        <v>123506</v>
      </c>
      <c r="E14" s="42">
        <f t="shared" si="0"/>
        <v>3526</v>
      </c>
      <c r="F14" s="43">
        <f t="shared" si="0"/>
        <v>125909</v>
      </c>
      <c r="G14" s="44">
        <f t="shared" si="0"/>
        <v>3733</v>
      </c>
      <c r="H14" s="43">
        <f t="shared" si="0"/>
        <v>117791</v>
      </c>
      <c r="I14" s="44">
        <f t="shared" si="0"/>
        <v>3824</v>
      </c>
      <c r="J14" s="43">
        <f t="shared" si="0"/>
        <v>120005</v>
      </c>
      <c r="K14" s="44">
        <f t="shared" si="0"/>
        <v>3779</v>
      </c>
      <c r="L14" s="43">
        <f t="shared" si="0"/>
        <v>117709</v>
      </c>
      <c r="M14" s="44">
        <f t="shared" si="0"/>
        <v>3641</v>
      </c>
      <c r="N14" s="43">
        <f t="shared" si="0"/>
        <v>113717</v>
      </c>
      <c r="O14" s="44">
        <f t="shared" si="0"/>
        <v>3662</v>
      </c>
      <c r="P14" s="43">
        <f t="shared" si="0"/>
        <v>113444</v>
      </c>
      <c r="Q14" s="44">
        <f t="shared" si="0"/>
        <v>3999</v>
      </c>
      <c r="R14" s="43">
        <f t="shared" si="0"/>
        <v>109462</v>
      </c>
      <c r="S14" s="44">
        <f t="shared" si="0"/>
        <v>4095</v>
      </c>
    </row>
    <row r="15" spans="1:19" s="5" customFormat="1" ht="9" customHeight="1">
      <c r="A15" s="24"/>
      <c r="B15" s="2051" t="s">
        <v>343</v>
      </c>
      <c r="C15" s="2052"/>
      <c r="D15" s="38"/>
      <c r="E15" s="45"/>
      <c r="F15" s="38"/>
      <c r="G15" s="45"/>
      <c r="H15" s="38"/>
      <c r="I15" s="45"/>
      <c r="J15" s="38"/>
      <c r="K15" s="45"/>
      <c r="L15" s="38"/>
      <c r="M15" s="45"/>
      <c r="N15" s="38"/>
      <c r="O15" s="45"/>
      <c r="P15" s="38"/>
      <c r="Q15" s="45"/>
      <c r="R15" s="38"/>
      <c r="S15" s="45"/>
    </row>
    <row r="16" spans="1:19" s="5" customFormat="1" ht="9" customHeight="1">
      <c r="A16" s="28"/>
      <c r="B16" s="29"/>
      <c r="C16" s="28" t="s">
        <v>338</v>
      </c>
      <c r="D16" s="34">
        <v>24274</v>
      </c>
      <c r="E16" s="46">
        <v>3985</v>
      </c>
      <c r="F16" s="35">
        <v>18221</v>
      </c>
      <c r="G16" s="47">
        <v>3671</v>
      </c>
      <c r="H16" s="35">
        <v>20848</v>
      </c>
      <c r="I16" s="47">
        <v>3051</v>
      </c>
      <c r="J16" s="35">
        <v>21775</v>
      </c>
      <c r="K16" s="47">
        <v>3010</v>
      </c>
      <c r="L16" s="35">
        <v>21450</v>
      </c>
      <c r="M16" s="47">
        <v>2888</v>
      </c>
      <c r="N16" s="35">
        <v>22422</v>
      </c>
      <c r="O16" s="47">
        <v>2835</v>
      </c>
      <c r="P16" s="32">
        <v>20849</v>
      </c>
      <c r="Q16" s="33">
        <v>2687</v>
      </c>
      <c r="R16" s="32">
        <v>20546</v>
      </c>
      <c r="S16" s="33">
        <v>2596</v>
      </c>
    </row>
    <row r="17" spans="1:19" s="5" customFormat="1" ht="9" customHeight="1">
      <c r="A17" s="28"/>
      <c r="B17" s="29"/>
      <c r="C17" s="28" t="s">
        <v>339</v>
      </c>
      <c r="D17" s="34">
        <v>5411</v>
      </c>
      <c r="E17" s="46">
        <v>0</v>
      </c>
      <c r="F17" s="35">
        <v>4868</v>
      </c>
      <c r="G17" s="48">
        <v>0</v>
      </c>
      <c r="H17" s="35">
        <v>5096</v>
      </c>
      <c r="I17" s="48">
        <v>0</v>
      </c>
      <c r="J17" s="35">
        <v>4969</v>
      </c>
      <c r="K17" s="48">
        <v>0</v>
      </c>
      <c r="L17" s="35">
        <v>4708</v>
      </c>
      <c r="M17" s="48">
        <v>0</v>
      </c>
      <c r="N17" s="35">
        <v>4540</v>
      </c>
      <c r="O17" s="48">
        <v>0</v>
      </c>
      <c r="P17" s="32">
        <v>4617</v>
      </c>
      <c r="Q17" s="39">
        <v>0</v>
      </c>
      <c r="R17" s="32">
        <v>4878</v>
      </c>
      <c r="S17" s="39">
        <v>0</v>
      </c>
    </row>
    <row r="18" spans="1:19" s="5" customFormat="1" ht="9" customHeight="1">
      <c r="A18" s="28"/>
      <c r="B18" s="29"/>
      <c r="C18" s="28" t="s">
        <v>340</v>
      </c>
      <c r="D18" s="34">
        <v>5391</v>
      </c>
      <c r="E18" s="46">
        <v>0</v>
      </c>
      <c r="F18" s="35">
        <v>4613</v>
      </c>
      <c r="G18" s="48">
        <v>0</v>
      </c>
      <c r="H18" s="35">
        <v>5766</v>
      </c>
      <c r="I18" s="48">
        <v>0</v>
      </c>
      <c r="J18" s="35">
        <v>4185</v>
      </c>
      <c r="K18" s="48">
        <v>0</v>
      </c>
      <c r="L18" s="35">
        <v>5110</v>
      </c>
      <c r="M18" s="48">
        <v>0</v>
      </c>
      <c r="N18" s="35">
        <v>4018</v>
      </c>
      <c r="O18" s="48">
        <v>0</v>
      </c>
      <c r="P18" s="32">
        <v>5666</v>
      </c>
      <c r="Q18" s="39">
        <v>0</v>
      </c>
      <c r="R18" s="32">
        <v>3105</v>
      </c>
      <c r="S18" s="39">
        <v>0</v>
      </c>
    </row>
    <row r="19" spans="1:19" s="5" customFormat="1" ht="9" customHeight="1">
      <c r="A19" s="28"/>
      <c r="B19" s="29"/>
      <c r="C19" s="28" t="s">
        <v>341</v>
      </c>
      <c r="D19" s="34">
        <v>419</v>
      </c>
      <c r="E19" s="46">
        <v>0</v>
      </c>
      <c r="F19" s="35">
        <v>296</v>
      </c>
      <c r="G19" s="48">
        <v>0</v>
      </c>
      <c r="H19" s="35">
        <v>311</v>
      </c>
      <c r="I19" s="48">
        <v>0</v>
      </c>
      <c r="J19" s="35">
        <v>590</v>
      </c>
      <c r="K19" s="48">
        <v>0</v>
      </c>
      <c r="L19" s="35">
        <v>518</v>
      </c>
      <c r="M19" s="48">
        <v>0</v>
      </c>
      <c r="N19" s="35">
        <v>519</v>
      </c>
      <c r="O19" s="48">
        <v>0</v>
      </c>
      <c r="P19" s="32">
        <v>486</v>
      </c>
      <c r="Q19" s="39">
        <v>0</v>
      </c>
      <c r="R19" s="32">
        <v>411</v>
      </c>
      <c r="S19" s="39">
        <v>0</v>
      </c>
    </row>
    <row r="20" spans="1:19" s="5" customFormat="1" ht="9" customHeight="1">
      <c r="A20" s="28"/>
      <c r="B20" s="29"/>
      <c r="C20" s="28" t="s">
        <v>342</v>
      </c>
      <c r="D20" s="34">
        <v>2033</v>
      </c>
      <c r="E20" s="46">
        <v>0</v>
      </c>
      <c r="F20" s="49">
        <v>3441</v>
      </c>
      <c r="G20" s="48">
        <v>0</v>
      </c>
      <c r="H20" s="49">
        <v>2254</v>
      </c>
      <c r="I20" s="48">
        <v>0</v>
      </c>
      <c r="J20" s="49">
        <v>2532</v>
      </c>
      <c r="K20" s="48">
        <v>1</v>
      </c>
      <c r="L20" s="49">
        <v>3294</v>
      </c>
      <c r="M20" s="48">
        <v>5</v>
      </c>
      <c r="N20" s="49">
        <v>2924</v>
      </c>
      <c r="O20" s="48">
        <v>3</v>
      </c>
      <c r="P20" s="38">
        <v>3055</v>
      </c>
      <c r="Q20" s="39">
        <v>5</v>
      </c>
      <c r="R20" s="38">
        <v>3141</v>
      </c>
      <c r="S20" s="39">
        <v>0</v>
      </c>
    </row>
    <row r="21" spans="1:19" s="5" customFormat="1" ht="9" customHeight="1">
      <c r="A21" s="50"/>
      <c r="B21" s="50"/>
      <c r="C21" s="50"/>
      <c r="D21" s="41">
        <f aca="true" t="shared" si="1" ref="D21:S21">SUM(D16:D20)</f>
        <v>37528</v>
      </c>
      <c r="E21" s="51">
        <f t="shared" si="1"/>
        <v>3985</v>
      </c>
      <c r="F21" s="43">
        <f t="shared" si="1"/>
        <v>31439</v>
      </c>
      <c r="G21" s="52">
        <f t="shared" si="1"/>
        <v>3671</v>
      </c>
      <c r="H21" s="43">
        <f t="shared" si="1"/>
        <v>34275</v>
      </c>
      <c r="I21" s="52">
        <f t="shared" si="1"/>
        <v>3051</v>
      </c>
      <c r="J21" s="43">
        <f t="shared" si="1"/>
        <v>34051</v>
      </c>
      <c r="K21" s="52">
        <f t="shared" si="1"/>
        <v>3011</v>
      </c>
      <c r="L21" s="43">
        <f t="shared" si="1"/>
        <v>35080</v>
      </c>
      <c r="M21" s="52">
        <f t="shared" si="1"/>
        <v>2893</v>
      </c>
      <c r="N21" s="43">
        <f t="shared" si="1"/>
        <v>34423</v>
      </c>
      <c r="O21" s="52">
        <f t="shared" si="1"/>
        <v>2838</v>
      </c>
      <c r="P21" s="43">
        <f t="shared" si="1"/>
        <v>34673</v>
      </c>
      <c r="Q21" s="52">
        <f t="shared" si="1"/>
        <v>2692</v>
      </c>
      <c r="R21" s="43">
        <f t="shared" si="1"/>
        <v>32081</v>
      </c>
      <c r="S21" s="52">
        <f t="shared" si="1"/>
        <v>2596</v>
      </c>
    </row>
    <row r="22" spans="1:19" s="5" customFormat="1" ht="9" customHeight="1">
      <c r="A22" s="24"/>
      <c r="B22" s="2051" t="s">
        <v>344</v>
      </c>
      <c r="C22" s="2052"/>
      <c r="D22" s="49"/>
      <c r="E22" s="53"/>
      <c r="F22" s="49"/>
      <c r="G22" s="53"/>
      <c r="H22" s="49"/>
      <c r="I22" s="53"/>
      <c r="J22" s="49"/>
      <c r="K22" s="53"/>
      <c r="L22" s="49"/>
      <c r="M22" s="53"/>
      <c r="N22" s="49"/>
      <c r="O22" s="53"/>
      <c r="P22" s="38"/>
      <c r="Q22" s="45"/>
      <c r="R22" s="38"/>
      <c r="S22" s="45"/>
    </row>
    <row r="23" spans="1:19" s="5" customFormat="1" ht="9" customHeight="1">
      <c r="A23" s="28"/>
      <c r="B23" s="29"/>
      <c r="C23" s="28" t="s">
        <v>338</v>
      </c>
      <c r="D23" s="34">
        <v>9399</v>
      </c>
      <c r="E23" s="46">
        <v>1280</v>
      </c>
      <c r="F23" s="35">
        <v>12605</v>
      </c>
      <c r="G23" s="47">
        <v>1076</v>
      </c>
      <c r="H23" s="35">
        <v>12534</v>
      </c>
      <c r="I23" s="47">
        <v>999</v>
      </c>
      <c r="J23" s="35">
        <v>10493</v>
      </c>
      <c r="K23" s="47">
        <v>957</v>
      </c>
      <c r="L23" s="35">
        <v>11357</v>
      </c>
      <c r="M23" s="47">
        <v>897</v>
      </c>
      <c r="N23" s="35">
        <v>10789</v>
      </c>
      <c r="O23" s="47">
        <v>873</v>
      </c>
      <c r="P23" s="32">
        <v>10981</v>
      </c>
      <c r="Q23" s="33">
        <v>730</v>
      </c>
      <c r="R23" s="32">
        <v>13544</v>
      </c>
      <c r="S23" s="33">
        <v>637</v>
      </c>
    </row>
    <row r="24" spans="1:19" s="5" customFormat="1" ht="9" customHeight="1">
      <c r="A24" s="28"/>
      <c r="B24" s="29"/>
      <c r="C24" s="28" t="s">
        <v>339</v>
      </c>
      <c r="D24" s="34">
        <v>861</v>
      </c>
      <c r="E24" s="46">
        <v>0</v>
      </c>
      <c r="F24" s="35">
        <v>921</v>
      </c>
      <c r="G24" s="48">
        <v>0</v>
      </c>
      <c r="H24" s="35">
        <v>882</v>
      </c>
      <c r="I24" s="48">
        <v>0</v>
      </c>
      <c r="J24" s="35">
        <v>813</v>
      </c>
      <c r="K24" s="48">
        <v>0</v>
      </c>
      <c r="L24" s="35">
        <v>571</v>
      </c>
      <c r="M24" s="48">
        <v>0</v>
      </c>
      <c r="N24" s="35">
        <v>539</v>
      </c>
      <c r="O24" s="48">
        <v>0</v>
      </c>
      <c r="P24" s="35">
        <v>568</v>
      </c>
      <c r="Q24" s="39">
        <v>0</v>
      </c>
      <c r="R24" s="35">
        <v>541</v>
      </c>
      <c r="S24" s="39">
        <v>0</v>
      </c>
    </row>
    <row r="25" spans="1:19" s="5" customFormat="1" ht="9" customHeight="1">
      <c r="A25" s="28"/>
      <c r="B25" s="29"/>
      <c r="C25" s="28" t="s">
        <v>340</v>
      </c>
      <c r="D25" s="34">
        <v>30065</v>
      </c>
      <c r="E25" s="46">
        <v>6</v>
      </c>
      <c r="F25" s="35">
        <v>31105</v>
      </c>
      <c r="G25" s="48">
        <v>0</v>
      </c>
      <c r="H25" s="35">
        <v>28431</v>
      </c>
      <c r="I25" s="48">
        <v>0</v>
      </c>
      <c r="J25" s="35">
        <v>20041</v>
      </c>
      <c r="K25" s="48">
        <v>0</v>
      </c>
      <c r="L25" s="35">
        <v>17144</v>
      </c>
      <c r="M25" s="48">
        <v>0</v>
      </c>
      <c r="N25" s="35">
        <v>15509</v>
      </c>
      <c r="O25" s="48">
        <v>0</v>
      </c>
      <c r="P25" s="32">
        <v>21449</v>
      </c>
      <c r="Q25" s="39">
        <v>0</v>
      </c>
      <c r="R25" s="32">
        <v>22655</v>
      </c>
      <c r="S25" s="39">
        <v>0</v>
      </c>
    </row>
    <row r="26" spans="1:19" s="5" customFormat="1" ht="9" customHeight="1">
      <c r="A26" s="28"/>
      <c r="B26" s="29"/>
      <c r="C26" s="28" t="s">
        <v>341</v>
      </c>
      <c r="D26" s="34">
        <v>57910</v>
      </c>
      <c r="E26" s="46">
        <v>0</v>
      </c>
      <c r="F26" s="35">
        <v>52752</v>
      </c>
      <c r="G26" s="48">
        <v>0</v>
      </c>
      <c r="H26" s="35">
        <v>41974</v>
      </c>
      <c r="I26" s="48">
        <v>0</v>
      </c>
      <c r="J26" s="35">
        <v>48327</v>
      </c>
      <c r="K26" s="48">
        <v>0</v>
      </c>
      <c r="L26" s="35">
        <v>49192</v>
      </c>
      <c r="M26" s="48">
        <v>0</v>
      </c>
      <c r="N26" s="35">
        <v>44188</v>
      </c>
      <c r="O26" s="48">
        <v>0</v>
      </c>
      <c r="P26" s="35">
        <v>43504</v>
      </c>
      <c r="Q26" s="39">
        <v>0</v>
      </c>
      <c r="R26" s="35">
        <v>50497</v>
      </c>
      <c r="S26" s="39">
        <v>0</v>
      </c>
    </row>
    <row r="27" spans="1:19" s="5" customFormat="1" ht="9" customHeight="1">
      <c r="A27" s="28"/>
      <c r="B27" s="29"/>
      <c r="C27" s="28" t="s">
        <v>342</v>
      </c>
      <c r="D27" s="34">
        <v>5395</v>
      </c>
      <c r="E27" s="46">
        <v>9</v>
      </c>
      <c r="F27" s="54">
        <v>6777</v>
      </c>
      <c r="G27" s="55">
        <v>13</v>
      </c>
      <c r="H27" s="54">
        <v>6964</v>
      </c>
      <c r="I27" s="55">
        <v>6</v>
      </c>
      <c r="J27" s="54">
        <v>6879</v>
      </c>
      <c r="K27" s="55">
        <v>7</v>
      </c>
      <c r="L27" s="54">
        <v>7714</v>
      </c>
      <c r="M27" s="55">
        <v>7</v>
      </c>
      <c r="N27" s="54">
        <v>7841</v>
      </c>
      <c r="O27" s="55">
        <v>8</v>
      </c>
      <c r="P27" s="54">
        <v>7941</v>
      </c>
      <c r="Q27" s="56">
        <v>9</v>
      </c>
      <c r="R27" s="54">
        <v>8039</v>
      </c>
      <c r="S27" s="56">
        <v>5</v>
      </c>
    </row>
    <row r="28" spans="1:19" s="5" customFormat="1" ht="9" customHeight="1">
      <c r="A28" s="57"/>
      <c r="B28" s="11"/>
      <c r="C28" s="58"/>
      <c r="D28" s="59">
        <f aca="true" t="shared" si="2" ref="D28:S28">SUM(D23:D27)</f>
        <v>103630</v>
      </c>
      <c r="E28" s="60">
        <f t="shared" si="2"/>
        <v>1295</v>
      </c>
      <c r="F28" s="61">
        <f t="shared" si="2"/>
        <v>104160</v>
      </c>
      <c r="G28" s="62">
        <f t="shared" si="2"/>
        <v>1089</v>
      </c>
      <c r="H28" s="61">
        <f t="shared" si="2"/>
        <v>90785</v>
      </c>
      <c r="I28" s="62">
        <f t="shared" si="2"/>
        <v>1005</v>
      </c>
      <c r="J28" s="61">
        <f t="shared" si="2"/>
        <v>86553</v>
      </c>
      <c r="K28" s="62">
        <f t="shared" si="2"/>
        <v>964</v>
      </c>
      <c r="L28" s="61">
        <f t="shared" si="2"/>
        <v>85978</v>
      </c>
      <c r="M28" s="62">
        <f t="shared" si="2"/>
        <v>904</v>
      </c>
      <c r="N28" s="61">
        <f t="shared" si="2"/>
        <v>78866</v>
      </c>
      <c r="O28" s="62">
        <f t="shared" si="2"/>
        <v>881</v>
      </c>
      <c r="P28" s="61">
        <f t="shared" si="2"/>
        <v>84443</v>
      </c>
      <c r="Q28" s="62">
        <f t="shared" si="2"/>
        <v>739</v>
      </c>
      <c r="R28" s="61">
        <f t="shared" si="2"/>
        <v>95276</v>
      </c>
      <c r="S28" s="62">
        <f t="shared" si="2"/>
        <v>642</v>
      </c>
    </row>
    <row r="29" spans="1:19" s="5" customFormat="1" ht="9" customHeight="1">
      <c r="A29" s="2064" t="s">
        <v>345</v>
      </c>
      <c r="B29" s="2064"/>
      <c r="C29" s="2065"/>
      <c r="D29" s="63">
        <f aca="true" t="shared" si="3" ref="D29:S29">D14+D21+D28</f>
        <v>264664</v>
      </c>
      <c r="E29" s="64">
        <f t="shared" si="3"/>
        <v>8806</v>
      </c>
      <c r="F29" s="65">
        <f t="shared" si="3"/>
        <v>261508</v>
      </c>
      <c r="G29" s="66">
        <f t="shared" si="3"/>
        <v>8493</v>
      </c>
      <c r="H29" s="65">
        <f t="shared" si="3"/>
        <v>242851</v>
      </c>
      <c r="I29" s="66">
        <f t="shared" si="3"/>
        <v>7880</v>
      </c>
      <c r="J29" s="65">
        <f t="shared" si="3"/>
        <v>240609</v>
      </c>
      <c r="K29" s="66">
        <f t="shared" si="3"/>
        <v>7754</v>
      </c>
      <c r="L29" s="65">
        <f t="shared" si="3"/>
        <v>238767</v>
      </c>
      <c r="M29" s="66">
        <f t="shared" si="3"/>
        <v>7438</v>
      </c>
      <c r="N29" s="65">
        <f t="shared" si="3"/>
        <v>227006</v>
      </c>
      <c r="O29" s="66">
        <f t="shared" si="3"/>
        <v>7381</v>
      </c>
      <c r="P29" s="65">
        <f t="shared" si="3"/>
        <v>232560</v>
      </c>
      <c r="Q29" s="66">
        <f t="shared" si="3"/>
        <v>7430</v>
      </c>
      <c r="R29" s="65">
        <f t="shared" si="3"/>
        <v>236819</v>
      </c>
      <c r="S29" s="66">
        <f t="shared" si="3"/>
        <v>7333</v>
      </c>
    </row>
    <row r="30" spans="1:19" s="5" customFormat="1" ht="9" customHeight="1">
      <c r="A30" s="67"/>
      <c r="B30" s="2055" t="s">
        <v>346</v>
      </c>
      <c r="C30" s="2056"/>
      <c r="D30" s="63">
        <v>53220</v>
      </c>
      <c r="E30" s="64">
        <v>0</v>
      </c>
      <c r="F30" s="65">
        <v>50544</v>
      </c>
      <c r="G30" s="66">
        <v>0</v>
      </c>
      <c r="H30" s="65">
        <v>51613</v>
      </c>
      <c r="I30" s="66">
        <v>0</v>
      </c>
      <c r="J30" s="65">
        <v>41358</v>
      </c>
      <c r="K30" s="66">
        <v>0</v>
      </c>
      <c r="L30" s="65">
        <v>38521</v>
      </c>
      <c r="M30" s="66">
        <v>0</v>
      </c>
      <c r="N30" s="65">
        <v>37381</v>
      </c>
      <c r="O30" s="66">
        <v>0</v>
      </c>
      <c r="P30" s="65">
        <v>48152</v>
      </c>
      <c r="Q30" s="68">
        <v>0</v>
      </c>
      <c r="R30" s="65">
        <v>46949</v>
      </c>
      <c r="S30" s="68">
        <v>0</v>
      </c>
    </row>
    <row r="31" spans="1:19" s="5" customFormat="1" ht="9" customHeight="1">
      <c r="A31" s="2053" t="s">
        <v>347</v>
      </c>
      <c r="B31" s="2053"/>
      <c r="C31" s="2054"/>
      <c r="D31" s="69">
        <f aca="true" t="shared" si="4" ref="D31:S31">D29-D30</f>
        <v>211444</v>
      </c>
      <c r="E31" s="64">
        <f t="shared" si="4"/>
        <v>8806</v>
      </c>
      <c r="F31" s="70">
        <f t="shared" si="4"/>
        <v>210964</v>
      </c>
      <c r="G31" s="66">
        <f t="shared" si="4"/>
        <v>8493</v>
      </c>
      <c r="H31" s="70">
        <f t="shared" si="4"/>
        <v>191238</v>
      </c>
      <c r="I31" s="66">
        <f t="shared" si="4"/>
        <v>7880</v>
      </c>
      <c r="J31" s="70">
        <f t="shared" si="4"/>
        <v>199251</v>
      </c>
      <c r="K31" s="66">
        <f t="shared" si="4"/>
        <v>7754</v>
      </c>
      <c r="L31" s="70">
        <f t="shared" si="4"/>
        <v>200246</v>
      </c>
      <c r="M31" s="66">
        <f t="shared" si="4"/>
        <v>7438</v>
      </c>
      <c r="N31" s="70">
        <f t="shared" si="4"/>
        <v>189625</v>
      </c>
      <c r="O31" s="66">
        <f t="shared" si="4"/>
        <v>7381</v>
      </c>
      <c r="P31" s="70">
        <f t="shared" si="4"/>
        <v>184408</v>
      </c>
      <c r="Q31" s="66">
        <f t="shared" si="4"/>
        <v>7430</v>
      </c>
      <c r="R31" s="70">
        <f t="shared" si="4"/>
        <v>189870</v>
      </c>
      <c r="S31" s="66">
        <f t="shared" si="4"/>
        <v>7333</v>
      </c>
    </row>
    <row r="32" spans="1:19" s="5" customFormat="1" ht="9" customHeight="1">
      <c r="A32" s="71"/>
      <c r="B32" s="71"/>
      <c r="C32" s="71"/>
      <c r="D32" s="49"/>
      <c r="E32" s="53"/>
      <c r="F32" s="49"/>
      <c r="G32" s="53"/>
      <c r="H32" s="49"/>
      <c r="I32" s="53"/>
      <c r="J32" s="49"/>
      <c r="K32" s="53"/>
      <c r="L32" s="49"/>
      <c r="M32" s="53"/>
      <c r="N32" s="49"/>
      <c r="O32" s="53"/>
      <c r="P32" s="38"/>
      <c r="Q32" s="45"/>
      <c r="R32" s="38"/>
      <c r="S32" s="45"/>
    </row>
    <row r="33" spans="1:19" s="5" customFormat="1" ht="9" customHeight="1">
      <c r="A33" s="2051" t="s">
        <v>348</v>
      </c>
      <c r="B33" s="2051"/>
      <c r="C33" s="2052"/>
      <c r="D33" s="49"/>
      <c r="E33" s="53"/>
      <c r="F33" s="49"/>
      <c r="G33" s="53"/>
      <c r="H33" s="49"/>
      <c r="I33" s="53"/>
      <c r="J33" s="49"/>
      <c r="K33" s="53"/>
      <c r="L33" s="49"/>
      <c r="M33" s="53"/>
      <c r="N33" s="49"/>
      <c r="O33" s="53"/>
      <c r="P33" s="38"/>
      <c r="Q33" s="45"/>
      <c r="R33" s="38"/>
      <c r="S33" s="45"/>
    </row>
    <row r="34" spans="1:19" s="5" customFormat="1" ht="9" customHeight="1">
      <c r="A34" s="24"/>
      <c r="B34" s="2051" t="s">
        <v>349</v>
      </c>
      <c r="C34" s="2052"/>
      <c r="D34" s="49"/>
      <c r="E34" s="53"/>
      <c r="F34" s="49"/>
      <c r="G34" s="53"/>
      <c r="H34" s="49"/>
      <c r="I34" s="53"/>
      <c r="J34" s="49"/>
      <c r="K34" s="53"/>
      <c r="L34" s="49"/>
      <c r="M34" s="53"/>
      <c r="N34" s="49"/>
      <c r="O34" s="53"/>
      <c r="P34" s="38"/>
      <c r="Q34" s="45"/>
      <c r="R34" s="38"/>
      <c r="S34" s="45"/>
    </row>
    <row r="35" spans="1:19" s="5" customFormat="1" ht="9" customHeight="1">
      <c r="A35" s="29"/>
      <c r="B35" s="29"/>
      <c r="C35" s="28" t="s">
        <v>338</v>
      </c>
      <c r="D35" s="34">
        <v>166772</v>
      </c>
      <c r="E35" s="46">
        <v>2265</v>
      </c>
      <c r="F35" s="35">
        <v>165760</v>
      </c>
      <c r="G35" s="47">
        <v>2328</v>
      </c>
      <c r="H35" s="35">
        <v>165295</v>
      </c>
      <c r="I35" s="47">
        <v>2193</v>
      </c>
      <c r="J35" s="35">
        <v>164569</v>
      </c>
      <c r="K35" s="47">
        <v>2184</v>
      </c>
      <c r="L35" s="35">
        <v>163938</v>
      </c>
      <c r="M35" s="47">
        <v>2157</v>
      </c>
      <c r="N35" s="35">
        <v>164357</v>
      </c>
      <c r="O35" s="47">
        <v>2170</v>
      </c>
      <c r="P35" s="32">
        <v>165482</v>
      </c>
      <c r="Q35" s="33">
        <v>2183</v>
      </c>
      <c r="R35" s="32">
        <v>166361</v>
      </c>
      <c r="S35" s="33">
        <v>2203</v>
      </c>
    </row>
    <row r="36" spans="1:19" s="5" customFormat="1" ht="9" customHeight="1">
      <c r="A36" s="29"/>
      <c r="B36" s="29"/>
      <c r="C36" s="28" t="s">
        <v>339</v>
      </c>
      <c r="D36" s="34">
        <v>21138</v>
      </c>
      <c r="E36" s="46">
        <v>0</v>
      </c>
      <c r="F36" s="35">
        <v>19648</v>
      </c>
      <c r="G36" s="48">
        <v>0</v>
      </c>
      <c r="H36" s="35">
        <v>19884</v>
      </c>
      <c r="I36" s="48">
        <v>0</v>
      </c>
      <c r="J36" s="35">
        <v>20386</v>
      </c>
      <c r="K36" s="48">
        <v>0</v>
      </c>
      <c r="L36" s="35">
        <v>19654</v>
      </c>
      <c r="M36" s="48">
        <v>0</v>
      </c>
      <c r="N36" s="35">
        <v>18425</v>
      </c>
      <c r="O36" s="48">
        <v>0</v>
      </c>
      <c r="P36" s="32">
        <v>28811</v>
      </c>
      <c r="Q36" s="39">
        <v>0</v>
      </c>
      <c r="R36" s="32">
        <v>28935</v>
      </c>
      <c r="S36" s="39">
        <v>0</v>
      </c>
    </row>
    <row r="37" spans="1:19" s="5" customFormat="1" ht="9" customHeight="1">
      <c r="A37" s="72"/>
      <c r="B37" s="40"/>
      <c r="C37" s="73"/>
      <c r="D37" s="41">
        <f aca="true" t="shared" si="5" ref="D37:S37">SUM(D35:D36)</f>
        <v>187910</v>
      </c>
      <c r="E37" s="51">
        <f t="shared" si="5"/>
        <v>2265</v>
      </c>
      <c r="F37" s="43">
        <f t="shared" si="5"/>
        <v>185408</v>
      </c>
      <c r="G37" s="52">
        <f t="shared" si="5"/>
        <v>2328</v>
      </c>
      <c r="H37" s="43">
        <f t="shared" si="5"/>
        <v>185179</v>
      </c>
      <c r="I37" s="52">
        <f t="shared" si="5"/>
        <v>2193</v>
      </c>
      <c r="J37" s="43">
        <f t="shared" si="5"/>
        <v>184955</v>
      </c>
      <c r="K37" s="52">
        <f t="shared" si="5"/>
        <v>2184</v>
      </c>
      <c r="L37" s="43">
        <f t="shared" si="5"/>
        <v>183592</v>
      </c>
      <c r="M37" s="52">
        <f t="shared" si="5"/>
        <v>2157</v>
      </c>
      <c r="N37" s="43">
        <f t="shared" si="5"/>
        <v>182782</v>
      </c>
      <c r="O37" s="52">
        <f t="shared" si="5"/>
        <v>2170</v>
      </c>
      <c r="P37" s="43">
        <f t="shared" si="5"/>
        <v>194293</v>
      </c>
      <c r="Q37" s="52">
        <f t="shared" si="5"/>
        <v>2183</v>
      </c>
      <c r="R37" s="43">
        <f t="shared" si="5"/>
        <v>195296</v>
      </c>
      <c r="S37" s="52">
        <f t="shared" si="5"/>
        <v>2203</v>
      </c>
    </row>
    <row r="38" spans="1:19" s="5" customFormat="1" ht="9" customHeight="1">
      <c r="A38" s="24"/>
      <c r="B38" s="2051" t="s">
        <v>350</v>
      </c>
      <c r="C38" s="2052"/>
      <c r="D38" s="49"/>
      <c r="E38" s="53"/>
      <c r="F38" s="49"/>
      <c r="G38" s="53"/>
      <c r="H38" s="49"/>
      <c r="I38" s="53"/>
      <c r="J38" s="49"/>
      <c r="K38" s="53"/>
      <c r="L38" s="49"/>
      <c r="M38" s="53"/>
      <c r="N38" s="49"/>
      <c r="O38" s="53"/>
      <c r="P38" s="38"/>
      <c r="Q38" s="45"/>
      <c r="R38" s="38"/>
      <c r="S38" s="45"/>
    </row>
    <row r="39" spans="1:19" s="5" customFormat="1" ht="9" customHeight="1">
      <c r="A39" s="28"/>
      <c r="B39" s="29"/>
      <c r="C39" s="28" t="s">
        <v>338</v>
      </c>
      <c r="D39" s="34">
        <v>19138</v>
      </c>
      <c r="E39" s="31">
        <v>0</v>
      </c>
      <c r="F39" s="35">
        <v>19009</v>
      </c>
      <c r="G39" s="33">
        <v>0</v>
      </c>
      <c r="H39" s="35">
        <v>22749</v>
      </c>
      <c r="I39" s="33">
        <v>0</v>
      </c>
      <c r="J39" s="35">
        <v>21355</v>
      </c>
      <c r="K39" s="33">
        <v>0</v>
      </c>
      <c r="L39" s="35">
        <v>21170</v>
      </c>
      <c r="M39" s="33">
        <v>0</v>
      </c>
      <c r="N39" s="35">
        <v>21062</v>
      </c>
      <c r="O39" s="33">
        <v>0</v>
      </c>
      <c r="P39" s="32">
        <v>21313</v>
      </c>
      <c r="Q39" s="33">
        <v>0</v>
      </c>
      <c r="R39" s="32">
        <v>21160</v>
      </c>
      <c r="S39" s="33">
        <v>0</v>
      </c>
    </row>
    <row r="40" spans="1:19" s="5" customFormat="1" ht="9" customHeight="1">
      <c r="A40" s="28"/>
      <c r="B40" s="29"/>
      <c r="C40" s="28" t="s">
        <v>339</v>
      </c>
      <c r="D40" s="34">
        <v>41344</v>
      </c>
      <c r="E40" s="31">
        <v>0</v>
      </c>
      <c r="F40" s="35">
        <v>41198</v>
      </c>
      <c r="G40" s="39">
        <v>0</v>
      </c>
      <c r="H40" s="35">
        <v>44415</v>
      </c>
      <c r="I40" s="39">
        <v>0</v>
      </c>
      <c r="J40" s="35">
        <v>40641</v>
      </c>
      <c r="K40" s="39">
        <v>0</v>
      </c>
      <c r="L40" s="35">
        <v>40386</v>
      </c>
      <c r="M40" s="39">
        <v>0</v>
      </c>
      <c r="N40" s="35">
        <v>40580</v>
      </c>
      <c r="O40" s="39">
        <v>0</v>
      </c>
      <c r="P40" s="32">
        <v>39745</v>
      </c>
      <c r="Q40" s="39">
        <v>0</v>
      </c>
      <c r="R40" s="32">
        <v>40962</v>
      </c>
      <c r="S40" s="39">
        <v>0</v>
      </c>
    </row>
    <row r="41" spans="1:19" s="5" customFormat="1" ht="9" customHeight="1">
      <c r="A41" s="28"/>
      <c r="B41" s="29"/>
      <c r="C41" s="28" t="s">
        <v>341</v>
      </c>
      <c r="D41" s="34">
        <v>259</v>
      </c>
      <c r="E41" s="31">
        <v>0</v>
      </c>
      <c r="F41" s="49">
        <v>248</v>
      </c>
      <c r="G41" s="39">
        <v>0</v>
      </c>
      <c r="H41" s="49">
        <v>386</v>
      </c>
      <c r="I41" s="39">
        <v>0</v>
      </c>
      <c r="J41" s="49">
        <v>347</v>
      </c>
      <c r="K41" s="39">
        <v>0</v>
      </c>
      <c r="L41" s="49">
        <v>323</v>
      </c>
      <c r="M41" s="39">
        <v>0</v>
      </c>
      <c r="N41" s="49">
        <v>316</v>
      </c>
      <c r="O41" s="39">
        <v>0</v>
      </c>
      <c r="P41" s="38">
        <v>341</v>
      </c>
      <c r="Q41" s="39">
        <v>0</v>
      </c>
      <c r="R41" s="38">
        <v>322</v>
      </c>
      <c r="S41" s="39">
        <v>0</v>
      </c>
    </row>
    <row r="42" spans="1:19" s="5" customFormat="1" ht="9" customHeight="1">
      <c r="A42" s="40"/>
      <c r="B42" s="40"/>
      <c r="C42" s="40"/>
      <c r="D42" s="74">
        <f aca="true" t="shared" si="6" ref="D42:S42">SUM(D39:D41)</f>
        <v>60741</v>
      </c>
      <c r="E42" s="75">
        <f t="shared" si="6"/>
        <v>0</v>
      </c>
      <c r="F42" s="76">
        <f t="shared" si="6"/>
        <v>60455</v>
      </c>
      <c r="G42" s="77">
        <f t="shared" si="6"/>
        <v>0</v>
      </c>
      <c r="H42" s="76">
        <f t="shared" si="6"/>
        <v>67550</v>
      </c>
      <c r="I42" s="77">
        <f t="shared" si="6"/>
        <v>0</v>
      </c>
      <c r="J42" s="76">
        <f t="shared" si="6"/>
        <v>62343</v>
      </c>
      <c r="K42" s="77">
        <f t="shared" si="6"/>
        <v>0</v>
      </c>
      <c r="L42" s="76">
        <f t="shared" si="6"/>
        <v>61879</v>
      </c>
      <c r="M42" s="77">
        <f t="shared" si="6"/>
        <v>0</v>
      </c>
      <c r="N42" s="76">
        <f t="shared" si="6"/>
        <v>61958</v>
      </c>
      <c r="O42" s="77">
        <f t="shared" si="6"/>
        <v>0</v>
      </c>
      <c r="P42" s="76">
        <f t="shared" si="6"/>
        <v>61399</v>
      </c>
      <c r="Q42" s="77">
        <f t="shared" si="6"/>
        <v>0</v>
      </c>
      <c r="R42" s="76">
        <f t="shared" si="6"/>
        <v>62444</v>
      </c>
      <c r="S42" s="77">
        <f t="shared" si="6"/>
        <v>0</v>
      </c>
    </row>
    <row r="43" spans="1:19" s="5" customFormat="1" ht="9" customHeight="1">
      <c r="A43" s="24"/>
      <c r="B43" s="2051" t="s">
        <v>351</v>
      </c>
      <c r="C43" s="2052"/>
      <c r="D43" s="49"/>
      <c r="E43" s="53"/>
      <c r="F43" s="49"/>
      <c r="G43" s="53"/>
      <c r="H43" s="49"/>
      <c r="I43" s="53"/>
      <c r="J43" s="49"/>
      <c r="K43" s="53"/>
      <c r="L43" s="49"/>
      <c r="M43" s="53"/>
      <c r="N43" s="49"/>
      <c r="O43" s="53"/>
      <c r="P43" s="38"/>
      <c r="Q43" s="45"/>
      <c r="R43" s="38"/>
      <c r="S43" s="45"/>
    </row>
    <row r="44" spans="1:19" s="5" customFormat="1" ht="9" customHeight="1">
      <c r="A44" s="28"/>
      <c r="B44" s="29"/>
      <c r="C44" s="28" t="s">
        <v>338</v>
      </c>
      <c r="D44" s="34">
        <v>8534</v>
      </c>
      <c r="E44" s="46">
        <v>716</v>
      </c>
      <c r="F44" s="35">
        <v>8298</v>
      </c>
      <c r="G44" s="47">
        <v>749</v>
      </c>
      <c r="H44" s="35">
        <v>7752</v>
      </c>
      <c r="I44" s="47">
        <v>705</v>
      </c>
      <c r="J44" s="35">
        <v>7801</v>
      </c>
      <c r="K44" s="47">
        <v>1959</v>
      </c>
      <c r="L44" s="35">
        <v>7766</v>
      </c>
      <c r="M44" s="47">
        <v>1990</v>
      </c>
      <c r="N44" s="35">
        <v>7694</v>
      </c>
      <c r="O44" s="47">
        <v>2080</v>
      </c>
      <c r="P44" s="32">
        <v>7791</v>
      </c>
      <c r="Q44" s="33">
        <v>2159</v>
      </c>
      <c r="R44" s="32">
        <v>7881</v>
      </c>
      <c r="S44" s="33">
        <v>2275</v>
      </c>
    </row>
    <row r="45" spans="1:19" s="5" customFormat="1" ht="9" customHeight="1">
      <c r="A45" s="28"/>
      <c r="B45" s="29"/>
      <c r="C45" s="28" t="s">
        <v>339</v>
      </c>
      <c r="D45" s="34">
        <v>1483</v>
      </c>
      <c r="E45" s="46">
        <v>21</v>
      </c>
      <c r="F45" s="35">
        <v>1473</v>
      </c>
      <c r="G45" s="47">
        <v>22</v>
      </c>
      <c r="H45" s="35">
        <v>1125</v>
      </c>
      <c r="I45" s="47">
        <v>20</v>
      </c>
      <c r="J45" s="35">
        <v>1121</v>
      </c>
      <c r="K45" s="47">
        <v>20</v>
      </c>
      <c r="L45" s="35">
        <v>1210</v>
      </c>
      <c r="M45" s="47">
        <v>20</v>
      </c>
      <c r="N45" s="35">
        <v>1214</v>
      </c>
      <c r="O45" s="47">
        <v>20</v>
      </c>
      <c r="P45" s="32">
        <v>1222</v>
      </c>
      <c r="Q45" s="33">
        <v>20</v>
      </c>
      <c r="R45" s="32">
        <v>1238</v>
      </c>
      <c r="S45" s="33">
        <v>20</v>
      </c>
    </row>
    <row r="46" spans="1:19" s="5" customFormat="1" ht="9" customHeight="1">
      <c r="A46" s="28"/>
      <c r="B46" s="29"/>
      <c r="C46" s="28" t="s">
        <v>341</v>
      </c>
      <c r="D46" s="34">
        <v>31</v>
      </c>
      <c r="E46" s="46">
        <v>0</v>
      </c>
      <c r="F46" s="49">
        <v>31</v>
      </c>
      <c r="G46" s="48">
        <v>0</v>
      </c>
      <c r="H46" s="49">
        <v>31</v>
      </c>
      <c r="I46" s="48">
        <v>0</v>
      </c>
      <c r="J46" s="49">
        <v>30</v>
      </c>
      <c r="K46" s="48">
        <v>18</v>
      </c>
      <c r="L46" s="49">
        <v>28</v>
      </c>
      <c r="M46" s="48">
        <v>19</v>
      </c>
      <c r="N46" s="49">
        <v>29</v>
      </c>
      <c r="O46" s="48">
        <v>16</v>
      </c>
      <c r="P46" s="38">
        <v>29</v>
      </c>
      <c r="Q46" s="39">
        <v>16</v>
      </c>
      <c r="R46" s="38">
        <v>30</v>
      </c>
      <c r="S46" s="39">
        <v>14</v>
      </c>
    </row>
    <row r="47" spans="1:19" s="5" customFormat="1" ht="9" customHeight="1">
      <c r="A47" s="72"/>
      <c r="B47" s="40"/>
      <c r="C47" s="73"/>
      <c r="D47" s="41">
        <f aca="true" t="shared" si="7" ref="D47:S47">SUM(D44:D46)</f>
        <v>10048</v>
      </c>
      <c r="E47" s="51">
        <f t="shared" si="7"/>
        <v>737</v>
      </c>
      <c r="F47" s="43">
        <f t="shared" si="7"/>
        <v>9802</v>
      </c>
      <c r="G47" s="52">
        <f t="shared" si="7"/>
        <v>771</v>
      </c>
      <c r="H47" s="43">
        <f t="shared" si="7"/>
        <v>8908</v>
      </c>
      <c r="I47" s="52">
        <f t="shared" si="7"/>
        <v>725</v>
      </c>
      <c r="J47" s="43">
        <f t="shared" si="7"/>
        <v>8952</v>
      </c>
      <c r="K47" s="52">
        <f t="shared" si="7"/>
        <v>1997</v>
      </c>
      <c r="L47" s="43">
        <f t="shared" si="7"/>
        <v>9004</v>
      </c>
      <c r="M47" s="52">
        <f t="shared" si="7"/>
        <v>2029</v>
      </c>
      <c r="N47" s="43">
        <f t="shared" si="7"/>
        <v>8937</v>
      </c>
      <c r="O47" s="52">
        <f t="shared" si="7"/>
        <v>2116</v>
      </c>
      <c r="P47" s="43">
        <f t="shared" si="7"/>
        <v>9042</v>
      </c>
      <c r="Q47" s="52">
        <f t="shared" si="7"/>
        <v>2195</v>
      </c>
      <c r="R47" s="43">
        <f t="shared" si="7"/>
        <v>9149</v>
      </c>
      <c r="S47" s="52">
        <f t="shared" si="7"/>
        <v>2309</v>
      </c>
    </row>
    <row r="48" spans="1:19" s="5" customFormat="1" ht="9" customHeight="1">
      <c r="A48" s="2064" t="s">
        <v>352</v>
      </c>
      <c r="B48" s="2064"/>
      <c r="C48" s="2065"/>
      <c r="D48" s="63">
        <f aca="true" t="shared" si="8" ref="D48:S48">D37+D42+D47</f>
        <v>258699</v>
      </c>
      <c r="E48" s="64">
        <f t="shared" si="8"/>
        <v>3002</v>
      </c>
      <c r="F48" s="65">
        <f t="shared" si="8"/>
        <v>255665</v>
      </c>
      <c r="G48" s="66">
        <f t="shared" si="8"/>
        <v>3099</v>
      </c>
      <c r="H48" s="65">
        <f t="shared" si="8"/>
        <v>261637</v>
      </c>
      <c r="I48" s="66">
        <f t="shared" si="8"/>
        <v>2918</v>
      </c>
      <c r="J48" s="65">
        <f t="shared" si="8"/>
        <v>256250</v>
      </c>
      <c r="K48" s="66">
        <f t="shared" si="8"/>
        <v>4181</v>
      </c>
      <c r="L48" s="65">
        <f t="shared" si="8"/>
        <v>254475</v>
      </c>
      <c r="M48" s="66">
        <f t="shared" si="8"/>
        <v>4186</v>
      </c>
      <c r="N48" s="65">
        <f t="shared" si="8"/>
        <v>253677</v>
      </c>
      <c r="O48" s="66">
        <f t="shared" si="8"/>
        <v>4286</v>
      </c>
      <c r="P48" s="65">
        <f t="shared" si="8"/>
        <v>264734</v>
      </c>
      <c r="Q48" s="66">
        <f t="shared" si="8"/>
        <v>4378</v>
      </c>
      <c r="R48" s="65">
        <f t="shared" si="8"/>
        <v>266889</v>
      </c>
      <c r="S48" s="66">
        <f t="shared" si="8"/>
        <v>4512</v>
      </c>
    </row>
    <row r="49" spans="1:19" s="5" customFormat="1" ht="9" customHeight="1">
      <c r="A49" s="2053" t="s">
        <v>353</v>
      </c>
      <c r="B49" s="2053"/>
      <c r="C49" s="2054"/>
      <c r="D49" s="63">
        <v>15195</v>
      </c>
      <c r="E49" s="64">
        <v>0</v>
      </c>
      <c r="F49" s="65">
        <v>16303</v>
      </c>
      <c r="G49" s="66">
        <v>0</v>
      </c>
      <c r="H49" s="65">
        <v>16799</v>
      </c>
      <c r="I49" s="66">
        <v>0</v>
      </c>
      <c r="J49" s="65">
        <v>17719</v>
      </c>
      <c r="K49" s="66">
        <v>0</v>
      </c>
      <c r="L49" s="65">
        <v>18374</v>
      </c>
      <c r="M49" s="66">
        <v>0</v>
      </c>
      <c r="N49" s="65">
        <v>18872</v>
      </c>
      <c r="O49" s="66">
        <v>0</v>
      </c>
      <c r="P49" s="78">
        <v>19003</v>
      </c>
      <c r="Q49" s="68">
        <v>0</v>
      </c>
      <c r="R49" s="78">
        <v>19130</v>
      </c>
      <c r="S49" s="68">
        <v>0</v>
      </c>
    </row>
    <row r="50" spans="1:19" s="5" customFormat="1" ht="9" customHeight="1">
      <c r="A50" s="2053" t="s">
        <v>354</v>
      </c>
      <c r="B50" s="2053"/>
      <c r="C50" s="2054"/>
      <c r="D50" s="63">
        <f aca="true" t="shared" si="9" ref="D50:S50">D29+D48+D49</f>
        <v>538558</v>
      </c>
      <c r="E50" s="64">
        <f t="shared" si="9"/>
        <v>11808</v>
      </c>
      <c r="F50" s="65">
        <f t="shared" si="9"/>
        <v>533476</v>
      </c>
      <c r="G50" s="66">
        <f t="shared" si="9"/>
        <v>11592</v>
      </c>
      <c r="H50" s="65">
        <f t="shared" si="9"/>
        <v>521287</v>
      </c>
      <c r="I50" s="66">
        <f t="shared" si="9"/>
        <v>10798</v>
      </c>
      <c r="J50" s="65">
        <f t="shared" si="9"/>
        <v>514578</v>
      </c>
      <c r="K50" s="66">
        <f t="shared" si="9"/>
        <v>11935</v>
      </c>
      <c r="L50" s="65">
        <f t="shared" si="9"/>
        <v>511616</v>
      </c>
      <c r="M50" s="66">
        <f t="shared" si="9"/>
        <v>11624</v>
      </c>
      <c r="N50" s="65">
        <f t="shared" si="9"/>
        <v>499555</v>
      </c>
      <c r="O50" s="66">
        <f t="shared" si="9"/>
        <v>11667</v>
      </c>
      <c r="P50" s="65">
        <f t="shared" si="9"/>
        <v>516297</v>
      </c>
      <c r="Q50" s="66">
        <f t="shared" si="9"/>
        <v>11808</v>
      </c>
      <c r="R50" s="65">
        <f t="shared" si="9"/>
        <v>522838</v>
      </c>
      <c r="S50" s="66">
        <f t="shared" si="9"/>
        <v>11845</v>
      </c>
    </row>
    <row r="51" spans="1:19" s="5" customFormat="1" ht="9" customHeight="1">
      <c r="A51" s="67"/>
      <c r="B51" s="2055" t="s">
        <v>346</v>
      </c>
      <c r="C51" s="2056"/>
      <c r="D51" s="63">
        <v>53220</v>
      </c>
      <c r="E51" s="64">
        <v>0</v>
      </c>
      <c r="F51" s="65">
        <v>50544</v>
      </c>
      <c r="G51" s="66">
        <v>0</v>
      </c>
      <c r="H51" s="65">
        <v>51613</v>
      </c>
      <c r="I51" s="66">
        <v>0</v>
      </c>
      <c r="J51" s="65">
        <v>41358</v>
      </c>
      <c r="K51" s="66">
        <v>0</v>
      </c>
      <c r="L51" s="65">
        <v>38521</v>
      </c>
      <c r="M51" s="66">
        <v>0</v>
      </c>
      <c r="N51" s="65">
        <v>37381</v>
      </c>
      <c r="O51" s="66">
        <v>0</v>
      </c>
      <c r="P51" s="65">
        <v>48152</v>
      </c>
      <c r="Q51" s="66">
        <v>0</v>
      </c>
      <c r="R51" s="65">
        <v>46949</v>
      </c>
      <c r="S51" s="66">
        <v>0</v>
      </c>
    </row>
    <row r="52" spans="1:19" s="5" customFormat="1" ht="9" customHeight="1">
      <c r="A52" s="2053" t="s">
        <v>355</v>
      </c>
      <c r="B52" s="2053"/>
      <c r="C52" s="2054"/>
      <c r="D52" s="69">
        <f aca="true" t="shared" si="10" ref="D52:S52">D50-D51</f>
        <v>485338</v>
      </c>
      <c r="E52" s="64">
        <f t="shared" si="10"/>
        <v>11808</v>
      </c>
      <c r="F52" s="70">
        <f t="shared" si="10"/>
        <v>482932</v>
      </c>
      <c r="G52" s="66">
        <f t="shared" si="10"/>
        <v>11592</v>
      </c>
      <c r="H52" s="70">
        <f t="shared" si="10"/>
        <v>469674</v>
      </c>
      <c r="I52" s="66">
        <f t="shared" si="10"/>
        <v>10798</v>
      </c>
      <c r="J52" s="70">
        <f t="shared" si="10"/>
        <v>473220</v>
      </c>
      <c r="K52" s="66">
        <f t="shared" si="10"/>
        <v>11935</v>
      </c>
      <c r="L52" s="70">
        <f t="shared" si="10"/>
        <v>473095</v>
      </c>
      <c r="M52" s="66">
        <f t="shared" si="10"/>
        <v>11624</v>
      </c>
      <c r="N52" s="70">
        <f t="shared" si="10"/>
        <v>462174</v>
      </c>
      <c r="O52" s="66">
        <f t="shared" si="10"/>
        <v>11667</v>
      </c>
      <c r="P52" s="70">
        <f t="shared" si="10"/>
        <v>468145</v>
      </c>
      <c r="Q52" s="66">
        <f t="shared" si="10"/>
        <v>11808</v>
      </c>
      <c r="R52" s="70">
        <f t="shared" si="10"/>
        <v>475889</v>
      </c>
      <c r="S52" s="66">
        <f t="shared" si="10"/>
        <v>11845</v>
      </c>
    </row>
    <row r="53" spans="1:19" s="5" customFormat="1" ht="6.75" customHeight="1">
      <c r="A53" s="79"/>
      <c r="B53" s="79"/>
      <c r="C53" s="79"/>
      <c r="D53" s="80"/>
      <c r="E53" s="80"/>
      <c r="F53" s="11"/>
      <c r="G53" s="11"/>
      <c r="H53" s="11"/>
      <c r="I53" s="11"/>
      <c r="J53" s="11"/>
      <c r="K53" s="11"/>
      <c r="L53" s="11"/>
      <c r="M53" s="79"/>
      <c r="N53" s="79"/>
      <c r="O53" s="79"/>
      <c r="P53" s="79"/>
      <c r="Q53" s="79"/>
      <c r="R53" s="79"/>
      <c r="S53" s="81"/>
    </row>
    <row r="54" spans="1:19" s="5" customFormat="1" ht="6.75" customHeight="1">
      <c r="A54" s="1848">
        <v>1</v>
      </c>
      <c r="B54" s="2050" t="s">
        <v>356</v>
      </c>
      <c r="C54" s="2050"/>
      <c r="D54" s="2050"/>
      <c r="E54" s="2050"/>
      <c r="F54" s="2050"/>
      <c r="G54" s="2050"/>
      <c r="H54" s="2050"/>
      <c r="I54" s="2050"/>
      <c r="J54" s="2050"/>
      <c r="K54" s="2050"/>
      <c r="L54" s="2050"/>
      <c r="M54" s="2050"/>
      <c r="N54" s="2050"/>
      <c r="O54" s="2050"/>
      <c r="P54" s="2050"/>
      <c r="Q54" s="2050"/>
      <c r="R54" s="2050"/>
      <c r="S54" s="2050"/>
    </row>
  </sheetData>
  <sheetProtection selectLockedCells="1"/>
  <mergeCells count="27">
    <mergeCell ref="A7:C7"/>
    <mergeCell ref="A29:C29"/>
    <mergeCell ref="A49:C49"/>
    <mergeCell ref="B43:C43"/>
    <mergeCell ref="A31:C31"/>
    <mergeCell ref="A33:C33"/>
    <mergeCell ref="A48:C48"/>
    <mergeCell ref="A1:S1"/>
    <mergeCell ref="F3:G3"/>
    <mergeCell ref="D3:E3"/>
    <mergeCell ref="H3:I3"/>
    <mergeCell ref="J3:K3"/>
    <mergeCell ref="L3:M3"/>
    <mergeCell ref="N3:O3"/>
    <mergeCell ref="P3:Q3"/>
    <mergeCell ref="R3:S3"/>
    <mergeCell ref="A3:C3"/>
    <mergeCell ref="B54:S54"/>
    <mergeCell ref="B22:C22"/>
    <mergeCell ref="B15:C15"/>
    <mergeCell ref="B8:C8"/>
    <mergeCell ref="B34:C34"/>
    <mergeCell ref="A50:C50"/>
    <mergeCell ref="A52:C52"/>
    <mergeCell ref="B51:C51"/>
    <mergeCell ref="B30:C30"/>
    <mergeCell ref="B38:C38"/>
  </mergeCells>
  <printOptions horizontalCentered="1"/>
  <pageMargins left="0.25" right="0.25" top="0.5" bottom="0.25"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36"/>
  <sheetViews>
    <sheetView zoomScalePageLayoutView="0" workbookViewId="0" topLeftCell="A1">
      <selection activeCell="I32" sqref="I32"/>
    </sheetView>
  </sheetViews>
  <sheetFormatPr defaultColWidth="8.421875" defaultRowHeight="12.75"/>
  <cols>
    <col min="1" max="2" width="2.140625" style="1" customWidth="1"/>
    <col min="3" max="3" width="60.8515625" style="1" customWidth="1"/>
    <col min="4" max="4" width="8.57421875" style="1" customWidth="1"/>
    <col min="5" max="11" width="8.57421875" style="123" customWidth="1"/>
    <col min="12" max="12" width="8.57421875" style="124" customWidth="1"/>
    <col min="13" max="13" width="1.7109375" style="124" customWidth="1"/>
    <col min="14" max="15" width="8.421875" style="124" customWidth="1"/>
    <col min="16" max="16" width="8.421875" style="125" customWidth="1"/>
    <col min="17" max="18" width="8.421875" style="126" customWidth="1"/>
    <col min="19" max="20" width="8.421875" style="1" customWidth="1"/>
    <col min="21" max="21" width="8.421875" style="127" customWidth="1"/>
    <col min="22" max="254" width="8.421875" style="1" customWidth="1"/>
    <col min="255" max="16384" width="8.421875" style="1" customWidth="1"/>
  </cols>
  <sheetData>
    <row r="1" spans="1:13" ht="18" customHeight="1">
      <c r="A1" s="2057" t="s">
        <v>277</v>
      </c>
      <c r="B1" s="2057"/>
      <c r="C1" s="2057"/>
      <c r="D1" s="2057"/>
      <c r="E1" s="2057"/>
      <c r="F1" s="2057"/>
      <c r="G1" s="2057"/>
      <c r="H1" s="2057"/>
      <c r="I1" s="2057"/>
      <c r="J1" s="2057"/>
      <c r="K1" s="2057"/>
      <c r="L1" s="2057"/>
      <c r="M1" s="2057"/>
    </row>
    <row r="2" spans="1:13" ht="10.5" customHeight="1">
      <c r="A2" s="2"/>
      <c r="B2" s="2"/>
      <c r="C2" s="2"/>
      <c r="D2" s="85"/>
      <c r="E2" s="85"/>
      <c r="F2" s="85"/>
      <c r="G2" s="85"/>
      <c r="H2" s="85"/>
      <c r="I2" s="85"/>
      <c r="J2" s="85"/>
      <c r="K2" s="85"/>
      <c r="L2" s="86"/>
      <c r="M2" s="86"/>
    </row>
    <row r="3" spans="1:13" ht="10.5" customHeight="1">
      <c r="A3" s="2069" t="s">
        <v>324</v>
      </c>
      <c r="B3" s="2069"/>
      <c r="C3" s="2070"/>
      <c r="D3" s="88" t="s">
        <v>325</v>
      </c>
      <c r="E3" s="89" t="s">
        <v>326</v>
      </c>
      <c r="F3" s="89" t="s">
        <v>327</v>
      </c>
      <c r="G3" s="89" t="s">
        <v>328</v>
      </c>
      <c r="H3" s="89" t="s">
        <v>329</v>
      </c>
      <c r="I3" s="89" t="s">
        <v>330</v>
      </c>
      <c r="J3" s="89" t="s">
        <v>331</v>
      </c>
      <c r="K3" s="89" t="s">
        <v>332</v>
      </c>
      <c r="L3" s="89" t="s">
        <v>357</v>
      </c>
      <c r="M3" s="90"/>
    </row>
    <row r="4" spans="1:13" ht="10.5" customHeight="1">
      <c r="A4" s="91"/>
      <c r="B4" s="91"/>
      <c r="C4" s="91"/>
      <c r="D4" s="92"/>
      <c r="E4" s="92"/>
      <c r="F4" s="92"/>
      <c r="G4" s="92"/>
      <c r="H4" s="92"/>
      <c r="I4" s="92"/>
      <c r="J4" s="92"/>
      <c r="K4" s="92"/>
      <c r="L4" s="92"/>
      <c r="M4" s="93"/>
    </row>
    <row r="5" spans="1:13" ht="10.5" customHeight="1">
      <c r="A5" s="2066" t="s">
        <v>358</v>
      </c>
      <c r="B5" s="2066"/>
      <c r="C5" s="2067"/>
      <c r="D5" s="95"/>
      <c r="E5" s="96"/>
      <c r="F5" s="96"/>
      <c r="G5" s="96"/>
      <c r="H5" s="96"/>
      <c r="I5" s="96"/>
      <c r="J5" s="96"/>
      <c r="K5" s="96"/>
      <c r="L5" s="96"/>
      <c r="M5" s="98"/>
    </row>
    <row r="6" spans="1:13" ht="10.5" customHeight="1">
      <c r="A6" s="99"/>
      <c r="B6" s="2066" t="s">
        <v>359</v>
      </c>
      <c r="C6" s="2067"/>
      <c r="D6" s="95"/>
      <c r="E6" s="96"/>
      <c r="F6" s="96"/>
      <c r="G6" s="96"/>
      <c r="H6" s="96"/>
      <c r="I6" s="96"/>
      <c r="J6" s="96"/>
      <c r="K6" s="96"/>
      <c r="L6" s="96"/>
      <c r="M6" s="100"/>
    </row>
    <row r="7" spans="1:13" ht="10.5" customHeight="1">
      <c r="A7" s="101"/>
      <c r="B7" s="101"/>
      <c r="C7" s="102" t="s">
        <v>338</v>
      </c>
      <c r="D7" s="103">
        <v>51466</v>
      </c>
      <c r="E7" s="104">
        <v>54784</v>
      </c>
      <c r="F7" s="104">
        <v>56988</v>
      </c>
      <c r="G7" s="104">
        <v>54452</v>
      </c>
      <c r="H7" s="104">
        <v>55782</v>
      </c>
      <c r="I7" s="104">
        <v>55262</v>
      </c>
      <c r="J7" s="104">
        <v>52898</v>
      </c>
      <c r="K7" s="104">
        <v>49245</v>
      </c>
      <c r="L7" s="104">
        <v>50335</v>
      </c>
      <c r="M7" s="100"/>
    </row>
    <row r="8" spans="1:13" ht="10.5" customHeight="1">
      <c r="A8" s="101"/>
      <c r="B8" s="101"/>
      <c r="C8" s="102" t="s">
        <v>339</v>
      </c>
      <c r="D8" s="103">
        <v>29043</v>
      </c>
      <c r="E8" s="105">
        <v>29050</v>
      </c>
      <c r="F8" s="105">
        <v>28389</v>
      </c>
      <c r="G8" s="105">
        <v>27832</v>
      </c>
      <c r="H8" s="105">
        <v>27167</v>
      </c>
      <c r="I8" s="105">
        <v>27491</v>
      </c>
      <c r="J8" s="104">
        <v>27772</v>
      </c>
      <c r="K8" s="104">
        <v>28414</v>
      </c>
      <c r="L8" s="104">
        <v>27322</v>
      </c>
      <c r="M8" s="100"/>
    </row>
    <row r="9" spans="1:13" ht="10.5" customHeight="1">
      <c r="A9" s="101"/>
      <c r="B9" s="101"/>
      <c r="C9" s="102" t="s">
        <v>340</v>
      </c>
      <c r="D9" s="103">
        <v>3031</v>
      </c>
      <c r="E9" s="105">
        <v>4056</v>
      </c>
      <c r="F9" s="105">
        <v>3826</v>
      </c>
      <c r="G9" s="105">
        <v>7857</v>
      </c>
      <c r="H9" s="105">
        <v>7732</v>
      </c>
      <c r="I9" s="105">
        <v>7498</v>
      </c>
      <c r="J9" s="104">
        <v>7083</v>
      </c>
      <c r="K9" s="104">
        <v>5364</v>
      </c>
      <c r="L9" s="104">
        <v>4012</v>
      </c>
      <c r="M9" s="100"/>
    </row>
    <row r="10" spans="1:13" ht="10.5" customHeight="1">
      <c r="A10" s="101"/>
      <c r="B10" s="101"/>
      <c r="C10" s="102" t="s">
        <v>341</v>
      </c>
      <c r="D10" s="103">
        <v>48812</v>
      </c>
      <c r="E10" s="105">
        <v>49981</v>
      </c>
      <c r="F10" s="105">
        <v>39597</v>
      </c>
      <c r="G10" s="105">
        <v>45091</v>
      </c>
      <c r="H10" s="105">
        <v>46082</v>
      </c>
      <c r="I10" s="105">
        <v>42264</v>
      </c>
      <c r="J10" s="104">
        <v>40995</v>
      </c>
      <c r="K10" s="104">
        <v>46765</v>
      </c>
      <c r="L10" s="104">
        <v>43687</v>
      </c>
      <c r="M10" s="100"/>
    </row>
    <row r="11" spans="1:13" ht="10.5" customHeight="1">
      <c r="A11" s="101"/>
      <c r="B11" s="101"/>
      <c r="C11" s="102" t="s">
        <v>342</v>
      </c>
      <c r="D11" s="95">
        <v>7062</v>
      </c>
      <c r="E11" s="106">
        <v>9405</v>
      </c>
      <c r="F11" s="106">
        <v>6338</v>
      </c>
      <c r="G11" s="106">
        <v>6609</v>
      </c>
      <c r="H11" s="106">
        <v>6703</v>
      </c>
      <c r="I11" s="106">
        <v>6704</v>
      </c>
      <c r="J11" s="96">
        <v>6813</v>
      </c>
      <c r="K11" s="96">
        <v>6892</v>
      </c>
      <c r="L11" s="96">
        <v>7061</v>
      </c>
      <c r="M11" s="100"/>
    </row>
    <row r="12" spans="1:13" ht="10.5" customHeight="1">
      <c r="A12" s="107"/>
      <c r="B12" s="107"/>
      <c r="C12" s="107"/>
      <c r="D12" s="108">
        <f>SUM(D7:D11)</f>
        <v>139414</v>
      </c>
      <c r="E12" s="109">
        <f>SUM(E7:E11)</f>
        <v>147276</v>
      </c>
      <c r="F12" s="109">
        <f aca="true" t="shared" si="0" ref="F12:L12">SUM(F7:F11)</f>
        <v>135138</v>
      </c>
      <c r="G12" s="109">
        <f t="shared" si="0"/>
        <v>141841</v>
      </c>
      <c r="H12" s="109">
        <f t="shared" si="0"/>
        <v>143466</v>
      </c>
      <c r="I12" s="109">
        <f t="shared" si="0"/>
        <v>139219</v>
      </c>
      <c r="J12" s="109">
        <f t="shared" si="0"/>
        <v>135561</v>
      </c>
      <c r="K12" s="109">
        <f t="shared" si="0"/>
        <v>136680</v>
      </c>
      <c r="L12" s="109">
        <f t="shared" si="0"/>
        <v>132417</v>
      </c>
      <c r="M12" s="110"/>
    </row>
    <row r="13" spans="1:13" ht="10.5" customHeight="1">
      <c r="A13" s="99"/>
      <c r="B13" s="2066" t="s">
        <v>360</v>
      </c>
      <c r="C13" s="2067"/>
      <c r="D13" s="111"/>
      <c r="E13" s="106"/>
      <c r="F13" s="106"/>
      <c r="G13" s="106"/>
      <c r="H13" s="106"/>
      <c r="I13" s="106"/>
      <c r="J13" s="96"/>
      <c r="K13" s="96"/>
      <c r="L13" s="96"/>
      <c r="M13" s="100"/>
    </row>
    <row r="14" spans="1:13" ht="10.5" customHeight="1">
      <c r="A14" s="101"/>
      <c r="B14" s="101"/>
      <c r="C14" s="102" t="s">
        <v>338</v>
      </c>
      <c r="D14" s="103">
        <v>25749</v>
      </c>
      <c r="E14" s="105">
        <v>19739</v>
      </c>
      <c r="F14" s="105">
        <v>18479</v>
      </c>
      <c r="G14" s="105">
        <v>19765</v>
      </c>
      <c r="H14" s="105">
        <v>17539</v>
      </c>
      <c r="I14" s="105">
        <v>15076</v>
      </c>
      <c r="J14" s="104">
        <v>15244</v>
      </c>
      <c r="K14" s="104">
        <v>18573</v>
      </c>
      <c r="L14" s="104">
        <v>15994</v>
      </c>
      <c r="M14" s="100"/>
    </row>
    <row r="15" spans="1:13" ht="10.5" customHeight="1">
      <c r="A15" s="101"/>
      <c r="B15" s="101"/>
      <c r="C15" s="102" t="s">
        <v>339</v>
      </c>
      <c r="D15" s="103">
        <v>6020</v>
      </c>
      <c r="E15" s="105">
        <v>6484</v>
      </c>
      <c r="F15" s="105">
        <v>5732</v>
      </c>
      <c r="G15" s="105">
        <v>5603</v>
      </c>
      <c r="H15" s="105">
        <v>5269</v>
      </c>
      <c r="I15" s="105">
        <v>4255</v>
      </c>
      <c r="J15" s="104">
        <v>3927</v>
      </c>
      <c r="K15" s="104">
        <v>3625</v>
      </c>
      <c r="L15" s="104">
        <v>3502</v>
      </c>
      <c r="M15" s="100"/>
    </row>
    <row r="16" spans="1:13" ht="10.5" customHeight="1">
      <c r="A16" s="101"/>
      <c r="B16" s="101"/>
      <c r="C16" s="102" t="s">
        <v>340</v>
      </c>
      <c r="D16" s="103">
        <v>1810</v>
      </c>
      <c r="E16" s="105">
        <v>3636</v>
      </c>
      <c r="F16" s="105">
        <v>1879</v>
      </c>
      <c r="G16" s="105">
        <v>1043</v>
      </c>
      <c r="H16" s="105">
        <v>1157</v>
      </c>
      <c r="I16" s="105">
        <v>1690</v>
      </c>
      <c r="J16" s="104">
        <v>1291</v>
      </c>
      <c r="K16" s="104">
        <v>867</v>
      </c>
      <c r="L16" s="104">
        <v>1228</v>
      </c>
      <c r="M16" s="100"/>
    </row>
    <row r="17" spans="1:13" ht="10.5" customHeight="1">
      <c r="A17" s="101"/>
      <c r="B17" s="101"/>
      <c r="C17" s="102" t="s">
        <v>341</v>
      </c>
      <c r="D17" s="103">
        <v>14933</v>
      </c>
      <c r="E17" s="105">
        <v>9980</v>
      </c>
      <c r="F17" s="105">
        <v>8528</v>
      </c>
      <c r="G17" s="105">
        <v>9543</v>
      </c>
      <c r="H17" s="105">
        <v>10331</v>
      </c>
      <c r="I17" s="105">
        <v>7709</v>
      </c>
      <c r="J17" s="104">
        <v>7753</v>
      </c>
      <c r="K17" s="104">
        <v>8575</v>
      </c>
      <c r="L17" s="104">
        <v>8096</v>
      </c>
      <c r="M17" s="100"/>
    </row>
    <row r="18" spans="1:13" ht="10.5" customHeight="1">
      <c r="A18" s="101"/>
      <c r="B18" s="101"/>
      <c r="C18" s="102" t="s">
        <v>342</v>
      </c>
      <c r="D18" s="111">
        <v>1851</v>
      </c>
      <c r="E18" s="106">
        <v>2163</v>
      </c>
      <c r="F18" s="106">
        <v>2050</v>
      </c>
      <c r="G18" s="106">
        <v>2153</v>
      </c>
      <c r="H18" s="106">
        <v>2202</v>
      </c>
      <c r="I18" s="106">
        <v>2361</v>
      </c>
      <c r="J18" s="96">
        <v>2379</v>
      </c>
      <c r="K18" s="96">
        <v>2528</v>
      </c>
      <c r="L18" s="96">
        <v>2721</v>
      </c>
      <c r="M18" s="100"/>
    </row>
    <row r="19" spans="1:13" ht="10.5" customHeight="1">
      <c r="A19" s="112"/>
      <c r="B19" s="112"/>
      <c r="C19" s="113"/>
      <c r="D19" s="108">
        <f>SUM(D14:D18)</f>
        <v>50363</v>
      </c>
      <c r="E19" s="109">
        <f>SUM(E14:E18)</f>
        <v>42002</v>
      </c>
      <c r="F19" s="109">
        <f aca="true" t="shared" si="1" ref="F19:L19">SUM(F14:F18)</f>
        <v>36668</v>
      </c>
      <c r="G19" s="109">
        <f t="shared" si="1"/>
        <v>38107</v>
      </c>
      <c r="H19" s="109">
        <f t="shared" si="1"/>
        <v>36498</v>
      </c>
      <c r="I19" s="109">
        <f t="shared" si="1"/>
        <v>31091</v>
      </c>
      <c r="J19" s="109">
        <f t="shared" si="1"/>
        <v>30594</v>
      </c>
      <c r="K19" s="109">
        <f t="shared" si="1"/>
        <v>34168</v>
      </c>
      <c r="L19" s="109">
        <f t="shared" si="1"/>
        <v>31541</v>
      </c>
      <c r="M19" s="110"/>
    </row>
    <row r="20" spans="1:13" ht="10.5" customHeight="1">
      <c r="A20" s="99"/>
      <c r="B20" s="2066" t="s">
        <v>361</v>
      </c>
      <c r="C20" s="2067"/>
      <c r="D20" s="111"/>
      <c r="E20" s="106"/>
      <c r="F20" s="106"/>
      <c r="G20" s="106"/>
      <c r="H20" s="106"/>
      <c r="I20" s="106"/>
      <c r="J20" s="96"/>
      <c r="K20" s="96"/>
      <c r="L20" s="96"/>
      <c r="M20" s="100"/>
    </row>
    <row r="21" spans="1:13" ht="10.5" customHeight="1">
      <c r="A21" s="101"/>
      <c r="B21" s="101"/>
      <c r="C21" s="102" t="s">
        <v>338</v>
      </c>
      <c r="D21" s="114">
        <v>3419</v>
      </c>
      <c r="E21" s="105">
        <v>3839</v>
      </c>
      <c r="F21" s="105">
        <v>3706</v>
      </c>
      <c r="G21" s="105">
        <v>3398</v>
      </c>
      <c r="H21" s="105">
        <v>3260</v>
      </c>
      <c r="I21" s="105">
        <v>3460</v>
      </c>
      <c r="J21" s="104">
        <v>3358</v>
      </c>
      <c r="K21" s="104">
        <v>4707</v>
      </c>
      <c r="L21" s="104">
        <v>4134</v>
      </c>
      <c r="M21" s="100"/>
    </row>
    <row r="22" spans="1:13" ht="10.5" customHeight="1">
      <c r="A22" s="101"/>
      <c r="B22" s="101"/>
      <c r="C22" s="102" t="s">
        <v>339</v>
      </c>
      <c r="D22" s="114">
        <v>1578</v>
      </c>
      <c r="E22" s="105">
        <v>1684</v>
      </c>
      <c r="F22" s="105">
        <v>1003</v>
      </c>
      <c r="G22" s="105">
        <v>1127</v>
      </c>
      <c r="H22" s="105">
        <v>857</v>
      </c>
      <c r="I22" s="105">
        <v>897</v>
      </c>
      <c r="J22" s="104">
        <v>865</v>
      </c>
      <c r="K22" s="104">
        <v>777</v>
      </c>
      <c r="L22" s="104">
        <v>700</v>
      </c>
      <c r="M22" s="100"/>
    </row>
    <row r="23" spans="1:13" ht="10.5" customHeight="1">
      <c r="A23" s="101"/>
      <c r="B23" s="101"/>
      <c r="C23" s="102" t="s">
        <v>340</v>
      </c>
      <c r="D23" s="114">
        <v>248</v>
      </c>
      <c r="E23" s="105">
        <v>416</v>
      </c>
      <c r="F23" s="105">
        <v>271</v>
      </c>
      <c r="G23" s="105">
        <v>383</v>
      </c>
      <c r="H23" s="105">
        <v>424</v>
      </c>
      <c r="I23" s="105">
        <v>251</v>
      </c>
      <c r="J23" s="104">
        <v>127</v>
      </c>
      <c r="K23" s="104">
        <v>80</v>
      </c>
      <c r="L23" s="104">
        <v>664</v>
      </c>
      <c r="M23" s="100"/>
    </row>
    <row r="24" spans="1:13" ht="10.5" customHeight="1">
      <c r="A24" s="101"/>
      <c r="B24" s="101"/>
      <c r="C24" s="102" t="s">
        <v>341</v>
      </c>
      <c r="D24" s="114">
        <v>5305</v>
      </c>
      <c r="E24" s="105">
        <v>3673</v>
      </c>
      <c r="F24" s="105">
        <v>3642</v>
      </c>
      <c r="G24" s="105">
        <v>3700</v>
      </c>
      <c r="H24" s="105">
        <v>4831</v>
      </c>
      <c r="I24" s="105">
        <v>3985</v>
      </c>
      <c r="J24" s="104">
        <v>3303</v>
      </c>
      <c r="K24" s="104">
        <v>2955</v>
      </c>
      <c r="L24" s="104">
        <v>4895</v>
      </c>
      <c r="M24" s="100"/>
    </row>
    <row r="25" spans="1:13" ht="10.5" customHeight="1">
      <c r="A25" s="101"/>
      <c r="B25" s="101"/>
      <c r="C25" s="102" t="s">
        <v>342</v>
      </c>
      <c r="D25" s="111">
        <v>3251</v>
      </c>
      <c r="E25" s="106">
        <v>4028</v>
      </c>
      <c r="F25" s="106">
        <v>4027</v>
      </c>
      <c r="G25" s="106">
        <v>4051</v>
      </c>
      <c r="H25" s="106">
        <v>4720</v>
      </c>
      <c r="I25" s="106">
        <v>4586</v>
      </c>
      <c r="J25" s="96">
        <v>4672</v>
      </c>
      <c r="K25" s="96">
        <v>4733</v>
      </c>
      <c r="L25" s="96">
        <v>4708</v>
      </c>
      <c r="M25" s="100"/>
    </row>
    <row r="26" spans="1:13" ht="10.5" customHeight="1">
      <c r="A26" s="107"/>
      <c r="B26" s="107"/>
      <c r="C26" s="113"/>
      <c r="D26" s="108">
        <f>SUM(D21:D25)</f>
        <v>13801</v>
      </c>
      <c r="E26" s="109">
        <f>SUM(E21:E25)</f>
        <v>13640</v>
      </c>
      <c r="F26" s="109">
        <f aca="true" t="shared" si="2" ref="F26:L26">SUM(F21:F25)</f>
        <v>12649</v>
      </c>
      <c r="G26" s="109">
        <f t="shared" si="2"/>
        <v>12659</v>
      </c>
      <c r="H26" s="109">
        <f t="shared" si="2"/>
        <v>14092</v>
      </c>
      <c r="I26" s="109">
        <f t="shared" si="2"/>
        <v>13179</v>
      </c>
      <c r="J26" s="109">
        <f t="shared" si="2"/>
        <v>12325</v>
      </c>
      <c r="K26" s="109">
        <f t="shared" si="2"/>
        <v>13252</v>
      </c>
      <c r="L26" s="109">
        <f t="shared" si="2"/>
        <v>15101</v>
      </c>
      <c r="M26" s="110"/>
    </row>
    <row r="27" spans="1:13" ht="10.5" customHeight="1">
      <c r="A27" s="99"/>
      <c r="B27" s="2066" t="s">
        <v>362</v>
      </c>
      <c r="C27" s="2067"/>
      <c r="D27" s="111"/>
      <c r="E27" s="106"/>
      <c r="F27" s="106"/>
      <c r="G27" s="106"/>
      <c r="H27" s="106"/>
      <c r="I27" s="106"/>
      <c r="J27" s="96"/>
      <c r="K27" s="96"/>
      <c r="L27" s="96"/>
      <c r="M27" s="100"/>
    </row>
    <row r="28" spans="1:13" ht="10.5" customHeight="1">
      <c r="A28" s="101"/>
      <c r="B28" s="101"/>
      <c r="C28" s="102" t="s">
        <v>338</v>
      </c>
      <c r="D28" s="114">
        <v>5192</v>
      </c>
      <c r="E28" s="105">
        <v>5348</v>
      </c>
      <c r="F28" s="105">
        <v>4843</v>
      </c>
      <c r="G28" s="105">
        <v>4835</v>
      </c>
      <c r="H28" s="105">
        <v>4248</v>
      </c>
      <c r="I28" s="105">
        <v>4325</v>
      </c>
      <c r="J28" s="104">
        <v>4166</v>
      </c>
      <c r="K28" s="104">
        <v>4376</v>
      </c>
      <c r="L28" s="104">
        <v>3975</v>
      </c>
      <c r="M28" s="100"/>
    </row>
    <row r="29" spans="1:13" ht="10.5" customHeight="1">
      <c r="A29" s="101"/>
      <c r="B29" s="101"/>
      <c r="C29" s="102" t="s">
        <v>339</v>
      </c>
      <c r="D29" s="114">
        <v>1014</v>
      </c>
      <c r="E29" s="105">
        <v>1086</v>
      </c>
      <c r="F29" s="105">
        <v>596</v>
      </c>
      <c r="G29" s="105">
        <v>643</v>
      </c>
      <c r="H29" s="105">
        <v>599</v>
      </c>
      <c r="I29" s="105">
        <v>608</v>
      </c>
      <c r="J29" s="104">
        <v>644</v>
      </c>
      <c r="K29" s="104">
        <v>549</v>
      </c>
      <c r="L29" s="104">
        <v>507</v>
      </c>
      <c r="M29" s="100"/>
    </row>
    <row r="30" spans="1:13" ht="10.5" customHeight="1">
      <c r="A30" s="101"/>
      <c r="B30" s="101"/>
      <c r="C30" s="102" t="s">
        <v>340</v>
      </c>
      <c r="D30" s="114">
        <v>142</v>
      </c>
      <c r="E30" s="105">
        <v>209</v>
      </c>
      <c r="F30" s="105">
        <v>386</v>
      </c>
      <c r="G30" s="105">
        <v>144</v>
      </c>
      <c r="H30" s="105">
        <v>202</v>
      </c>
      <c r="I30" s="105">
        <v>299</v>
      </c>
      <c r="J30" s="104">
        <v>285</v>
      </c>
      <c r="K30" s="104">
        <v>124</v>
      </c>
      <c r="L30" s="104">
        <v>118</v>
      </c>
      <c r="M30" s="100"/>
    </row>
    <row r="31" spans="1:13" ht="10.5" customHeight="1">
      <c r="A31" s="101"/>
      <c r="B31" s="101"/>
      <c r="C31" s="102" t="s">
        <v>341</v>
      </c>
      <c r="D31" s="114">
        <v>527</v>
      </c>
      <c r="E31" s="105">
        <v>246</v>
      </c>
      <c r="F31" s="105">
        <v>118</v>
      </c>
      <c r="G31" s="105">
        <v>109</v>
      </c>
      <c r="H31" s="105">
        <v>274</v>
      </c>
      <c r="I31" s="105">
        <v>157</v>
      </c>
      <c r="J31" s="104">
        <v>271</v>
      </c>
      <c r="K31" s="104">
        <v>219</v>
      </c>
      <c r="L31" s="104">
        <v>268</v>
      </c>
      <c r="M31" s="100"/>
    </row>
    <row r="32" spans="1:13" ht="10.5" customHeight="1">
      <c r="A32" s="101"/>
      <c r="B32" s="101"/>
      <c r="C32" s="102" t="s">
        <v>342</v>
      </c>
      <c r="D32" s="115">
        <v>991</v>
      </c>
      <c r="E32" s="106">
        <v>1157</v>
      </c>
      <c r="F32" s="106">
        <v>840</v>
      </c>
      <c r="G32" s="106">
        <v>913</v>
      </c>
      <c r="H32" s="106">
        <v>867</v>
      </c>
      <c r="I32" s="106">
        <v>747</v>
      </c>
      <c r="J32" s="96">
        <v>562</v>
      </c>
      <c r="K32" s="96">
        <v>502</v>
      </c>
      <c r="L32" s="96">
        <v>509</v>
      </c>
      <c r="M32" s="100"/>
    </row>
    <row r="33" spans="1:13" ht="10.5" customHeight="1">
      <c r="A33" s="116"/>
      <c r="B33" s="117"/>
      <c r="C33" s="117"/>
      <c r="D33" s="108">
        <f>SUM(D28:D32)</f>
        <v>7866</v>
      </c>
      <c r="E33" s="109">
        <f>SUM(E28:E32)</f>
        <v>8046</v>
      </c>
      <c r="F33" s="109">
        <f aca="true" t="shared" si="3" ref="F33:L33">SUM(F28:F32)</f>
        <v>6783</v>
      </c>
      <c r="G33" s="109">
        <f t="shared" si="3"/>
        <v>6644</v>
      </c>
      <c r="H33" s="109">
        <f t="shared" si="3"/>
        <v>6190</v>
      </c>
      <c r="I33" s="109">
        <f t="shared" si="3"/>
        <v>6136</v>
      </c>
      <c r="J33" s="109">
        <f t="shared" si="3"/>
        <v>5928</v>
      </c>
      <c r="K33" s="109">
        <f t="shared" si="3"/>
        <v>5770</v>
      </c>
      <c r="L33" s="109">
        <f t="shared" si="3"/>
        <v>5377</v>
      </c>
      <c r="M33" s="110"/>
    </row>
    <row r="34" spans="1:13" ht="10.5" customHeight="1">
      <c r="A34" s="118"/>
      <c r="B34" s="118"/>
      <c r="C34" s="118"/>
      <c r="D34" s="119">
        <f>D12+D19+D26+D33</f>
        <v>211444</v>
      </c>
      <c r="E34" s="120">
        <f>E12+E19+E26+E33</f>
        <v>210964</v>
      </c>
      <c r="F34" s="120">
        <f aca="true" t="shared" si="4" ref="F34:L34">F12+F19+F26+F33</f>
        <v>191238</v>
      </c>
      <c r="G34" s="120">
        <f t="shared" si="4"/>
        <v>199251</v>
      </c>
      <c r="H34" s="120">
        <f t="shared" si="4"/>
        <v>200246</v>
      </c>
      <c r="I34" s="120">
        <f t="shared" si="4"/>
        <v>189625</v>
      </c>
      <c r="J34" s="120">
        <f t="shared" si="4"/>
        <v>184408</v>
      </c>
      <c r="K34" s="120">
        <f t="shared" si="4"/>
        <v>189870</v>
      </c>
      <c r="L34" s="120">
        <f t="shared" si="4"/>
        <v>184436</v>
      </c>
      <c r="M34" s="121"/>
    </row>
    <row r="35" spans="1:13" ht="10.5" customHeight="1">
      <c r="A35" s="86"/>
      <c r="B35" s="86"/>
      <c r="C35" s="86"/>
      <c r="D35" s="122"/>
      <c r="E35" s="122"/>
      <c r="F35" s="122"/>
      <c r="G35" s="122"/>
      <c r="H35" s="122"/>
      <c r="I35" s="122"/>
      <c r="J35" s="122"/>
      <c r="K35" s="122"/>
      <c r="L35" s="86"/>
      <c r="M35" s="86"/>
    </row>
    <row r="36" spans="1:13" ht="10.5" customHeight="1">
      <c r="A36" s="1849">
        <v>1</v>
      </c>
      <c r="B36" s="2068" t="s">
        <v>363</v>
      </c>
      <c r="C36" s="2068"/>
      <c r="D36" s="2068"/>
      <c r="E36" s="2068"/>
      <c r="F36" s="2068"/>
      <c r="G36" s="2068"/>
      <c r="H36" s="2068"/>
      <c r="I36" s="2068"/>
      <c r="J36" s="2068"/>
      <c r="K36" s="2068"/>
      <c r="L36" s="2068"/>
      <c r="M36" s="2068"/>
    </row>
  </sheetData>
  <sheetProtection selectLockedCells="1"/>
  <mergeCells count="8">
    <mergeCell ref="A1:M1"/>
    <mergeCell ref="B27:C27"/>
    <mergeCell ref="B36:M36"/>
    <mergeCell ref="A3:C3"/>
    <mergeCell ref="A5:C5"/>
    <mergeCell ref="B6:C6"/>
    <mergeCell ref="B13:C13"/>
    <mergeCell ref="B20:C20"/>
  </mergeCells>
  <printOptions horizontalCentered="1"/>
  <pageMargins left="0.25" right="0.25" top="0.5" bottom="0.2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47"/>
  <sheetViews>
    <sheetView zoomScalePageLayoutView="0" workbookViewId="0" topLeftCell="A1">
      <selection activeCell="K36" sqref="K36"/>
    </sheetView>
  </sheetViews>
  <sheetFormatPr defaultColWidth="9.140625" defaultRowHeight="12.75"/>
  <cols>
    <col min="1" max="1" width="2.140625" style="1" customWidth="1"/>
    <col min="2" max="2" width="62.57421875" style="1" customWidth="1"/>
    <col min="3" max="3" width="4.28125" style="254" customWidth="1"/>
    <col min="4" max="4" width="8.57421875" style="82" customWidth="1"/>
    <col min="5" max="5" width="8.57421875" style="255" customWidth="1"/>
    <col min="6" max="12" width="8.57421875" style="83" customWidth="1"/>
    <col min="13" max="13" width="2.140625" style="124" customWidth="1"/>
    <col min="14" max="14" width="9.140625" style="124" customWidth="1"/>
    <col min="15" max="15" width="9.140625" style="1" customWidth="1"/>
    <col min="16" max="16" width="9.140625" style="125" customWidth="1"/>
    <col min="17" max="254" width="9.140625" style="1" customWidth="1"/>
    <col min="255" max="16384" width="9.140625" style="1" customWidth="1"/>
  </cols>
  <sheetData>
    <row r="1" spans="1:13" ht="18" customHeight="1">
      <c r="A1" s="2057" t="s">
        <v>278</v>
      </c>
      <c r="B1" s="2057"/>
      <c r="C1" s="2057"/>
      <c r="D1" s="2057"/>
      <c r="E1" s="2057"/>
      <c r="F1" s="2057"/>
      <c r="G1" s="2057"/>
      <c r="H1" s="2057"/>
      <c r="I1" s="2057"/>
      <c r="J1" s="2057"/>
      <c r="K1" s="2057"/>
      <c r="L1" s="2057"/>
      <c r="M1" s="2057"/>
    </row>
    <row r="2" spans="1:13" ht="5.25" customHeight="1">
      <c r="A2" s="2"/>
      <c r="B2" s="2"/>
      <c r="C2" s="219"/>
      <c r="D2" s="220"/>
      <c r="E2" s="220"/>
      <c r="F2" s="3"/>
      <c r="G2" s="3"/>
      <c r="H2" s="3"/>
      <c r="I2" s="3"/>
      <c r="J2" s="3"/>
      <c r="K2" s="3"/>
      <c r="L2" s="221"/>
      <c r="M2" s="222"/>
    </row>
    <row r="3" spans="1:13" s="223" customFormat="1" ht="9.75" customHeight="1">
      <c r="A3" s="2073" t="s">
        <v>324</v>
      </c>
      <c r="B3" s="2073"/>
      <c r="C3" s="224"/>
      <c r="D3" s="88" t="s">
        <v>325</v>
      </c>
      <c r="E3" s="89" t="s">
        <v>326</v>
      </c>
      <c r="F3" s="89" t="s">
        <v>327</v>
      </c>
      <c r="G3" s="89" t="s">
        <v>328</v>
      </c>
      <c r="H3" s="89" t="s">
        <v>329</v>
      </c>
      <c r="I3" s="89" t="s">
        <v>330</v>
      </c>
      <c r="J3" s="89" t="s">
        <v>331</v>
      </c>
      <c r="K3" s="89" t="s">
        <v>332</v>
      </c>
      <c r="L3" s="89" t="s">
        <v>357</v>
      </c>
      <c r="M3" s="225"/>
    </row>
    <row r="4" spans="1:13" s="223" customFormat="1" ht="9.75" customHeight="1">
      <c r="A4" s="91"/>
      <c r="B4" s="91"/>
      <c r="C4" s="87"/>
      <c r="D4" s="92"/>
      <c r="E4" s="92"/>
      <c r="F4" s="92"/>
      <c r="G4" s="92"/>
      <c r="H4" s="92"/>
      <c r="I4" s="92"/>
      <c r="J4" s="92"/>
      <c r="K4" s="92"/>
      <c r="L4" s="92"/>
      <c r="M4" s="226"/>
    </row>
    <row r="5" spans="1:13" s="223" customFormat="1" ht="9.75" customHeight="1">
      <c r="A5" s="2066" t="s">
        <v>336</v>
      </c>
      <c r="B5" s="2066"/>
      <c r="C5" s="94"/>
      <c r="D5" s="227"/>
      <c r="E5" s="97"/>
      <c r="F5" s="97"/>
      <c r="G5" s="97"/>
      <c r="H5" s="97"/>
      <c r="I5" s="97"/>
      <c r="J5" s="97"/>
      <c r="K5" s="97"/>
      <c r="L5" s="97"/>
      <c r="M5" s="228"/>
    </row>
    <row r="6" spans="1:13" s="223" customFormat="1" ht="9.75" customHeight="1">
      <c r="A6" s="2066" t="s">
        <v>337</v>
      </c>
      <c r="B6" s="2066"/>
      <c r="C6" s="94"/>
      <c r="D6" s="95"/>
      <c r="E6" s="96"/>
      <c r="F6" s="96"/>
      <c r="G6" s="96"/>
      <c r="H6" s="96"/>
      <c r="I6" s="96"/>
      <c r="J6" s="96"/>
      <c r="K6" s="96"/>
      <c r="L6" s="96"/>
      <c r="M6" s="229"/>
    </row>
    <row r="7" spans="1:13" s="223" customFormat="1" ht="9.75" customHeight="1">
      <c r="A7" s="102"/>
      <c r="B7" s="230" t="s">
        <v>308</v>
      </c>
      <c r="C7" s="231"/>
      <c r="D7" s="103">
        <v>35925</v>
      </c>
      <c r="E7" s="104">
        <v>37341</v>
      </c>
      <c r="F7" s="104">
        <v>33807</v>
      </c>
      <c r="G7" s="104">
        <v>37113</v>
      </c>
      <c r="H7" s="104">
        <v>40520</v>
      </c>
      <c r="I7" s="104">
        <v>36549</v>
      </c>
      <c r="J7" s="104">
        <v>33205</v>
      </c>
      <c r="K7" s="104">
        <v>32264</v>
      </c>
      <c r="L7" s="104">
        <v>33876</v>
      </c>
      <c r="M7" s="232"/>
    </row>
    <row r="8" spans="1:13" s="223" customFormat="1" ht="9.75" customHeight="1">
      <c r="A8" s="102"/>
      <c r="B8" s="230" t="s">
        <v>401</v>
      </c>
      <c r="C8" s="233"/>
      <c r="D8" s="103">
        <v>35700</v>
      </c>
      <c r="E8" s="104">
        <v>36914</v>
      </c>
      <c r="F8" s="104">
        <v>33689</v>
      </c>
      <c r="G8" s="104">
        <v>33171</v>
      </c>
      <c r="H8" s="104">
        <v>29785</v>
      </c>
      <c r="I8" s="104">
        <v>28668</v>
      </c>
      <c r="J8" s="104">
        <v>28130</v>
      </c>
      <c r="K8" s="104">
        <v>27035</v>
      </c>
      <c r="L8" s="104">
        <v>25646</v>
      </c>
      <c r="M8" s="232"/>
    </row>
    <row r="9" spans="1:13" s="223" customFormat="1" ht="9.75" customHeight="1">
      <c r="A9" s="102"/>
      <c r="B9" s="230" t="s">
        <v>402</v>
      </c>
      <c r="C9" s="233"/>
      <c r="D9" s="103">
        <v>29815</v>
      </c>
      <c r="E9" s="104">
        <v>30871</v>
      </c>
      <c r="F9" s="104">
        <v>28844</v>
      </c>
      <c r="G9" s="104">
        <v>29233</v>
      </c>
      <c r="H9" s="104">
        <v>28292</v>
      </c>
      <c r="I9" s="104">
        <v>26789</v>
      </c>
      <c r="J9" s="104">
        <v>27046</v>
      </c>
      <c r="K9" s="104">
        <v>26718</v>
      </c>
      <c r="L9" s="104">
        <v>26087</v>
      </c>
      <c r="M9" s="232"/>
    </row>
    <row r="10" spans="1:13" s="223" customFormat="1" ht="9.75" customHeight="1">
      <c r="A10" s="102"/>
      <c r="B10" s="230" t="s">
        <v>403</v>
      </c>
      <c r="C10" s="233"/>
      <c r="D10" s="95">
        <v>963</v>
      </c>
      <c r="E10" s="106">
        <v>517</v>
      </c>
      <c r="F10" s="106">
        <v>487</v>
      </c>
      <c r="G10" s="106">
        <v>394</v>
      </c>
      <c r="H10" s="106">
        <v>531</v>
      </c>
      <c r="I10" s="106">
        <v>491</v>
      </c>
      <c r="J10" s="96">
        <v>261</v>
      </c>
      <c r="K10" s="96">
        <v>230</v>
      </c>
      <c r="L10" s="96">
        <v>212</v>
      </c>
      <c r="M10" s="232"/>
    </row>
    <row r="11" spans="1:13" s="223" customFormat="1" ht="9.75" customHeight="1">
      <c r="A11" s="113"/>
      <c r="B11" s="113"/>
      <c r="C11" s="112"/>
      <c r="D11" s="108">
        <f>SUM(D7:D10)</f>
        <v>102403</v>
      </c>
      <c r="E11" s="109">
        <f>SUM(E7:E10)</f>
        <v>105643</v>
      </c>
      <c r="F11" s="109">
        <f aca="true" t="shared" si="0" ref="F11:L11">SUM(F7:F10)</f>
        <v>96827</v>
      </c>
      <c r="G11" s="109">
        <f t="shared" si="0"/>
        <v>99911</v>
      </c>
      <c r="H11" s="109">
        <f t="shared" si="0"/>
        <v>99128</v>
      </c>
      <c r="I11" s="109">
        <f t="shared" si="0"/>
        <v>92497</v>
      </c>
      <c r="J11" s="109">
        <f t="shared" si="0"/>
        <v>88642</v>
      </c>
      <c r="K11" s="109">
        <f t="shared" si="0"/>
        <v>86247</v>
      </c>
      <c r="L11" s="109">
        <f t="shared" si="0"/>
        <v>85821</v>
      </c>
      <c r="M11" s="234"/>
    </row>
    <row r="12" spans="1:13" s="223" customFormat="1" ht="9.75" customHeight="1">
      <c r="A12" s="2066" t="s">
        <v>404</v>
      </c>
      <c r="B12" s="2066"/>
      <c r="C12" s="94"/>
      <c r="D12" s="111"/>
      <c r="E12" s="106"/>
      <c r="F12" s="106"/>
      <c r="G12" s="106"/>
      <c r="H12" s="106"/>
      <c r="I12" s="106"/>
      <c r="J12" s="96"/>
      <c r="K12" s="96"/>
      <c r="L12" s="96"/>
      <c r="M12" s="232"/>
    </row>
    <row r="13" spans="1:13" s="223" customFormat="1" ht="9.75" customHeight="1">
      <c r="A13" s="233"/>
      <c r="B13" s="230" t="s">
        <v>309</v>
      </c>
      <c r="C13" s="231"/>
      <c r="D13" s="103">
        <v>12525</v>
      </c>
      <c r="E13" s="105">
        <v>7284</v>
      </c>
      <c r="F13" s="105">
        <v>6213</v>
      </c>
      <c r="G13" s="105">
        <v>6745</v>
      </c>
      <c r="H13" s="105">
        <v>6463</v>
      </c>
      <c r="I13" s="105">
        <v>6528</v>
      </c>
      <c r="J13" s="104">
        <v>7850</v>
      </c>
      <c r="K13" s="104">
        <v>6151</v>
      </c>
      <c r="L13" s="104">
        <v>6492</v>
      </c>
      <c r="M13" s="232"/>
    </row>
    <row r="14" spans="1:13" s="223" customFormat="1" ht="9.75" customHeight="1">
      <c r="A14" s="233"/>
      <c r="B14" s="230" t="s">
        <v>401</v>
      </c>
      <c r="C14" s="233"/>
      <c r="D14" s="103">
        <v>11060</v>
      </c>
      <c r="E14" s="105">
        <v>8716</v>
      </c>
      <c r="F14" s="105">
        <v>8807</v>
      </c>
      <c r="G14" s="105">
        <v>11794</v>
      </c>
      <c r="H14" s="105">
        <v>10541</v>
      </c>
      <c r="I14" s="105">
        <v>8419</v>
      </c>
      <c r="J14" s="104">
        <v>8301</v>
      </c>
      <c r="K14" s="104">
        <v>13426</v>
      </c>
      <c r="L14" s="104">
        <v>9303</v>
      </c>
      <c r="M14" s="232"/>
    </row>
    <row r="15" spans="1:13" s="223" customFormat="1" ht="9.75" customHeight="1">
      <c r="A15" s="233"/>
      <c r="B15" s="230" t="s">
        <v>402</v>
      </c>
      <c r="C15" s="233"/>
      <c r="D15" s="103">
        <v>8230</v>
      </c>
      <c r="E15" s="105">
        <v>10173</v>
      </c>
      <c r="F15" s="105">
        <v>13107</v>
      </c>
      <c r="G15" s="105">
        <v>11200</v>
      </c>
      <c r="H15" s="105">
        <v>12132</v>
      </c>
      <c r="I15" s="105">
        <v>14483</v>
      </c>
      <c r="J15" s="104">
        <v>13419</v>
      </c>
      <c r="K15" s="104">
        <v>8449</v>
      </c>
      <c r="L15" s="104">
        <v>11325</v>
      </c>
      <c r="M15" s="232"/>
    </row>
    <row r="16" spans="1:13" s="223" customFormat="1" ht="9.75" customHeight="1">
      <c r="A16" s="233"/>
      <c r="B16" s="230" t="s">
        <v>403</v>
      </c>
      <c r="C16" s="233"/>
      <c r="D16" s="95">
        <v>692</v>
      </c>
      <c r="E16" s="106">
        <v>1145</v>
      </c>
      <c r="F16" s="106">
        <v>902</v>
      </c>
      <c r="G16" s="106">
        <v>945</v>
      </c>
      <c r="H16" s="106">
        <v>1278</v>
      </c>
      <c r="I16" s="106">
        <v>1379</v>
      </c>
      <c r="J16" s="96">
        <v>1051</v>
      </c>
      <c r="K16" s="96">
        <v>1080</v>
      </c>
      <c r="L16" s="96">
        <v>1028</v>
      </c>
      <c r="M16" s="232"/>
    </row>
    <row r="17" spans="1:13" s="223" customFormat="1" ht="9.75" customHeight="1">
      <c r="A17" s="235"/>
      <c r="B17" s="113"/>
      <c r="C17" s="112"/>
      <c r="D17" s="108">
        <f>SUM(D13:D16)</f>
        <v>32507</v>
      </c>
      <c r="E17" s="109">
        <f>SUM(E13:E16)</f>
        <v>27318</v>
      </c>
      <c r="F17" s="109">
        <f aca="true" t="shared" si="1" ref="F17:L17">SUM(F13:F16)</f>
        <v>29029</v>
      </c>
      <c r="G17" s="109">
        <f t="shared" si="1"/>
        <v>30684</v>
      </c>
      <c r="H17" s="109">
        <f t="shared" si="1"/>
        <v>30414</v>
      </c>
      <c r="I17" s="109">
        <f t="shared" si="1"/>
        <v>30809</v>
      </c>
      <c r="J17" s="109">
        <f t="shared" si="1"/>
        <v>30621</v>
      </c>
      <c r="K17" s="109">
        <f t="shared" si="1"/>
        <v>29106</v>
      </c>
      <c r="L17" s="109">
        <f t="shared" si="1"/>
        <v>28148</v>
      </c>
      <c r="M17" s="234"/>
    </row>
    <row r="18" spans="1:13" s="223" customFormat="1" ht="9.75" customHeight="1">
      <c r="A18" s="2066" t="s">
        <v>344</v>
      </c>
      <c r="B18" s="2066"/>
      <c r="C18" s="94"/>
      <c r="D18" s="111"/>
      <c r="E18" s="106"/>
      <c r="F18" s="106"/>
      <c r="G18" s="106"/>
      <c r="H18" s="106"/>
      <c r="I18" s="106"/>
      <c r="J18" s="96"/>
      <c r="K18" s="96"/>
      <c r="L18" s="96"/>
      <c r="M18" s="232"/>
    </row>
    <row r="19" spans="1:13" s="223" customFormat="1" ht="9.75" customHeight="1">
      <c r="A19" s="233"/>
      <c r="B19" s="230" t="s">
        <v>309</v>
      </c>
      <c r="C19" s="231"/>
      <c r="D19" s="103">
        <v>63890</v>
      </c>
      <c r="E19" s="105">
        <v>59399</v>
      </c>
      <c r="F19" s="105">
        <v>47063</v>
      </c>
      <c r="G19" s="105">
        <v>52718</v>
      </c>
      <c r="H19" s="105">
        <v>53226</v>
      </c>
      <c r="I19" s="105">
        <v>49206</v>
      </c>
      <c r="J19" s="104">
        <v>47446</v>
      </c>
      <c r="K19" s="104">
        <v>55556</v>
      </c>
      <c r="L19" s="104">
        <v>51397</v>
      </c>
      <c r="M19" s="232"/>
    </row>
    <row r="20" spans="1:13" s="223" customFormat="1" ht="9.75" customHeight="1">
      <c r="A20" s="233"/>
      <c r="B20" s="230" t="s">
        <v>401</v>
      </c>
      <c r="C20" s="233"/>
      <c r="D20" s="103">
        <v>9517</v>
      </c>
      <c r="E20" s="105">
        <v>11422</v>
      </c>
      <c r="F20" s="105">
        <v>10581</v>
      </c>
      <c r="G20" s="105">
        <v>10786</v>
      </c>
      <c r="H20" s="105">
        <v>11550</v>
      </c>
      <c r="I20" s="105">
        <v>13719</v>
      </c>
      <c r="J20" s="104">
        <v>15909</v>
      </c>
      <c r="K20" s="104">
        <v>16516</v>
      </c>
      <c r="L20" s="104">
        <v>16137</v>
      </c>
      <c r="M20" s="232"/>
    </row>
    <row r="21" spans="1:13" s="223" customFormat="1" ht="9.75" customHeight="1">
      <c r="A21" s="233"/>
      <c r="B21" s="230" t="s">
        <v>402</v>
      </c>
      <c r="C21" s="233"/>
      <c r="D21" s="103">
        <v>1831</v>
      </c>
      <c r="E21" s="105">
        <v>5063</v>
      </c>
      <c r="F21" s="105">
        <v>5524</v>
      </c>
      <c r="G21" s="105">
        <v>3642</v>
      </c>
      <c r="H21" s="105">
        <v>3998</v>
      </c>
      <c r="I21" s="105">
        <v>1655</v>
      </c>
      <c r="J21" s="104">
        <v>1628</v>
      </c>
      <c r="K21" s="104">
        <v>2116</v>
      </c>
      <c r="L21" s="104">
        <v>2653</v>
      </c>
      <c r="M21" s="232"/>
    </row>
    <row r="22" spans="1:13" s="223" customFormat="1" ht="9.75" customHeight="1">
      <c r="A22" s="233"/>
      <c r="B22" s="230" t="s">
        <v>403</v>
      </c>
      <c r="C22" s="233"/>
      <c r="D22" s="95">
        <v>1296</v>
      </c>
      <c r="E22" s="106">
        <v>2119</v>
      </c>
      <c r="F22" s="106">
        <v>2214</v>
      </c>
      <c r="G22" s="106">
        <v>1510</v>
      </c>
      <c r="H22" s="106">
        <v>1930</v>
      </c>
      <c r="I22" s="106">
        <v>1739</v>
      </c>
      <c r="J22" s="96">
        <v>162</v>
      </c>
      <c r="K22" s="96">
        <v>329</v>
      </c>
      <c r="L22" s="96">
        <v>280</v>
      </c>
      <c r="M22" s="232"/>
    </row>
    <row r="23" spans="1:13" s="223" customFormat="1" ht="9.75" customHeight="1">
      <c r="A23" s="236"/>
      <c r="B23" s="107"/>
      <c r="C23" s="107"/>
      <c r="D23" s="108">
        <f>SUM(D19:D22)</f>
        <v>76534</v>
      </c>
      <c r="E23" s="109">
        <f>SUM(E19:E22)</f>
        <v>78003</v>
      </c>
      <c r="F23" s="109">
        <f aca="true" t="shared" si="2" ref="F23:L23">SUM(F19:F22)</f>
        <v>65382</v>
      </c>
      <c r="G23" s="109">
        <f t="shared" si="2"/>
        <v>68656</v>
      </c>
      <c r="H23" s="109">
        <f t="shared" si="2"/>
        <v>70704</v>
      </c>
      <c r="I23" s="109">
        <f t="shared" si="2"/>
        <v>66319</v>
      </c>
      <c r="J23" s="109">
        <f t="shared" si="2"/>
        <v>65145</v>
      </c>
      <c r="K23" s="109">
        <f t="shared" si="2"/>
        <v>74517</v>
      </c>
      <c r="L23" s="109">
        <f t="shared" si="2"/>
        <v>70467</v>
      </c>
      <c r="M23" s="234"/>
    </row>
    <row r="24" spans="1:13" s="223" customFormat="1" ht="9.75" customHeight="1">
      <c r="A24" s="2072" t="s">
        <v>405</v>
      </c>
      <c r="B24" s="2072"/>
      <c r="C24" s="233"/>
      <c r="D24" s="119">
        <f>D11+D17+D23</f>
        <v>211444</v>
      </c>
      <c r="E24" s="120">
        <f>E11+E17+E23</f>
        <v>210964</v>
      </c>
      <c r="F24" s="120">
        <f aca="true" t="shared" si="3" ref="F24:L24">F11+F17+F23</f>
        <v>191238</v>
      </c>
      <c r="G24" s="120">
        <f t="shared" si="3"/>
        <v>199251</v>
      </c>
      <c r="H24" s="120">
        <f t="shared" si="3"/>
        <v>200246</v>
      </c>
      <c r="I24" s="120">
        <f t="shared" si="3"/>
        <v>189625</v>
      </c>
      <c r="J24" s="120">
        <f t="shared" si="3"/>
        <v>184408</v>
      </c>
      <c r="K24" s="120">
        <f t="shared" si="3"/>
        <v>189870</v>
      </c>
      <c r="L24" s="120">
        <f t="shared" si="3"/>
        <v>184436</v>
      </c>
      <c r="M24" s="238"/>
    </row>
    <row r="25" spans="1:13" s="223" customFormat="1" ht="9.75" customHeight="1">
      <c r="A25" s="107"/>
      <c r="B25" s="107"/>
      <c r="C25" s="107"/>
      <c r="D25" s="111"/>
      <c r="E25" s="106"/>
      <c r="F25" s="106"/>
      <c r="G25" s="106"/>
      <c r="H25" s="106"/>
      <c r="I25" s="106"/>
      <c r="J25" s="96"/>
      <c r="K25" s="96"/>
      <c r="L25" s="96"/>
      <c r="M25" s="232"/>
    </row>
    <row r="26" spans="1:13" s="223" customFormat="1" ht="9.75" customHeight="1">
      <c r="A26" s="2066" t="s">
        <v>348</v>
      </c>
      <c r="B26" s="2066"/>
      <c r="C26" s="239"/>
      <c r="D26" s="95"/>
      <c r="E26" s="96"/>
      <c r="F26" s="96"/>
      <c r="G26" s="96"/>
      <c r="H26" s="96"/>
      <c r="I26" s="96"/>
      <c r="J26" s="96"/>
      <c r="K26" s="96"/>
      <c r="L26" s="96"/>
      <c r="M26" s="229"/>
    </row>
    <row r="27" spans="1:13" s="223" customFormat="1" ht="9.75" customHeight="1">
      <c r="A27" s="2066" t="s">
        <v>406</v>
      </c>
      <c r="B27" s="2066"/>
      <c r="C27" s="94"/>
      <c r="D27" s="95"/>
      <c r="E27" s="96"/>
      <c r="F27" s="96"/>
      <c r="G27" s="96"/>
      <c r="H27" s="96"/>
      <c r="I27" s="96"/>
      <c r="J27" s="96"/>
      <c r="K27" s="96"/>
      <c r="L27" s="96"/>
      <c r="M27" s="229"/>
    </row>
    <row r="28" spans="1:13" s="223" customFormat="1" ht="9.75" customHeight="1">
      <c r="A28" s="233"/>
      <c r="B28" s="230" t="s">
        <v>309</v>
      </c>
      <c r="C28" s="231"/>
      <c r="D28" s="240">
        <v>63641</v>
      </c>
      <c r="E28" s="104">
        <v>60748</v>
      </c>
      <c r="F28" s="104">
        <v>61172</v>
      </c>
      <c r="G28" s="104">
        <v>63501</v>
      </c>
      <c r="H28" s="104">
        <v>64097</v>
      </c>
      <c r="I28" s="104">
        <v>63949</v>
      </c>
      <c r="J28" s="104">
        <v>75856</v>
      </c>
      <c r="K28" s="104">
        <v>74840</v>
      </c>
      <c r="L28" s="104">
        <v>72084</v>
      </c>
      <c r="M28" s="232"/>
    </row>
    <row r="29" spans="1:13" s="223" customFormat="1" ht="9.75" customHeight="1">
      <c r="A29" s="233"/>
      <c r="B29" s="230" t="s">
        <v>401</v>
      </c>
      <c r="C29" s="233"/>
      <c r="D29" s="240">
        <v>73005</v>
      </c>
      <c r="E29" s="104">
        <v>75075</v>
      </c>
      <c r="F29" s="104">
        <v>75414</v>
      </c>
      <c r="G29" s="104">
        <v>73260</v>
      </c>
      <c r="H29" s="104">
        <v>69973</v>
      </c>
      <c r="I29" s="104">
        <v>62510</v>
      </c>
      <c r="J29" s="104">
        <v>55580</v>
      </c>
      <c r="K29" s="104">
        <v>54401</v>
      </c>
      <c r="L29" s="104">
        <v>54226</v>
      </c>
      <c r="M29" s="232"/>
    </row>
    <row r="30" spans="1:13" s="223" customFormat="1" ht="9.75" customHeight="1">
      <c r="A30" s="233"/>
      <c r="B30" s="230" t="s">
        <v>402</v>
      </c>
      <c r="C30" s="233"/>
      <c r="D30" s="240">
        <v>49175</v>
      </c>
      <c r="E30" s="104">
        <v>47077</v>
      </c>
      <c r="F30" s="104">
        <v>45981</v>
      </c>
      <c r="G30" s="104">
        <v>45686</v>
      </c>
      <c r="H30" s="104">
        <v>47059</v>
      </c>
      <c r="I30" s="104">
        <v>53934</v>
      </c>
      <c r="J30" s="104">
        <v>60479</v>
      </c>
      <c r="K30" s="104">
        <v>63650</v>
      </c>
      <c r="L30" s="104">
        <v>65954</v>
      </c>
      <c r="M30" s="232"/>
    </row>
    <row r="31" spans="1:13" s="223" customFormat="1" ht="9.75" customHeight="1">
      <c r="A31" s="233"/>
      <c r="B31" s="230" t="s">
        <v>403</v>
      </c>
      <c r="C31" s="233"/>
      <c r="D31" s="241">
        <v>2089</v>
      </c>
      <c r="E31" s="96">
        <v>2508</v>
      </c>
      <c r="F31" s="96">
        <v>2612</v>
      </c>
      <c r="G31" s="96">
        <v>2508</v>
      </c>
      <c r="H31" s="96">
        <v>2463</v>
      </c>
      <c r="I31" s="96">
        <v>2389</v>
      </c>
      <c r="J31" s="96">
        <v>2378</v>
      </c>
      <c r="K31" s="96">
        <v>2405</v>
      </c>
      <c r="L31" s="96">
        <v>2140</v>
      </c>
      <c r="M31" s="232"/>
    </row>
    <row r="32" spans="1:13" s="223" customFormat="1" ht="9.75" customHeight="1">
      <c r="A32" s="113"/>
      <c r="B32" s="113"/>
      <c r="C32" s="112"/>
      <c r="D32" s="242">
        <f>SUM(D28:D31)</f>
        <v>187910</v>
      </c>
      <c r="E32" s="243">
        <f>SUM(E28:E31)</f>
        <v>185408</v>
      </c>
      <c r="F32" s="243">
        <f aca="true" t="shared" si="4" ref="F32:L32">SUM(F28:F31)</f>
        <v>185179</v>
      </c>
      <c r="G32" s="243">
        <f t="shared" si="4"/>
        <v>184955</v>
      </c>
      <c r="H32" s="243">
        <f t="shared" si="4"/>
        <v>183592</v>
      </c>
      <c r="I32" s="243">
        <f t="shared" si="4"/>
        <v>182782</v>
      </c>
      <c r="J32" s="243">
        <f t="shared" si="4"/>
        <v>194293</v>
      </c>
      <c r="K32" s="243">
        <f t="shared" si="4"/>
        <v>195296</v>
      </c>
      <c r="L32" s="243">
        <f t="shared" si="4"/>
        <v>194404</v>
      </c>
      <c r="M32" s="234"/>
    </row>
    <row r="33" spans="1:13" s="223" customFormat="1" ht="9.75" customHeight="1">
      <c r="A33" s="2066" t="s">
        <v>350</v>
      </c>
      <c r="B33" s="2066"/>
      <c r="C33" s="94"/>
      <c r="D33" s="95"/>
      <c r="E33" s="96"/>
      <c r="F33" s="96"/>
      <c r="G33" s="96"/>
      <c r="H33" s="96"/>
      <c r="I33" s="96"/>
      <c r="J33" s="96"/>
      <c r="K33" s="96"/>
      <c r="L33" s="96"/>
      <c r="M33" s="229"/>
    </row>
    <row r="34" spans="1:13" s="223" customFormat="1" ht="9.75" customHeight="1">
      <c r="A34" s="233"/>
      <c r="B34" s="230" t="s">
        <v>309</v>
      </c>
      <c r="C34" s="231"/>
      <c r="D34" s="241">
        <v>60741</v>
      </c>
      <c r="E34" s="96">
        <v>60455</v>
      </c>
      <c r="F34" s="96">
        <v>67550</v>
      </c>
      <c r="G34" s="96">
        <v>62343</v>
      </c>
      <c r="H34" s="96">
        <v>61879</v>
      </c>
      <c r="I34" s="96">
        <v>61958</v>
      </c>
      <c r="J34" s="96">
        <v>61399</v>
      </c>
      <c r="K34" s="96">
        <v>62444</v>
      </c>
      <c r="L34" s="96">
        <v>62016</v>
      </c>
      <c r="M34" s="232"/>
    </row>
    <row r="35" spans="1:13" s="223" customFormat="1" ht="9.75" customHeight="1">
      <c r="A35" s="113"/>
      <c r="B35" s="113"/>
      <c r="C35" s="112"/>
      <c r="D35" s="242">
        <f>SUM(D34)</f>
        <v>60741</v>
      </c>
      <c r="E35" s="243">
        <f>SUM(E34)</f>
        <v>60455</v>
      </c>
      <c r="F35" s="243">
        <f aca="true" t="shared" si="5" ref="F35:L35">SUM(F34)</f>
        <v>67550</v>
      </c>
      <c r="G35" s="243">
        <f t="shared" si="5"/>
        <v>62343</v>
      </c>
      <c r="H35" s="243">
        <f t="shared" si="5"/>
        <v>61879</v>
      </c>
      <c r="I35" s="243">
        <f t="shared" si="5"/>
        <v>61958</v>
      </c>
      <c r="J35" s="243">
        <f t="shared" si="5"/>
        <v>61399</v>
      </c>
      <c r="K35" s="243">
        <f t="shared" si="5"/>
        <v>62444</v>
      </c>
      <c r="L35" s="243">
        <f t="shared" si="5"/>
        <v>62016</v>
      </c>
      <c r="M35" s="234"/>
    </row>
    <row r="36" spans="1:13" s="223" customFormat="1" ht="9.75" customHeight="1">
      <c r="A36" s="2066" t="s">
        <v>407</v>
      </c>
      <c r="B36" s="2066"/>
      <c r="C36" s="94"/>
      <c r="D36" s="95"/>
      <c r="E36" s="96"/>
      <c r="F36" s="96"/>
      <c r="G36" s="96"/>
      <c r="H36" s="96"/>
      <c r="I36" s="96"/>
      <c r="J36" s="96"/>
      <c r="K36" s="96"/>
      <c r="L36" s="96"/>
      <c r="M36" s="229"/>
    </row>
    <row r="37" spans="1:13" s="223" customFormat="1" ht="9.75" customHeight="1">
      <c r="A37" s="233"/>
      <c r="B37" s="230" t="s">
        <v>309</v>
      </c>
      <c r="C37" s="231"/>
      <c r="D37" s="240">
        <v>9575</v>
      </c>
      <c r="E37" s="104">
        <v>9305</v>
      </c>
      <c r="F37" s="104">
        <v>8492</v>
      </c>
      <c r="G37" s="104">
        <v>8506</v>
      </c>
      <c r="H37" s="104">
        <v>8530</v>
      </c>
      <c r="I37" s="104">
        <v>8458</v>
      </c>
      <c r="J37" s="104">
        <v>8528</v>
      </c>
      <c r="K37" s="104">
        <v>8617</v>
      </c>
      <c r="L37" s="104">
        <v>8740</v>
      </c>
      <c r="M37" s="232"/>
    </row>
    <row r="38" spans="1:13" s="223" customFormat="1" ht="9.75" customHeight="1">
      <c r="A38" s="233"/>
      <c r="B38" s="230" t="s">
        <v>401</v>
      </c>
      <c r="C38" s="233"/>
      <c r="D38" s="240">
        <v>315</v>
      </c>
      <c r="E38" s="104">
        <v>337</v>
      </c>
      <c r="F38" s="104">
        <v>327</v>
      </c>
      <c r="G38" s="104">
        <v>355</v>
      </c>
      <c r="H38" s="104">
        <v>382</v>
      </c>
      <c r="I38" s="104">
        <v>384</v>
      </c>
      <c r="J38" s="104">
        <v>416</v>
      </c>
      <c r="K38" s="104">
        <v>431</v>
      </c>
      <c r="L38" s="104">
        <v>459</v>
      </c>
      <c r="M38" s="232"/>
    </row>
    <row r="39" spans="1:13" s="223" customFormat="1" ht="9.75" customHeight="1">
      <c r="A39" s="233"/>
      <c r="B39" s="230" t="s">
        <v>402</v>
      </c>
      <c r="C39" s="233"/>
      <c r="D39" s="240">
        <v>100</v>
      </c>
      <c r="E39" s="104">
        <v>101</v>
      </c>
      <c r="F39" s="104">
        <v>46</v>
      </c>
      <c r="G39" s="104">
        <v>46</v>
      </c>
      <c r="H39" s="104">
        <v>47</v>
      </c>
      <c r="I39" s="104">
        <v>49</v>
      </c>
      <c r="J39" s="104">
        <v>50</v>
      </c>
      <c r="K39" s="104">
        <v>51</v>
      </c>
      <c r="L39" s="104">
        <v>55</v>
      </c>
      <c r="M39" s="232"/>
    </row>
    <row r="40" spans="1:13" s="223" customFormat="1" ht="9.75" customHeight="1">
      <c r="A40" s="233"/>
      <c r="B40" s="230" t="s">
        <v>403</v>
      </c>
      <c r="C40" s="233"/>
      <c r="D40" s="241">
        <v>58</v>
      </c>
      <c r="E40" s="96">
        <v>59</v>
      </c>
      <c r="F40" s="96">
        <v>43</v>
      </c>
      <c r="G40" s="96">
        <v>45</v>
      </c>
      <c r="H40" s="96">
        <v>45</v>
      </c>
      <c r="I40" s="96">
        <v>46</v>
      </c>
      <c r="J40" s="96">
        <v>48</v>
      </c>
      <c r="K40" s="96">
        <v>50</v>
      </c>
      <c r="L40" s="96">
        <v>54</v>
      </c>
      <c r="M40" s="232"/>
    </row>
    <row r="41" spans="1:13" s="223" customFormat="1" ht="9.75" customHeight="1">
      <c r="A41" s="235"/>
      <c r="B41" s="113"/>
      <c r="C41" s="112"/>
      <c r="D41" s="242">
        <f>SUM(D37:D40)</f>
        <v>10048</v>
      </c>
      <c r="E41" s="243">
        <f>SUM(E37:E40)</f>
        <v>9802</v>
      </c>
      <c r="F41" s="243">
        <f aca="true" t="shared" si="6" ref="F41:L41">SUM(F37:F40)</f>
        <v>8908</v>
      </c>
      <c r="G41" s="243">
        <f t="shared" si="6"/>
        <v>8952</v>
      </c>
      <c r="H41" s="243">
        <f t="shared" si="6"/>
        <v>9004</v>
      </c>
      <c r="I41" s="243">
        <f t="shared" si="6"/>
        <v>8937</v>
      </c>
      <c r="J41" s="243">
        <f t="shared" si="6"/>
        <v>9042</v>
      </c>
      <c r="K41" s="243">
        <f t="shared" si="6"/>
        <v>9149</v>
      </c>
      <c r="L41" s="243">
        <f t="shared" si="6"/>
        <v>9308</v>
      </c>
      <c r="M41" s="234"/>
    </row>
    <row r="42" spans="1:13" s="223" customFormat="1" ht="9.75" customHeight="1">
      <c r="A42" s="2072" t="s">
        <v>352</v>
      </c>
      <c r="B42" s="2072"/>
      <c r="C42" s="233"/>
      <c r="D42" s="244">
        <f>D32+D35+D41</f>
        <v>258699</v>
      </c>
      <c r="E42" s="245">
        <f>E32+E35+E41</f>
        <v>255665</v>
      </c>
      <c r="F42" s="245">
        <f aca="true" t="shared" si="7" ref="F42:L42">F32+F35+F41</f>
        <v>261637</v>
      </c>
      <c r="G42" s="245">
        <f t="shared" si="7"/>
        <v>256250</v>
      </c>
      <c r="H42" s="245">
        <f t="shared" si="7"/>
        <v>254475</v>
      </c>
      <c r="I42" s="245">
        <f t="shared" si="7"/>
        <v>253677</v>
      </c>
      <c r="J42" s="245">
        <f t="shared" si="7"/>
        <v>264734</v>
      </c>
      <c r="K42" s="245">
        <f t="shared" si="7"/>
        <v>266889</v>
      </c>
      <c r="L42" s="245">
        <f t="shared" si="7"/>
        <v>265728</v>
      </c>
      <c r="M42" s="238"/>
    </row>
    <row r="43" spans="1:13" s="223" customFormat="1" ht="3" customHeight="1">
      <c r="A43" s="246"/>
      <c r="B43" s="246"/>
      <c r="C43" s="247"/>
      <c r="D43" s="95"/>
      <c r="E43" s="97"/>
      <c r="F43" s="97"/>
      <c r="G43" s="97"/>
      <c r="H43" s="97"/>
      <c r="I43" s="97"/>
      <c r="J43" s="97"/>
      <c r="K43" s="97"/>
      <c r="L43" s="97"/>
      <c r="M43" s="248"/>
    </row>
    <row r="44" spans="1:13" s="223" customFormat="1" ht="9.75" customHeight="1">
      <c r="A44" s="2072" t="s">
        <v>408</v>
      </c>
      <c r="B44" s="2072"/>
      <c r="C44" s="233"/>
      <c r="D44" s="244">
        <f>D42+D24</f>
        <v>470143</v>
      </c>
      <c r="E44" s="245">
        <f>E42+E24</f>
        <v>466629</v>
      </c>
      <c r="F44" s="245">
        <f aca="true" t="shared" si="8" ref="F44:L44">F42+F24</f>
        <v>452875</v>
      </c>
      <c r="G44" s="245">
        <f t="shared" si="8"/>
        <v>455501</v>
      </c>
      <c r="H44" s="245">
        <f t="shared" si="8"/>
        <v>454721</v>
      </c>
      <c r="I44" s="245">
        <f t="shared" si="8"/>
        <v>443302</v>
      </c>
      <c r="J44" s="245">
        <f t="shared" si="8"/>
        <v>449142</v>
      </c>
      <c r="K44" s="245">
        <f t="shared" si="8"/>
        <v>456759</v>
      </c>
      <c r="L44" s="245">
        <f t="shared" si="8"/>
        <v>450164</v>
      </c>
      <c r="M44" s="238"/>
    </row>
    <row r="45" spans="1:13" ht="5.25" customHeight="1">
      <c r="A45" s="249"/>
      <c r="B45" s="249"/>
      <c r="C45" s="249"/>
      <c r="D45" s="250"/>
      <c r="E45" s="250"/>
      <c r="F45" s="251"/>
      <c r="G45" s="251"/>
      <c r="H45" s="251"/>
      <c r="I45" s="251"/>
      <c r="J45" s="251"/>
      <c r="K45" s="251"/>
      <c r="L45" s="252"/>
      <c r="M45" s="253"/>
    </row>
    <row r="46" spans="1:13" ht="9" customHeight="1">
      <c r="A46" s="1850">
        <v>1</v>
      </c>
      <c r="B46" s="2071" t="s">
        <v>409</v>
      </c>
      <c r="C46" s="2071"/>
      <c r="D46" s="2071"/>
      <c r="E46" s="2071"/>
      <c r="F46" s="2071"/>
      <c r="G46" s="2071"/>
      <c r="H46" s="2071"/>
      <c r="I46" s="2071"/>
      <c r="J46" s="2071"/>
      <c r="K46" s="2071"/>
      <c r="L46" s="2071"/>
      <c r="M46" s="2071"/>
    </row>
    <row r="47" spans="1:13" ht="9" customHeight="1">
      <c r="A47" s="1850">
        <v>2</v>
      </c>
      <c r="B47" s="2071" t="s">
        <v>410</v>
      </c>
      <c r="C47" s="2071"/>
      <c r="D47" s="2071"/>
      <c r="E47" s="2071"/>
      <c r="F47" s="2071"/>
      <c r="G47" s="2071"/>
      <c r="H47" s="2071"/>
      <c r="I47" s="2071"/>
      <c r="J47" s="2071"/>
      <c r="K47" s="2071"/>
      <c r="L47" s="2071"/>
      <c r="M47" s="2071"/>
    </row>
  </sheetData>
  <sheetProtection selectLockedCells="1"/>
  <mergeCells count="15">
    <mergeCell ref="A26:B26"/>
    <mergeCell ref="A24:B24"/>
    <mergeCell ref="A3:B3"/>
    <mergeCell ref="A5:B5"/>
    <mergeCell ref="A1:M1"/>
    <mergeCell ref="A18:B18"/>
    <mergeCell ref="A12:B12"/>
    <mergeCell ref="A6:B6"/>
    <mergeCell ref="B47:M47"/>
    <mergeCell ref="A44:B44"/>
    <mergeCell ref="A36:B36"/>
    <mergeCell ref="A33:B33"/>
    <mergeCell ref="A27:B27"/>
    <mergeCell ref="B46:M46"/>
    <mergeCell ref="A42:B42"/>
  </mergeCells>
  <printOptions horizontalCentered="1"/>
  <pageMargins left="0.25" right="0.25" top="0.5" bottom="0.25" header="0.5" footer="0.5"/>
  <pageSetup horizontalDpi="600" verticalDpi="600" orientation="landscape" paperSize="9" scale="98" r:id="rId1"/>
  <colBreaks count="1" manualBreakCount="1">
    <brk id="13" min="3" max="48" man="1"/>
  </colBreaks>
</worksheet>
</file>

<file path=xl/worksheets/sheet14.xml><?xml version="1.0" encoding="utf-8"?>
<worksheet xmlns="http://schemas.openxmlformats.org/spreadsheetml/2006/main" xmlns:r="http://schemas.openxmlformats.org/officeDocument/2006/relationships">
  <dimension ref="A1:U54"/>
  <sheetViews>
    <sheetView zoomScalePageLayoutView="0" workbookViewId="0" topLeftCell="A1">
      <selection activeCell="AA28" sqref="AA28"/>
    </sheetView>
  </sheetViews>
  <sheetFormatPr defaultColWidth="9.140625" defaultRowHeight="12.75"/>
  <cols>
    <col min="1" max="1" width="2.8515625" style="128" customWidth="1"/>
    <col min="2" max="2" width="1.7109375" style="128" customWidth="1"/>
    <col min="3" max="3" width="40.57421875" style="128" customWidth="1"/>
    <col min="4" max="4" width="4.28125" style="128" customWidth="1"/>
    <col min="5" max="5" width="8.140625" style="215" customWidth="1"/>
    <col min="6" max="7" width="7.421875" style="216" customWidth="1"/>
    <col min="8" max="8" width="1.28515625" style="216" customWidth="1"/>
    <col min="9" max="9" width="9.57421875" style="216" customWidth="1"/>
    <col min="10" max="11" width="1.28515625" style="216" customWidth="1"/>
    <col min="12" max="12" width="7.421875" style="217" customWidth="1"/>
    <col min="13" max="14" width="6.7109375" style="216" customWidth="1"/>
    <col min="15" max="16" width="6.7109375" style="217" customWidth="1"/>
    <col min="17" max="17" width="6.7109375" style="216" customWidth="1"/>
    <col min="18" max="20" width="6.7109375" style="128" customWidth="1"/>
    <col min="21" max="21" width="1.7109375" style="128" customWidth="1"/>
    <col min="22" max="22" width="4.00390625" style="128" customWidth="1"/>
    <col min="23" max="24" width="9.140625" style="128" customWidth="1"/>
    <col min="25" max="26" width="9.140625" style="218" customWidth="1"/>
    <col min="27" max="252" width="9.140625" style="128" customWidth="1"/>
    <col min="253" max="16384" width="9.140625" style="128" customWidth="1"/>
  </cols>
  <sheetData>
    <row r="1" spans="1:21" ht="16.5">
      <c r="A1" s="1948" t="s">
        <v>364</v>
      </c>
      <c r="B1" s="1948"/>
      <c r="C1" s="1948"/>
      <c r="D1" s="1948"/>
      <c r="E1" s="1948"/>
      <c r="F1" s="1948"/>
      <c r="G1" s="1948"/>
      <c r="H1" s="1948"/>
      <c r="I1" s="1948"/>
      <c r="J1" s="1948"/>
      <c r="K1" s="1948"/>
      <c r="L1" s="1948"/>
      <c r="M1" s="1948"/>
      <c r="N1" s="1948"/>
      <c r="O1" s="1948"/>
      <c r="P1" s="1948"/>
      <c r="Q1" s="1948"/>
      <c r="R1" s="1948"/>
      <c r="S1" s="1948"/>
      <c r="T1" s="1948"/>
      <c r="U1" s="1948"/>
    </row>
    <row r="2" spans="1:21" s="129" customFormat="1" ht="9" customHeight="1">
      <c r="A2" s="130"/>
      <c r="B2" s="130"/>
      <c r="C2" s="130"/>
      <c r="D2" s="130"/>
      <c r="E2" s="131"/>
      <c r="F2" s="131"/>
      <c r="G2" s="132"/>
      <c r="H2" s="132"/>
      <c r="I2" s="132"/>
      <c r="J2" s="132"/>
      <c r="K2" s="132"/>
      <c r="L2" s="132"/>
      <c r="M2" s="132"/>
      <c r="N2" s="132"/>
      <c r="O2" s="132"/>
      <c r="P2" s="132"/>
      <c r="Q2" s="132"/>
      <c r="R2" s="132"/>
      <c r="S2" s="132"/>
      <c r="T2" s="133"/>
      <c r="U2" s="134"/>
    </row>
    <row r="3" spans="1:21" s="129" customFormat="1" ht="9.75" customHeight="1">
      <c r="A3" s="2086" t="s">
        <v>324</v>
      </c>
      <c r="B3" s="2086"/>
      <c r="C3" s="2086"/>
      <c r="D3" s="135"/>
      <c r="E3" s="2084" t="s">
        <v>325</v>
      </c>
      <c r="F3" s="2085"/>
      <c r="G3" s="2085"/>
      <c r="H3" s="2085"/>
      <c r="I3" s="2085"/>
      <c r="J3" s="2085"/>
      <c r="K3" s="2085"/>
      <c r="L3" s="2085"/>
      <c r="M3" s="136" t="s">
        <v>326</v>
      </c>
      <c r="N3" s="136" t="s">
        <v>327</v>
      </c>
      <c r="O3" s="136" t="s">
        <v>328</v>
      </c>
      <c r="P3" s="136" t="s">
        <v>329</v>
      </c>
      <c r="Q3" s="136" t="s">
        <v>330</v>
      </c>
      <c r="R3" s="136" t="s">
        <v>331</v>
      </c>
      <c r="S3" s="136" t="s">
        <v>332</v>
      </c>
      <c r="T3" s="136" t="s">
        <v>357</v>
      </c>
      <c r="U3" s="137"/>
    </row>
    <row r="4" spans="1:21" s="129" customFormat="1" ht="9.75" customHeight="1">
      <c r="A4" s="138"/>
      <c r="B4" s="138"/>
      <c r="C4" s="131"/>
      <c r="D4" s="131"/>
      <c r="E4" s="2089"/>
      <c r="F4" s="2089"/>
      <c r="G4" s="2089"/>
      <c r="H4" s="139"/>
      <c r="I4" s="140" t="s">
        <v>365</v>
      </c>
      <c r="J4" s="141"/>
      <c r="K4" s="141"/>
      <c r="L4" s="2087"/>
      <c r="M4" s="2087"/>
      <c r="N4" s="2087"/>
      <c r="O4" s="2087"/>
      <c r="P4" s="2087"/>
      <c r="Q4" s="2087"/>
      <c r="R4" s="2087"/>
      <c r="S4" s="2087"/>
      <c r="T4" s="2087"/>
      <c r="U4" s="2087"/>
    </row>
    <row r="5" spans="1:21" s="129" customFormat="1" ht="9.75" customHeight="1">
      <c r="A5" s="138"/>
      <c r="B5" s="138"/>
      <c r="C5" s="131"/>
      <c r="D5" s="131"/>
      <c r="E5" s="2082" t="s">
        <v>366</v>
      </c>
      <c r="F5" s="2082"/>
      <c r="G5" s="2082"/>
      <c r="H5" s="1852" t="s">
        <v>367</v>
      </c>
      <c r="I5" s="140" t="s">
        <v>368</v>
      </c>
      <c r="J5" s="141"/>
      <c r="K5" s="141"/>
      <c r="L5" s="2088" t="s">
        <v>369</v>
      </c>
      <c r="M5" s="2088"/>
      <c r="N5" s="2088"/>
      <c r="O5" s="2088"/>
      <c r="P5" s="2088"/>
      <c r="Q5" s="2088"/>
      <c r="R5" s="2088"/>
      <c r="S5" s="2088"/>
      <c r="T5" s="2088"/>
      <c r="U5" s="2088"/>
    </row>
    <row r="6" spans="1:21" s="129" customFormat="1" ht="9.75" customHeight="1">
      <c r="A6" s="143"/>
      <c r="B6" s="143"/>
      <c r="C6" s="143"/>
      <c r="D6" s="143"/>
      <c r="E6" s="142" t="s">
        <v>370</v>
      </c>
      <c r="F6" s="144" t="s">
        <v>371</v>
      </c>
      <c r="G6" s="142" t="s">
        <v>372</v>
      </c>
      <c r="H6" s="142"/>
      <c r="I6" s="140" t="s">
        <v>373</v>
      </c>
      <c r="J6" s="1853" t="s">
        <v>374</v>
      </c>
      <c r="K6" s="145"/>
      <c r="L6" s="2088"/>
      <c r="M6" s="2088"/>
      <c r="N6" s="2088"/>
      <c r="O6" s="2088"/>
      <c r="P6" s="2088"/>
      <c r="Q6" s="2088"/>
      <c r="R6" s="2088"/>
      <c r="S6" s="2088"/>
      <c r="T6" s="2088"/>
      <c r="U6" s="134"/>
    </row>
    <row r="7" spans="1:21" s="129" customFormat="1" ht="9.75" customHeight="1">
      <c r="A7" s="2083" t="s">
        <v>375</v>
      </c>
      <c r="B7" s="2083"/>
      <c r="C7" s="2083"/>
      <c r="D7" s="146"/>
      <c r="E7" s="147"/>
      <c r="F7" s="148"/>
      <c r="G7" s="149"/>
      <c r="H7" s="149"/>
      <c r="I7" s="149"/>
      <c r="J7" s="149"/>
      <c r="K7" s="149"/>
      <c r="L7" s="149"/>
      <c r="M7" s="149"/>
      <c r="N7" s="149"/>
      <c r="O7" s="149"/>
      <c r="P7" s="149"/>
      <c r="Q7" s="149"/>
      <c r="R7" s="149"/>
      <c r="S7" s="149"/>
      <c r="T7" s="149"/>
      <c r="U7" s="150"/>
    </row>
    <row r="8" spans="1:21" s="129" customFormat="1" ht="9.75" customHeight="1">
      <c r="A8" s="1902" t="s">
        <v>376</v>
      </c>
      <c r="B8" s="1902"/>
      <c r="C8" s="1902"/>
      <c r="D8" s="146"/>
      <c r="E8" s="152"/>
      <c r="F8" s="153"/>
      <c r="G8" s="131"/>
      <c r="H8" s="131"/>
      <c r="I8" s="131"/>
      <c r="J8" s="131"/>
      <c r="K8" s="131"/>
      <c r="L8" s="131"/>
      <c r="M8" s="131"/>
      <c r="N8" s="131"/>
      <c r="O8" s="131"/>
      <c r="P8" s="131"/>
      <c r="Q8" s="131"/>
      <c r="R8" s="131"/>
      <c r="S8" s="131"/>
      <c r="T8" s="131"/>
      <c r="U8" s="154"/>
    </row>
    <row r="9" spans="1:21" s="129" customFormat="1" ht="9.75" customHeight="1">
      <c r="A9" s="155"/>
      <c r="B9" s="2081" t="s">
        <v>377</v>
      </c>
      <c r="C9" s="2081"/>
      <c r="D9" s="156"/>
      <c r="E9" s="157">
        <v>34</v>
      </c>
      <c r="F9" s="158">
        <v>0</v>
      </c>
      <c r="G9" s="159">
        <f>SUM(E9:F9)</f>
        <v>34</v>
      </c>
      <c r="H9" s="158"/>
      <c r="I9" s="158">
        <v>52</v>
      </c>
      <c r="J9" s="159"/>
      <c r="K9" s="159"/>
      <c r="L9" s="158">
        <v>3</v>
      </c>
      <c r="M9" s="160">
        <v>2</v>
      </c>
      <c r="N9" s="160">
        <v>2</v>
      </c>
      <c r="O9" s="160">
        <v>6</v>
      </c>
      <c r="P9" s="160">
        <v>3</v>
      </c>
      <c r="Q9" s="160">
        <v>6</v>
      </c>
      <c r="R9" s="160">
        <v>4</v>
      </c>
      <c r="S9" s="160">
        <v>17</v>
      </c>
      <c r="T9" s="160">
        <v>8</v>
      </c>
      <c r="U9" s="162"/>
    </row>
    <row r="10" spans="1:21" s="129" customFormat="1" ht="9.75" customHeight="1">
      <c r="A10" s="155"/>
      <c r="B10" s="2080" t="s">
        <v>378</v>
      </c>
      <c r="C10" s="2080"/>
      <c r="D10" s="156"/>
      <c r="E10" s="157">
        <v>0</v>
      </c>
      <c r="F10" s="158">
        <v>0</v>
      </c>
      <c r="G10" s="159">
        <f>SUM(E10:F10)</f>
        <v>0</v>
      </c>
      <c r="H10" s="158"/>
      <c r="I10" s="158">
        <v>0</v>
      </c>
      <c r="J10" s="159"/>
      <c r="K10" s="159"/>
      <c r="L10" s="158">
        <v>0</v>
      </c>
      <c r="M10" s="160">
        <v>0</v>
      </c>
      <c r="N10" s="160">
        <v>0</v>
      </c>
      <c r="O10" s="160">
        <v>0</v>
      </c>
      <c r="P10" s="160">
        <v>0</v>
      </c>
      <c r="Q10" s="160">
        <v>0</v>
      </c>
      <c r="R10" s="160">
        <v>0</v>
      </c>
      <c r="S10" s="160">
        <v>0</v>
      </c>
      <c r="T10" s="160">
        <v>0</v>
      </c>
      <c r="U10" s="162"/>
    </row>
    <row r="11" spans="1:21" s="129" customFormat="1" ht="9.75" customHeight="1">
      <c r="A11" s="163"/>
      <c r="B11" s="2080" t="s">
        <v>379</v>
      </c>
      <c r="C11" s="2080"/>
      <c r="D11" s="164"/>
      <c r="E11" s="165">
        <v>10024</v>
      </c>
      <c r="F11" s="166">
        <v>994</v>
      </c>
      <c r="G11" s="159">
        <f>SUM(E11:F11)</f>
        <v>11018</v>
      </c>
      <c r="H11" s="166"/>
      <c r="I11" s="166">
        <v>3899</v>
      </c>
      <c r="J11" s="167"/>
      <c r="K11" s="167"/>
      <c r="L11" s="166">
        <v>823</v>
      </c>
      <c r="M11" s="168">
        <v>1093</v>
      </c>
      <c r="N11" s="168">
        <v>1174</v>
      </c>
      <c r="O11" s="168">
        <v>1205</v>
      </c>
      <c r="P11" s="168">
        <v>1427</v>
      </c>
      <c r="Q11" s="168">
        <v>1333</v>
      </c>
      <c r="R11" s="168">
        <v>1031</v>
      </c>
      <c r="S11" s="168">
        <v>1331</v>
      </c>
      <c r="T11" s="168">
        <v>1308</v>
      </c>
      <c r="U11" s="162"/>
    </row>
    <row r="12" spans="1:21" s="129" customFormat="1" ht="9.75" customHeight="1">
      <c r="A12" s="163"/>
      <c r="B12" s="2080" t="s">
        <v>380</v>
      </c>
      <c r="C12" s="2080"/>
      <c r="D12" s="164"/>
      <c r="E12" s="165">
        <v>0</v>
      </c>
      <c r="F12" s="169">
        <v>0</v>
      </c>
      <c r="G12" s="159">
        <f>SUM(E12:F12)</f>
        <v>0</v>
      </c>
      <c r="H12" s="169"/>
      <c r="I12" s="169">
        <v>0</v>
      </c>
      <c r="J12" s="170"/>
      <c r="K12" s="170"/>
      <c r="L12" s="169">
        <v>0</v>
      </c>
      <c r="M12" s="171">
        <v>0</v>
      </c>
      <c r="N12" s="171">
        <v>0</v>
      </c>
      <c r="O12" s="171">
        <v>0</v>
      </c>
      <c r="P12" s="171">
        <v>0</v>
      </c>
      <c r="Q12" s="171">
        <v>0</v>
      </c>
      <c r="R12" s="171">
        <v>0</v>
      </c>
      <c r="S12" s="171">
        <v>0</v>
      </c>
      <c r="T12" s="171">
        <v>0</v>
      </c>
      <c r="U12" s="162"/>
    </row>
    <row r="13" spans="1:21" s="129" customFormat="1" ht="9.75" customHeight="1">
      <c r="A13" s="163"/>
      <c r="B13" s="2080" t="s">
        <v>381</v>
      </c>
      <c r="C13" s="2080"/>
      <c r="D13" s="164"/>
      <c r="E13" s="172">
        <v>162</v>
      </c>
      <c r="F13" s="173">
        <v>3</v>
      </c>
      <c r="G13" s="174">
        <f>SUM(E13:F13)</f>
        <v>165</v>
      </c>
      <c r="H13" s="173"/>
      <c r="I13" s="173">
        <v>32</v>
      </c>
      <c r="J13" s="174"/>
      <c r="K13" s="174"/>
      <c r="L13" s="173">
        <v>14</v>
      </c>
      <c r="M13" s="175">
        <v>14</v>
      </c>
      <c r="N13" s="175">
        <v>17</v>
      </c>
      <c r="O13" s="175">
        <v>22</v>
      </c>
      <c r="P13" s="175">
        <v>19</v>
      </c>
      <c r="Q13" s="175">
        <v>22</v>
      </c>
      <c r="R13" s="175">
        <v>12</v>
      </c>
      <c r="S13" s="175">
        <v>15</v>
      </c>
      <c r="T13" s="175">
        <v>22</v>
      </c>
      <c r="U13" s="176"/>
    </row>
    <row r="14" spans="1:21" s="129" customFormat="1" ht="9.75" customHeight="1">
      <c r="A14" s="153"/>
      <c r="B14" s="153"/>
      <c r="C14" s="153"/>
      <c r="D14" s="153"/>
      <c r="E14" s="177">
        <f>SUM(E9:E13)</f>
        <v>10220</v>
      </c>
      <c r="F14" s="178">
        <f>SUM(F9:F13)</f>
        <v>997</v>
      </c>
      <c r="G14" s="178">
        <f>SUM(G9:G13)</f>
        <v>11217</v>
      </c>
      <c r="H14" s="178"/>
      <c r="I14" s="178">
        <f>SUM(I9:I13)</f>
        <v>3983</v>
      </c>
      <c r="J14" s="178"/>
      <c r="K14" s="178"/>
      <c r="L14" s="178">
        <f>SUM(L9:L13)</f>
        <v>840</v>
      </c>
      <c r="M14" s="161">
        <f>SUM(M9:M13)</f>
        <v>1109</v>
      </c>
      <c r="N14" s="161">
        <f aca="true" t="shared" si="0" ref="N14:T14">SUM(N9:N13)</f>
        <v>1193</v>
      </c>
      <c r="O14" s="161">
        <f t="shared" si="0"/>
        <v>1233</v>
      </c>
      <c r="P14" s="161">
        <f t="shared" si="0"/>
        <v>1449</v>
      </c>
      <c r="Q14" s="161">
        <f t="shared" si="0"/>
        <v>1361</v>
      </c>
      <c r="R14" s="161">
        <f t="shared" si="0"/>
        <v>1047</v>
      </c>
      <c r="S14" s="161">
        <f t="shared" si="0"/>
        <v>1363</v>
      </c>
      <c r="T14" s="161">
        <f t="shared" si="0"/>
        <v>1338</v>
      </c>
      <c r="U14" s="162"/>
    </row>
    <row r="15" spans="1:21" s="129" customFormat="1" ht="9.75" customHeight="1">
      <c r="A15" s="1902" t="s">
        <v>382</v>
      </c>
      <c r="B15" s="1902"/>
      <c r="C15" s="1902"/>
      <c r="D15" s="179"/>
      <c r="E15" s="180">
        <v>1</v>
      </c>
      <c r="F15" s="181">
        <v>0</v>
      </c>
      <c r="G15" s="178">
        <f>SUM(E15:F15)</f>
        <v>1</v>
      </c>
      <c r="H15" s="181"/>
      <c r="I15" s="181">
        <v>130</v>
      </c>
      <c r="J15" s="178"/>
      <c r="K15" s="178"/>
      <c r="L15" s="181">
        <v>3</v>
      </c>
      <c r="M15" s="161">
        <v>3</v>
      </c>
      <c r="N15" s="161">
        <v>2</v>
      </c>
      <c r="O15" s="161">
        <v>1</v>
      </c>
      <c r="P15" s="161">
        <v>1</v>
      </c>
      <c r="Q15" s="161">
        <v>1</v>
      </c>
      <c r="R15" s="161">
        <v>0</v>
      </c>
      <c r="S15" s="161">
        <v>0</v>
      </c>
      <c r="T15" s="161">
        <v>0</v>
      </c>
      <c r="U15" s="162"/>
    </row>
    <row r="16" spans="1:21" s="129" customFormat="1" ht="9.75" customHeight="1">
      <c r="A16" s="2074" t="s">
        <v>383</v>
      </c>
      <c r="B16" s="2074"/>
      <c r="C16" s="2074"/>
      <c r="D16" s="182"/>
      <c r="E16" s="183">
        <f>SUM(E14:E15)</f>
        <v>10221</v>
      </c>
      <c r="F16" s="184">
        <f>SUM(F14:F15)</f>
        <v>997</v>
      </c>
      <c r="G16" s="184">
        <f>SUM(G14:G15)</f>
        <v>11218</v>
      </c>
      <c r="H16" s="185"/>
      <c r="I16" s="184">
        <f>SUM(I14:I15)</f>
        <v>4113</v>
      </c>
      <c r="J16" s="184"/>
      <c r="K16" s="184"/>
      <c r="L16" s="184">
        <f>SUM(L14:L15)</f>
        <v>843</v>
      </c>
      <c r="M16" s="186">
        <f>SUM(M14:M15)</f>
        <v>1112</v>
      </c>
      <c r="N16" s="186">
        <f aca="true" t="shared" si="1" ref="N16:T16">SUM(N14:N15)</f>
        <v>1195</v>
      </c>
      <c r="O16" s="186">
        <f t="shared" si="1"/>
        <v>1234</v>
      </c>
      <c r="P16" s="186">
        <f t="shared" si="1"/>
        <v>1450</v>
      </c>
      <c r="Q16" s="186">
        <f t="shared" si="1"/>
        <v>1362</v>
      </c>
      <c r="R16" s="186">
        <f t="shared" si="1"/>
        <v>1047</v>
      </c>
      <c r="S16" s="186">
        <f t="shared" si="1"/>
        <v>1363</v>
      </c>
      <c r="T16" s="186">
        <f t="shared" si="1"/>
        <v>1338</v>
      </c>
      <c r="U16" s="187"/>
    </row>
    <row r="17" spans="1:21" s="129" customFormat="1" ht="9.75" customHeight="1">
      <c r="A17" s="2083"/>
      <c r="B17" s="2083"/>
      <c r="C17" s="2083"/>
      <c r="D17" s="153"/>
      <c r="E17" s="180"/>
      <c r="F17" s="181"/>
      <c r="G17" s="178"/>
      <c r="H17" s="181"/>
      <c r="I17" s="181"/>
      <c r="J17" s="178"/>
      <c r="K17" s="178"/>
      <c r="L17" s="178"/>
      <c r="M17" s="161"/>
      <c r="N17" s="161"/>
      <c r="O17" s="161"/>
      <c r="P17" s="161"/>
      <c r="Q17" s="161"/>
      <c r="R17" s="161"/>
      <c r="S17" s="161"/>
      <c r="T17" s="161"/>
      <c r="U17" s="162"/>
    </row>
    <row r="18" spans="1:21" s="129" customFormat="1" ht="9.75" customHeight="1">
      <c r="A18" s="2083" t="s">
        <v>384</v>
      </c>
      <c r="B18" s="2083"/>
      <c r="C18" s="2083"/>
      <c r="D18" s="146"/>
      <c r="E18" s="180"/>
      <c r="F18" s="181"/>
      <c r="G18" s="178"/>
      <c r="H18" s="181"/>
      <c r="I18" s="181"/>
      <c r="J18" s="178"/>
      <c r="K18" s="178"/>
      <c r="L18" s="178"/>
      <c r="M18" s="161"/>
      <c r="N18" s="161"/>
      <c r="O18" s="161"/>
      <c r="P18" s="161"/>
      <c r="Q18" s="161"/>
      <c r="R18" s="161"/>
      <c r="S18" s="161"/>
      <c r="T18" s="161"/>
      <c r="U18" s="162"/>
    </row>
    <row r="19" spans="1:21" s="129" customFormat="1" ht="9.75" customHeight="1">
      <c r="A19" s="1902" t="s">
        <v>376</v>
      </c>
      <c r="B19" s="1902"/>
      <c r="C19" s="1902"/>
      <c r="D19" s="146"/>
      <c r="E19" s="180"/>
      <c r="F19" s="181"/>
      <c r="G19" s="178"/>
      <c r="H19" s="181"/>
      <c r="I19" s="181"/>
      <c r="J19" s="178"/>
      <c r="K19" s="178"/>
      <c r="L19" s="178"/>
      <c r="M19" s="161"/>
      <c r="N19" s="161"/>
      <c r="O19" s="161"/>
      <c r="P19" s="161"/>
      <c r="Q19" s="161"/>
      <c r="R19" s="161"/>
      <c r="S19" s="161"/>
      <c r="T19" s="161"/>
      <c r="U19" s="162"/>
    </row>
    <row r="20" spans="1:21" s="129" customFormat="1" ht="9.75" customHeight="1">
      <c r="A20" s="188"/>
      <c r="B20" s="2081" t="s">
        <v>385</v>
      </c>
      <c r="C20" s="2081"/>
      <c r="D20" s="131"/>
      <c r="E20" s="180">
        <v>1144</v>
      </c>
      <c r="F20" s="181">
        <v>34</v>
      </c>
      <c r="G20" s="178">
        <f>SUM(E20:F20)</f>
        <v>1178</v>
      </c>
      <c r="H20" s="181"/>
      <c r="I20" s="181">
        <v>1564</v>
      </c>
      <c r="J20" s="178"/>
      <c r="K20" s="178"/>
      <c r="L20" s="181">
        <v>433</v>
      </c>
      <c r="M20" s="161">
        <v>621</v>
      </c>
      <c r="N20" s="161">
        <v>398</v>
      </c>
      <c r="O20" s="161">
        <v>421</v>
      </c>
      <c r="P20" s="161">
        <v>393</v>
      </c>
      <c r="Q20" s="161">
        <v>396</v>
      </c>
      <c r="R20" s="161">
        <v>255</v>
      </c>
      <c r="S20" s="161">
        <v>229</v>
      </c>
      <c r="T20" s="161">
        <v>247</v>
      </c>
      <c r="U20" s="162"/>
    </row>
    <row r="21" spans="1:21" s="129" customFormat="1" ht="9.75" customHeight="1">
      <c r="A21" s="163"/>
      <c r="B21" s="2080" t="s">
        <v>379</v>
      </c>
      <c r="C21" s="2080"/>
      <c r="D21" s="164"/>
      <c r="E21" s="165">
        <v>3390</v>
      </c>
      <c r="F21" s="169">
        <v>1265</v>
      </c>
      <c r="G21" s="170">
        <f>SUM(E21:F21)</f>
        <v>4655</v>
      </c>
      <c r="H21" s="169"/>
      <c r="I21" s="169">
        <v>2744</v>
      </c>
      <c r="J21" s="170"/>
      <c r="K21" s="170"/>
      <c r="L21" s="169">
        <v>466</v>
      </c>
      <c r="M21" s="171">
        <v>1151</v>
      </c>
      <c r="N21" s="171">
        <v>1059</v>
      </c>
      <c r="O21" s="171">
        <v>980</v>
      </c>
      <c r="P21" s="171">
        <v>879</v>
      </c>
      <c r="Q21" s="171">
        <v>881</v>
      </c>
      <c r="R21" s="171">
        <v>604</v>
      </c>
      <c r="S21" s="171">
        <v>672</v>
      </c>
      <c r="T21" s="171">
        <v>720</v>
      </c>
      <c r="U21" s="162"/>
    </row>
    <row r="22" spans="1:21" s="129" customFormat="1" ht="9.75" customHeight="1">
      <c r="A22" s="163"/>
      <c r="B22" s="2080" t="s">
        <v>381</v>
      </c>
      <c r="C22" s="2080"/>
      <c r="D22" s="164"/>
      <c r="E22" s="189">
        <v>177</v>
      </c>
      <c r="F22" s="166">
        <v>0</v>
      </c>
      <c r="G22" s="167">
        <f>SUM(E22:F22)</f>
        <v>177</v>
      </c>
      <c r="H22" s="166"/>
      <c r="I22" s="166">
        <v>200</v>
      </c>
      <c r="J22" s="167"/>
      <c r="K22" s="167"/>
      <c r="L22" s="166">
        <v>79</v>
      </c>
      <c r="M22" s="168">
        <v>99</v>
      </c>
      <c r="N22" s="168">
        <v>42</v>
      </c>
      <c r="O22" s="168">
        <v>37</v>
      </c>
      <c r="P22" s="168">
        <v>30</v>
      </c>
      <c r="Q22" s="168">
        <v>30</v>
      </c>
      <c r="R22" s="168">
        <v>24</v>
      </c>
      <c r="S22" s="168">
        <v>26</v>
      </c>
      <c r="T22" s="168">
        <v>26</v>
      </c>
      <c r="U22" s="162"/>
    </row>
    <row r="23" spans="1:21" s="129" customFormat="1" ht="9.75" customHeight="1">
      <c r="A23" s="153"/>
      <c r="B23" s="153"/>
      <c r="C23" s="153"/>
      <c r="D23" s="153"/>
      <c r="E23" s="183">
        <f>SUM(E20:E22)</f>
        <v>4711</v>
      </c>
      <c r="F23" s="184">
        <f>SUM(F20:F22)</f>
        <v>1299</v>
      </c>
      <c r="G23" s="184">
        <f>SUM(G20:G22)</f>
        <v>6010</v>
      </c>
      <c r="H23" s="185"/>
      <c r="I23" s="184">
        <f>SUM(I20:I22)</f>
        <v>4508</v>
      </c>
      <c r="J23" s="184"/>
      <c r="K23" s="184"/>
      <c r="L23" s="184">
        <f>SUM(L20:L22)</f>
        <v>978</v>
      </c>
      <c r="M23" s="186">
        <f>SUM(M20:M22)</f>
        <v>1871</v>
      </c>
      <c r="N23" s="186">
        <f aca="true" t="shared" si="2" ref="N23:T23">SUM(N20:N22)</f>
        <v>1499</v>
      </c>
      <c r="O23" s="186">
        <f t="shared" si="2"/>
        <v>1438</v>
      </c>
      <c r="P23" s="186">
        <f t="shared" si="2"/>
        <v>1302</v>
      </c>
      <c r="Q23" s="186">
        <f t="shared" si="2"/>
        <v>1307</v>
      </c>
      <c r="R23" s="186">
        <f t="shared" si="2"/>
        <v>883</v>
      </c>
      <c r="S23" s="186">
        <f t="shared" si="2"/>
        <v>927</v>
      </c>
      <c r="T23" s="186">
        <f t="shared" si="2"/>
        <v>993</v>
      </c>
      <c r="U23" s="187"/>
    </row>
    <row r="24" spans="1:21" s="129" customFormat="1" ht="9.75" customHeight="1">
      <c r="A24" s="2083" t="s">
        <v>386</v>
      </c>
      <c r="B24" s="2083"/>
      <c r="C24" s="2083"/>
      <c r="D24" s="190"/>
      <c r="E24" s="180"/>
      <c r="F24" s="181"/>
      <c r="G24" s="178"/>
      <c r="H24" s="181"/>
      <c r="I24" s="181"/>
      <c r="J24" s="178"/>
      <c r="K24" s="178"/>
      <c r="L24" s="178"/>
      <c r="M24" s="161"/>
      <c r="N24" s="161"/>
      <c r="O24" s="161"/>
      <c r="P24" s="161"/>
      <c r="Q24" s="161"/>
      <c r="R24" s="161"/>
      <c r="S24" s="161"/>
      <c r="T24" s="161"/>
      <c r="U24" s="162"/>
    </row>
    <row r="25" spans="1:21" s="129" customFormat="1" ht="9.75" customHeight="1">
      <c r="A25" s="1902" t="s">
        <v>376</v>
      </c>
      <c r="B25" s="1902"/>
      <c r="C25" s="1902"/>
      <c r="D25" s="190"/>
      <c r="E25" s="180"/>
      <c r="F25" s="181"/>
      <c r="G25" s="178"/>
      <c r="H25" s="181"/>
      <c r="I25" s="181"/>
      <c r="J25" s="178"/>
      <c r="K25" s="178"/>
      <c r="L25" s="178"/>
      <c r="M25" s="161"/>
      <c r="N25" s="161"/>
      <c r="O25" s="161"/>
      <c r="P25" s="161"/>
      <c r="Q25" s="161"/>
      <c r="R25" s="161"/>
      <c r="S25" s="161"/>
      <c r="T25" s="161"/>
      <c r="U25" s="162"/>
    </row>
    <row r="26" spans="1:21" s="129" customFormat="1" ht="9.75" customHeight="1">
      <c r="A26" s="155"/>
      <c r="B26" s="2081" t="s">
        <v>387</v>
      </c>
      <c r="C26" s="2081"/>
      <c r="D26" s="156"/>
      <c r="E26" s="180">
        <v>294</v>
      </c>
      <c r="F26" s="181">
        <v>1</v>
      </c>
      <c r="G26" s="178">
        <f>SUM(E26:F26)</f>
        <v>295</v>
      </c>
      <c r="H26" s="181"/>
      <c r="I26" s="181">
        <v>142</v>
      </c>
      <c r="J26" s="178"/>
      <c r="K26" s="178"/>
      <c r="L26" s="181">
        <v>38</v>
      </c>
      <c r="M26" s="161">
        <v>90</v>
      </c>
      <c r="N26" s="161">
        <v>101</v>
      </c>
      <c r="O26" s="161">
        <v>147</v>
      </c>
      <c r="P26" s="161">
        <v>115</v>
      </c>
      <c r="Q26" s="161">
        <v>192</v>
      </c>
      <c r="R26" s="161">
        <v>255</v>
      </c>
      <c r="S26" s="161">
        <v>364</v>
      </c>
      <c r="T26" s="161">
        <v>475</v>
      </c>
      <c r="U26" s="162"/>
    </row>
    <row r="27" spans="1:21" s="129" customFormat="1" ht="9.75" customHeight="1">
      <c r="A27" s="153"/>
      <c r="B27" s="153"/>
      <c r="C27" s="153"/>
      <c r="D27" s="153"/>
      <c r="E27" s="183">
        <f>SUM(E26)</f>
        <v>294</v>
      </c>
      <c r="F27" s="184">
        <f>SUM(F26)</f>
        <v>1</v>
      </c>
      <c r="G27" s="184">
        <f>SUM(G26)</f>
        <v>295</v>
      </c>
      <c r="H27" s="185"/>
      <c r="I27" s="184">
        <f>SUM(I26)</f>
        <v>142</v>
      </c>
      <c r="J27" s="184"/>
      <c r="K27" s="184"/>
      <c r="L27" s="184">
        <f>SUM(L26)</f>
        <v>38</v>
      </c>
      <c r="M27" s="186">
        <f>SUM(M26)</f>
        <v>90</v>
      </c>
      <c r="N27" s="186">
        <f aca="true" t="shared" si="3" ref="N27:T27">SUM(N26)</f>
        <v>101</v>
      </c>
      <c r="O27" s="186">
        <f t="shared" si="3"/>
        <v>147</v>
      </c>
      <c r="P27" s="186">
        <f t="shared" si="3"/>
        <v>115</v>
      </c>
      <c r="Q27" s="186">
        <f t="shared" si="3"/>
        <v>192</v>
      </c>
      <c r="R27" s="186">
        <f t="shared" si="3"/>
        <v>255</v>
      </c>
      <c r="S27" s="186">
        <f t="shared" si="3"/>
        <v>364</v>
      </c>
      <c r="T27" s="186">
        <f t="shared" si="3"/>
        <v>475</v>
      </c>
      <c r="U27" s="187"/>
    </row>
    <row r="28" spans="1:21" s="129" customFormat="1" ht="9.75" customHeight="1">
      <c r="A28" s="2083" t="s">
        <v>388</v>
      </c>
      <c r="B28" s="2083"/>
      <c r="C28" s="2083"/>
      <c r="D28" s="191"/>
      <c r="E28" s="192"/>
      <c r="F28" s="193"/>
      <c r="G28" s="194"/>
      <c r="H28" s="193"/>
      <c r="I28" s="193"/>
      <c r="J28" s="194"/>
      <c r="K28" s="194"/>
      <c r="L28" s="195"/>
      <c r="M28" s="194"/>
      <c r="N28" s="194"/>
      <c r="O28" s="194"/>
      <c r="P28" s="194"/>
      <c r="Q28" s="194"/>
      <c r="R28" s="195"/>
      <c r="S28" s="195"/>
      <c r="T28" s="194"/>
      <c r="U28" s="162"/>
    </row>
    <row r="29" spans="1:21" s="129" customFormat="1" ht="9.75" customHeight="1">
      <c r="A29" s="196"/>
      <c r="B29" s="2081" t="s">
        <v>376</v>
      </c>
      <c r="C29" s="2081"/>
      <c r="D29" s="197"/>
      <c r="E29" s="157">
        <v>391</v>
      </c>
      <c r="F29" s="158">
        <v>72</v>
      </c>
      <c r="G29" s="159">
        <f>SUM(E29:F29)</f>
        <v>463</v>
      </c>
      <c r="H29" s="158"/>
      <c r="I29" s="158">
        <v>945</v>
      </c>
      <c r="J29" s="159"/>
      <c r="K29" s="159"/>
      <c r="L29" s="158">
        <v>108</v>
      </c>
      <c r="M29" s="160">
        <v>138</v>
      </c>
      <c r="N29" s="160">
        <v>94</v>
      </c>
      <c r="O29" s="160">
        <v>114</v>
      </c>
      <c r="P29" s="160">
        <v>119</v>
      </c>
      <c r="Q29" s="160">
        <v>86</v>
      </c>
      <c r="R29" s="160">
        <v>42</v>
      </c>
      <c r="S29" s="160">
        <v>44</v>
      </c>
      <c r="T29" s="160">
        <v>58</v>
      </c>
      <c r="U29" s="162"/>
    </row>
    <row r="30" spans="1:21" s="129" customFormat="1" ht="9.75" customHeight="1">
      <c r="A30" s="196"/>
      <c r="B30" s="2080" t="s">
        <v>382</v>
      </c>
      <c r="C30" s="2080"/>
      <c r="D30" s="197"/>
      <c r="E30" s="180">
        <v>166</v>
      </c>
      <c r="F30" s="181">
        <v>0</v>
      </c>
      <c r="G30" s="178">
        <f>SUM(E30:F30)</f>
        <v>166</v>
      </c>
      <c r="H30" s="181"/>
      <c r="I30" s="181">
        <v>141</v>
      </c>
      <c r="J30" s="178"/>
      <c r="K30" s="178"/>
      <c r="L30" s="181">
        <v>3</v>
      </c>
      <c r="M30" s="161">
        <v>8</v>
      </c>
      <c r="N30" s="161">
        <v>5</v>
      </c>
      <c r="O30" s="161">
        <v>6</v>
      </c>
      <c r="P30" s="161">
        <v>5</v>
      </c>
      <c r="Q30" s="161">
        <v>2</v>
      </c>
      <c r="R30" s="161">
        <v>0</v>
      </c>
      <c r="S30" s="161">
        <v>0</v>
      </c>
      <c r="T30" s="161">
        <v>0</v>
      </c>
      <c r="U30" s="162"/>
    </row>
    <row r="31" spans="1:21" s="129" customFormat="1" ht="9.75" customHeight="1">
      <c r="A31" s="198"/>
      <c r="B31" s="198"/>
      <c r="C31" s="198"/>
      <c r="D31" s="199"/>
      <c r="E31" s="183">
        <f>SUM(E29:E30)</f>
        <v>557</v>
      </c>
      <c r="F31" s="184">
        <f>SUM(F29:F30)</f>
        <v>72</v>
      </c>
      <c r="G31" s="184">
        <f>SUM(G29:G30)</f>
        <v>629</v>
      </c>
      <c r="H31" s="185"/>
      <c r="I31" s="184">
        <f>SUM(I29:I30)</f>
        <v>1086</v>
      </c>
      <c r="J31" s="184"/>
      <c r="K31" s="184"/>
      <c r="L31" s="184">
        <f>SUM(L29:L30)</f>
        <v>111</v>
      </c>
      <c r="M31" s="186">
        <f aca="true" t="shared" si="4" ref="M31:T31">SUM(M29:M30)</f>
        <v>146</v>
      </c>
      <c r="N31" s="186">
        <f t="shared" si="4"/>
        <v>99</v>
      </c>
      <c r="O31" s="186">
        <f t="shared" si="4"/>
        <v>120</v>
      </c>
      <c r="P31" s="186">
        <f t="shared" si="4"/>
        <v>124</v>
      </c>
      <c r="Q31" s="186">
        <f t="shared" si="4"/>
        <v>88</v>
      </c>
      <c r="R31" s="186">
        <f t="shared" si="4"/>
        <v>42</v>
      </c>
      <c r="S31" s="186">
        <f t="shared" si="4"/>
        <v>44</v>
      </c>
      <c r="T31" s="186">
        <f t="shared" si="4"/>
        <v>58</v>
      </c>
      <c r="U31" s="186"/>
    </row>
    <row r="32" spans="1:21" s="129" customFormat="1" ht="9.75" customHeight="1">
      <c r="A32" s="2083" t="s">
        <v>389</v>
      </c>
      <c r="B32" s="2083"/>
      <c r="C32" s="2083"/>
      <c r="D32" s="191"/>
      <c r="E32" s="180"/>
      <c r="F32" s="181"/>
      <c r="G32" s="178"/>
      <c r="H32" s="181"/>
      <c r="I32" s="181"/>
      <c r="J32" s="178"/>
      <c r="K32" s="178"/>
      <c r="L32" s="178"/>
      <c r="M32" s="161"/>
      <c r="N32" s="161"/>
      <c r="O32" s="161"/>
      <c r="P32" s="161"/>
      <c r="Q32" s="161"/>
      <c r="R32" s="161"/>
      <c r="S32" s="161"/>
      <c r="T32" s="161"/>
      <c r="U32" s="162"/>
    </row>
    <row r="33" spans="1:21" s="129" customFormat="1" ht="9.75" customHeight="1">
      <c r="A33" s="196"/>
      <c r="B33" s="2081" t="s">
        <v>376</v>
      </c>
      <c r="C33" s="2081"/>
      <c r="D33" s="197"/>
      <c r="E33" s="157">
        <v>6</v>
      </c>
      <c r="F33" s="158">
        <v>0</v>
      </c>
      <c r="G33" s="159">
        <f>SUM(E33:F33)</f>
        <v>6</v>
      </c>
      <c r="H33" s="158"/>
      <c r="I33" s="158">
        <v>7</v>
      </c>
      <c r="J33" s="159"/>
      <c r="K33" s="159"/>
      <c r="L33" s="158">
        <v>3</v>
      </c>
      <c r="M33" s="160">
        <v>5</v>
      </c>
      <c r="N33" s="160">
        <v>4</v>
      </c>
      <c r="O33" s="160">
        <v>4</v>
      </c>
      <c r="P33" s="160">
        <v>12</v>
      </c>
      <c r="Q33" s="160">
        <v>6</v>
      </c>
      <c r="R33" s="160">
        <v>4</v>
      </c>
      <c r="S33" s="160">
        <v>5</v>
      </c>
      <c r="T33" s="160">
        <v>11</v>
      </c>
      <c r="U33" s="162"/>
    </row>
    <row r="34" spans="1:21" s="129" customFormat="1" ht="9.75" customHeight="1">
      <c r="A34" s="196"/>
      <c r="B34" s="2080" t="s">
        <v>382</v>
      </c>
      <c r="C34" s="2080"/>
      <c r="D34" s="197"/>
      <c r="E34" s="180">
        <v>178</v>
      </c>
      <c r="F34" s="181">
        <v>0</v>
      </c>
      <c r="G34" s="178">
        <f>SUM(E34:F34)</f>
        <v>178</v>
      </c>
      <c r="H34" s="181"/>
      <c r="I34" s="181">
        <v>1</v>
      </c>
      <c r="J34" s="178"/>
      <c r="K34" s="178"/>
      <c r="L34" s="181">
        <v>0</v>
      </c>
      <c r="M34" s="161">
        <v>0</v>
      </c>
      <c r="N34" s="161">
        <v>1</v>
      </c>
      <c r="O34" s="161">
        <v>1</v>
      </c>
      <c r="P34" s="161">
        <v>0</v>
      </c>
      <c r="Q34" s="161">
        <v>0</v>
      </c>
      <c r="R34" s="161">
        <v>0</v>
      </c>
      <c r="S34" s="161">
        <v>0</v>
      </c>
      <c r="T34" s="161">
        <v>0</v>
      </c>
      <c r="U34" s="162"/>
    </row>
    <row r="35" spans="1:21" s="129" customFormat="1" ht="9.75" customHeight="1">
      <c r="A35" s="198"/>
      <c r="B35" s="198"/>
      <c r="C35" s="198"/>
      <c r="D35" s="199"/>
      <c r="E35" s="183">
        <f>SUM(E33:E34)</f>
        <v>184</v>
      </c>
      <c r="F35" s="184">
        <f>SUM(F33:F34)</f>
        <v>0</v>
      </c>
      <c r="G35" s="184">
        <f>SUM(G33:G34)</f>
        <v>184</v>
      </c>
      <c r="H35" s="185"/>
      <c r="I35" s="184">
        <f>SUM(I33:I34)</f>
        <v>8</v>
      </c>
      <c r="J35" s="184"/>
      <c r="K35" s="184"/>
      <c r="L35" s="184">
        <f>SUM(L33:L34)</f>
        <v>3</v>
      </c>
      <c r="M35" s="186">
        <f>SUM(M33:M34)</f>
        <v>5</v>
      </c>
      <c r="N35" s="186">
        <f aca="true" t="shared" si="5" ref="N35:T35">SUM(N33:N34)</f>
        <v>5</v>
      </c>
      <c r="O35" s="186">
        <f t="shared" si="5"/>
        <v>5</v>
      </c>
      <c r="P35" s="186">
        <f t="shared" si="5"/>
        <v>12</v>
      </c>
      <c r="Q35" s="186">
        <f t="shared" si="5"/>
        <v>6</v>
      </c>
      <c r="R35" s="186">
        <f t="shared" si="5"/>
        <v>4</v>
      </c>
      <c r="S35" s="186">
        <f t="shared" si="5"/>
        <v>5</v>
      </c>
      <c r="T35" s="186">
        <f t="shared" si="5"/>
        <v>11</v>
      </c>
      <c r="U35" s="187"/>
    </row>
    <row r="36" spans="1:21" s="129" customFormat="1" ht="9.75" customHeight="1">
      <c r="A36" s="2083" t="s">
        <v>390</v>
      </c>
      <c r="B36" s="2083"/>
      <c r="C36" s="2083"/>
      <c r="D36" s="191"/>
      <c r="E36" s="180"/>
      <c r="F36" s="181"/>
      <c r="G36" s="178"/>
      <c r="H36" s="181"/>
      <c r="I36" s="181"/>
      <c r="J36" s="178"/>
      <c r="K36" s="178"/>
      <c r="L36" s="178"/>
      <c r="M36" s="161"/>
      <c r="N36" s="161"/>
      <c r="O36" s="161"/>
      <c r="P36" s="161"/>
      <c r="Q36" s="161"/>
      <c r="R36" s="161"/>
      <c r="S36" s="161"/>
      <c r="T36" s="161"/>
      <c r="U36" s="162"/>
    </row>
    <row r="37" spans="1:21" s="129" customFormat="1" ht="9.75" customHeight="1">
      <c r="A37" s="196"/>
      <c r="B37" s="2081" t="s">
        <v>376</v>
      </c>
      <c r="C37" s="2081"/>
      <c r="D37" s="197"/>
      <c r="E37" s="157">
        <v>911</v>
      </c>
      <c r="F37" s="158">
        <v>0</v>
      </c>
      <c r="G37" s="159">
        <f>SUM(E37:F37)</f>
        <v>911</v>
      </c>
      <c r="H37" s="158"/>
      <c r="I37" s="158">
        <v>2278</v>
      </c>
      <c r="J37" s="159"/>
      <c r="K37" s="159"/>
      <c r="L37" s="158">
        <v>791</v>
      </c>
      <c r="M37" s="160">
        <v>607</v>
      </c>
      <c r="N37" s="160">
        <v>596</v>
      </c>
      <c r="O37" s="160">
        <v>602</v>
      </c>
      <c r="P37" s="160">
        <v>322</v>
      </c>
      <c r="Q37" s="160">
        <v>396</v>
      </c>
      <c r="R37" s="160">
        <v>249</v>
      </c>
      <c r="S37" s="160">
        <v>247</v>
      </c>
      <c r="T37" s="160">
        <v>380</v>
      </c>
      <c r="U37" s="162"/>
    </row>
    <row r="38" spans="1:21" s="129" customFormat="1" ht="9.75" customHeight="1">
      <c r="A38" s="196"/>
      <c r="B38" s="2080" t="s">
        <v>382</v>
      </c>
      <c r="C38" s="2080"/>
      <c r="D38" s="197"/>
      <c r="E38" s="180">
        <v>99</v>
      </c>
      <c r="F38" s="181">
        <v>0</v>
      </c>
      <c r="G38" s="178">
        <f>SUM(E38:F38)</f>
        <v>99</v>
      </c>
      <c r="H38" s="181"/>
      <c r="I38" s="181">
        <v>1358</v>
      </c>
      <c r="J38" s="178"/>
      <c r="K38" s="178"/>
      <c r="L38" s="181">
        <v>34</v>
      </c>
      <c r="M38" s="161">
        <v>42</v>
      </c>
      <c r="N38" s="161">
        <v>29</v>
      </c>
      <c r="O38" s="161">
        <v>28</v>
      </c>
      <c r="P38" s="161">
        <v>25</v>
      </c>
      <c r="Q38" s="161">
        <v>20</v>
      </c>
      <c r="R38" s="161">
        <v>0</v>
      </c>
      <c r="S38" s="161">
        <v>0</v>
      </c>
      <c r="T38" s="161">
        <v>0</v>
      </c>
      <c r="U38" s="162"/>
    </row>
    <row r="39" spans="1:21" s="129" customFormat="1" ht="9.75" customHeight="1">
      <c r="A39" s="198"/>
      <c r="B39" s="198"/>
      <c r="C39" s="198"/>
      <c r="D39" s="199"/>
      <c r="E39" s="183">
        <f>SUM(E37:E38)</f>
        <v>1010</v>
      </c>
      <c r="F39" s="184">
        <f>SUM(F37:F38)</f>
        <v>0</v>
      </c>
      <c r="G39" s="184">
        <f>SUM(G37:G38)</f>
        <v>1010</v>
      </c>
      <c r="H39" s="185"/>
      <c r="I39" s="184">
        <f>SUM(I37:I38)</f>
        <v>3636</v>
      </c>
      <c r="J39" s="184"/>
      <c r="K39" s="184"/>
      <c r="L39" s="184">
        <f>SUM(L37:L38)</f>
        <v>825</v>
      </c>
      <c r="M39" s="186">
        <f>SUM(M37:M38)</f>
        <v>649</v>
      </c>
      <c r="N39" s="186">
        <f aca="true" t="shared" si="6" ref="N39:T39">SUM(N37:N38)</f>
        <v>625</v>
      </c>
      <c r="O39" s="186">
        <f t="shared" si="6"/>
        <v>630</v>
      </c>
      <c r="P39" s="186">
        <f t="shared" si="6"/>
        <v>347</v>
      </c>
      <c r="Q39" s="186">
        <f t="shared" si="6"/>
        <v>416</v>
      </c>
      <c r="R39" s="186">
        <f t="shared" si="6"/>
        <v>249</v>
      </c>
      <c r="S39" s="186">
        <f t="shared" si="6"/>
        <v>247</v>
      </c>
      <c r="T39" s="186">
        <f t="shared" si="6"/>
        <v>380</v>
      </c>
      <c r="U39" s="187"/>
    </row>
    <row r="40" spans="1:21" s="129" customFormat="1" ht="9.75" customHeight="1">
      <c r="A40" s="146"/>
      <c r="B40" s="146"/>
      <c r="C40" s="146"/>
      <c r="D40" s="191"/>
      <c r="E40" s="180"/>
      <c r="F40" s="181"/>
      <c r="G40" s="178"/>
      <c r="H40" s="181"/>
      <c r="I40" s="181"/>
      <c r="J40" s="178"/>
      <c r="K40" s="178"/>
      <c r="L40" s="178"/>
      <c r="M40" s="161"/>
      <c r="N40" s="161"/>
      <c r="O40" s="161"/>
      <c r="P40" s="161"/>
      <c r="Q40" s="161"/>
      <c r="R40" s="161"/>
      <c r="S40" s="161"/>
      <c r="T40" s="161"/>
      <c r="U40" s="162"/>
    </row>
    <row r="41" spans="1:21" s="129" customFormat="1" ht="9.75" customHeight="1">
      <c r="A41" s="2075" t="s">
        <v>391</v>
      </c>
      <c r="B41" s="2075"/>
      <c r="C41" s="2075"/>
      <c r="D41" s="200"/>
      <c r="E41" s="180"/>
      <c r="F41" s="181"/>
      <c r="G41" s="178"/>
      <c r="H41" s="181"/>
      <c r="I41" s="181"/>
      <c r="J41" s="178"/>
      <c r="K41" s="178"/>
      <c r="L41" s="181">
        <v>323</v>
      </c>
      <c r="M41" s="161">
        <v>290</v>
      </c>
      <c r="N41" s="161">
        <v>293</v>
      </c>
      <c r="O41" s="161">
        <v>237</v>
      </c>
      <c r="P41" s="161">
        <v>216</v>
      </c>
      <c r="Q41" s="161">
        <v>128</v>
      </c>
      <c r="R41" s="161" t="s">
        <v>392</v>
      </c>
      <c r="S41" s="161" t="s">
        <v>392</v>
      </c>
      <c r="T41" s="161" t="s">
        <v>392</v>
      </c>
      <c r="U41" s="162"/>
    </row>
    <row r="42" spans="1:21" s="129" customFormat="1" ht="9.75" customHeight="1">
      <c r="A42" s="2075" t="s">
        <v>393</v>
      </c>
      <c r="B42" s="2075"/>
      <c r="C42" s="2075"/>
      <c r="D42" s="200"/>
      <c r="E42" s="201"/>
      <c r="F42" s="185"/>
      <c r="G42" s="184"/>
      <c r="H42" s="185"/>
      <c r="I42" s="185"/>
      <c r="J42" s="184"/>
      <c r="K42" s="184"/>
      <c r="L42" s="185">
        <v>1971</v>
      </c>
      <c r="M42" s="186">
        <v>2616</v>
      </c>
      <c r="N42" s="186" t="s">
        <v>392</v>
      </c>
      <c r="O42" s="186" t="s">
        <v>392</v>
      </c>
      <c r="P42" s="186" t="s">
        <v>392</v>
      </c>
      <c r="Q42" s="186" t="s">
        <v>392</v>
      </c>
      <c r="R42" s="186" t="s">
        <v>392</v>
      </c>
      <c r="S42" s="186" t="s">
        <v>392</v>
      </c>
      <c r="T42" s="186" t="s">
        <v>392</v>
      </c>
      <c r="U42" s="187"/>
    </row>
    <row r="43" spans="1:21" s="129" customFormat="1" ht="9.75" customHeight="1">
      <c r="A43" s="146"/>
      <c r="B43" s="146"/>
      <c r="C43" s="146"/>
      <c r="D43" s="191"/>
      <c r="E43" s="180"/>
      <c r="F43" s="181"/>
      <c r="G43" s="178"/>
      <c r="H43" s="181"/>
      <c r="I43" s="181"/>
      <c r="J43" s="178"/>
      <c r="K43" s="178"/>
      <c r="L43" s="178"/>
      <c r="M43" s="161"/>
      <c r="N43" s="161"/>
      <c r="O43" s="161"/>
      <c r="P43" s="161"/>
      <c r="Q43" s="161"/>
      <c r="R43" s="161"/>
      <c r="S43" s="161"/>
      <c r="T43" s="161"/>
      <c r="U43" s="162"/>
    </row>
    <row r="44" spans="1:21" s="129" customFormat="1" ht="9.75" customHeight="1">
      <c r="A44" s="2083" t="s">
        <v>394</v>
      </c>
      <c r="B44" s="2083"/>
      <c r="C44" s="2083"/>
      <c r="D44" s="2091"/>
      <c r="E44" s="178">
        <f>E16+E23+E27+E31+E35+E39+E41+E42</f>
        <v>16977</v>
      </c>
      <c r="F44" s="178">
        <f>F16+F23+F27+F31+F35+F39+F41+F42</f>
        <v>2369</v>
      </c>
      <c r="G44" s="178">
        <f>G16+G23+G27+G31+G35+G39+G41+G42</f>
        <v>19346</v>
      </c>
      <c r="H44" s="181"/>
      <c r="I44" s="178">
        <f>I16+I23+I27+I31+I35+I39+I41+I42</f>
        <v>13493</v>
      </c>
      <c r="J44" s="178"/>
      <c r="K44" s="178"/>
      <c r="L44" s="178">
        <f>L16+L23+L27+L31+L35+L39+L41+L42</f>
        <v>5092</v>
      </c>
      <c r="M44" s="161">
        <f>M16+M23+M27+M31+M35+M39+M41+M42</f>
        <v>6779</v>
      </c>
      <c r="N44" s="161">
        <f>N16+N23+N27+N31+N35+N39+N41</f>
        <v>3817</v>
      </c>
      <c r="O44" s="161">
        <f>O16+O23+O27+O31+O35+O39+O41</f>
        <v>3811</v>
      </c>
      <c r="P44" s="161">
        <f>P16+P23+P27+P31+P35+P39+P41</f>
        <v>3566</v>
      </c>
      <c r="Q44" s="161">
        <f>Q16+Q23+Q27+Q31+Q35+Q39+Q41</f>
        <v>3499</v>
      </c>
      <c r="R44" s="161">
        <f>R16+R23+R27+R31+R35+R39</f>
        <v>2480</v>
      </c>
      <c r="S44" s="161">
        <f>S16+S23+S27+S31+S35+S39</f>
        <v>2950</v>
      </c>
      <c r="T44" s="161">
        <f>T16+T23+T27+T31+T35+T39</f>
        <v>3255</v>
      </c>
      <c r="U44" s="162"/>
    </row>
    <row r="45" spans="1:21" s="129" customFormat="1" ht="9.75" customHeight="1">
      <c r="A45" s="155"/>
      <c r="B45" s="2081" t="s">
        <v>395</v>
      </c>
      <c r="C45" s="2081"/>
      <c r="D45" s="196"/>
      <c r="E45" s="202"/>
      <c r="F45" s="203"/>
      <c r="G45" s="203">
        <v>-13351</v>
      </c>
      <c r="H45" s="203"/>
      <c r="I45" s="185"/>
      <c r="J45" s="184"/>
      <c r="K45" s="184"/>
      <c r="L45" s="184"/>
      <c r="M45" s="186"/>
      <c r="N45" s="186"/>
      <c r="O45" s="186"/>
      <c r="P45" s="186"/>
      <c r="Q45" s="186"/>
      <c r="R45" s="186"/>
      <c r="S45" s="186"/>
      <c r="T45" s="186"/>
      <c r="U45" s="187"/>
    </row>
    <row r="46" spans="1:21" s="129" customFormat="1" ht="9.75" customHeight="1">
      <c r="A46" s="2074" t="s">
        <v>396</v>
      </c>
      <c r="B46" s="2074"/>
      <c r="C46" s="2074"/>
      <c r="D46" s="204"/>
      <c r="E46" s="205"/>
      <c r="F46" s="206"/>
      <c r="G46" s="207">
        <f>SUM(G44:G45)</f>
        <v>5995</v>
      </c>
      <c r="H46" s="206"/>
      <c r="I46" s="207">
        <f>SUM(I44:I45)</f>
        <v>13493</v>
      </c>
      <c r="J46" s="208"/>
      <c r="K46" s="208"/>
      <c r="L46" s="207">
        <f>SUM(L44:L45)</f>
        <v>5092</v>
      </c>
      <c r="M46" s="209">
        <f>SUM(M44:M45)</f>
        <v>6779</v>
      </c>
      <c r="N46" s="209">
        <f aca="true" t="shared" si="7" ref="N46:T46">SUM(N44:N45)</f>
        <v>3817</v>
      </c>
      <c r="O46" s="209">
        <f t="shared" si="7"/>
        <v>3811</v>
      </c>
      <c r="P46" s="209">
        <f t="shared" si="7"/>
        <v>3566</v>
      </c>
      <c r="Q46" s="209">
        <f t="shared" si="7"/>
        <v>3499</v>
      </c>
      <c r="R46" s="209">
        <f t="shared" si="7"/>
        <v>2480</v>
      </c>
      <c r="S46" s="209">
        <f t="shared" si="7"/>
        <v>2950</v>
      </c>
      <c r="T46" s="209">
        <f t="shared" si="7"/>
        <v>3255</v>
      </c>
      <c r="U46" s="210"/>
    </row>
    <row r="47" spans="1:21" s="129" customFormat="1" ht="6" customHeight="1">
      <c r="A47" s="153"/>
      <c r="B47" s="153"/>
      <c r="C47" s="153"/>
      <c r="D47" s="153"/>
      <c r="E47" s="211"/>
      <c r="F47" s="211"/>
      <c r="G47" s="211"/>
      <c r="H47" s="211"/>
      <c r="I47" s="211"/>
      <c r="J47" s="211"/>
      <c r="K47" s="211"/>
      <c r="L47" s="211"/>
      <c r="M47" s="212"/>
      <c r="N47" s="212"/>
      <c r="O47" s="212"/>
      <c r="P47" s="211"/>
      <c r="Q47" s="211"/>
      <c r="R47" s="211"/>
      <c r="S47" s="211"/>
      <c r="T47" s="213"/>
      <c r="U47" s="134"/>
    </row>
    <row r="48" spans="1:21" ht="9" customHeight="1">
      <c r="A48" s="1851">
        <v>1</v>
      </c>
      <c r="B48" s="2092" t="s">
        <v>397</v>
      </c>
      <c r="C48" s="2092"/>
      <c r="D48" s="2092"/>
      <c r="E48" s="2092"/>
      <c r="F48" s="2092"/>
      <c r="G48" s="2092"/>
      <c r="H48" s="2092"/>
      <c r="I48" s="2092"/>
      <c r="J48" s="2092"/>
      <c r="K48" s="2092"/>
      <c r="L48" s="2092"/>
      <c r="M48" s="2092"/>
      <c r="N48" s="2092"/>
      <c r="O48" s="2092"/>
      <c r="P48" s="2092"/>
      <c r="Q48" s="2092"/>
      <c r="R48" s="2092"/>
      <c r="S48" s="2092"/>
      <c r="T48" s="2092"/>
      <c r="U48" s="2092"/>
    </row>
    <row r="49" spans="1:21" ht="17.25" customHeight="1">
      <c r="A49" s="1851">
        <v>2</v>
      </c>
      <c r="B49" s="2092" t="s">
        <v>398</v>
      </c>
      <c r="C49" s="2092"/>
      <c r="D49" s="2092"/>
      <c r="E49" s="2092"/>
      <c r="F49" s="2092"/>
      <c r="G49" s="2092"/>
      <c r="H49" s="2092"/>
      <c r="I49" s="2092"/>
      <c r="J49" s="2092"/>
      <c r="K49" s="2092"/>
      <c r="L49" s="2092"/>
      <c r="M49" s="2092"/>
      <c r="N49" s="2092"/>
      <c r="O49" s="2092"/>
      <c r="P49" s="2092"/>
      <c r="Q49" s="2092"/>
      <c r="R49" s="2092"/>
      <c r="S49" s="2092"/>
      <c r="T49" s="2092"/>
      <c r="U49" s="2092"/>
    </row>
    <row r="50" spans="1:21" ht="9" customHeight="1">
      <c r="A50" s="214" t="s">
        <v>392</v>
      </c>
      <c r="B50" s="2090" t="s">
        <v>399</v>
      </c>
      <c r="C50" s="2090"/>
      <c r="D50" s="2090"/>
      <c r="E50" s="2090"/>
      <c r="F50" s="2090"/>
      <c r="G50" s="2090"/>
      <c r="H50" s="2090"/>
      <c r="I50" s="2090"/>
      <c r="J50" s="2090"/>
      <c r="K50" s="2090"/>
      <c r="L50" s="2090"/>
      <c r="M50" s="2090"/>
      <c r="N50" s="2090"/>
      <c r="O50" s="2090"/>
      <c r="P50" s="2090"/>
      <c r="Q50" s="2090"/>
      <c r="R50" s="2090"/>
      <c r="S50" s="2090"/>
      <c r="T50" s="2090"/>
      <c r="U50" s="2090"/>
    </row>
    <row r="51" ht="9" customHeight="1"/>
    <row r="54" spans="2:21" ht="12.75">
      <c r="B54" s="2076"/>
      <c r="C54" s="2076"/>
      <c r="D54" s="2076"/>
      <c r="E54" s="2077"/>
      <c r="F54" s="2078"/>
      <c r="G54" s="2078"/>
      <c r="H54" s="2078"/>
      <c r="I54" s="2078"/>
      <c r="J54" s="2078"/>
      <c r="K54" s="2078"/>
      <c r="L54" s="2079"/>
      <c r="M54" s="2078"/>
      <c r="N54" s="2078"/>
      <c r="O54" s="2079"/>
      <c r="P54" s="2079"/>
      <c r="Q54" s="2078"/>
      <c r="R54" s="2076"/>
      <c r="S54" s="2076"/>
      <c r="T54" s="2076"/>
      <c r="U54" s="2076"/>
    </row>
  </sheetData>
  <sheetProtection formatCells="0" formatColumns="0" formatRows="0" sort="0" autoFilter="0" pivotTables="0"/>
  <mergeCells count="44">
    <mergeCell ref="A1:U1"/>
    <mergeCell ref="B50:U50"/>
    <mergeCell ref="L5:U5"/>
    <mergeCell ref="A44:D44"/>
    <mergeCell ref="B48:U48"/>
    <mergeCell ref="A46:C46"/>
    <mergeCell ref="B49:U49"/>
    <mergeCell ref="A42:C42"/>
    <mergeCell ref="B37:C37"/>
    <mergeCell ref="B38:C38"/>
    <mergeCell ref="A36:C36"/>
    <mergeCell ref="L4:U4"/>
    <mergeCell ref="A7:C7"/>
    <mergeCell ref="L6:T6"/>
    <mergeCell ref="B13:C13"/>
    <mergeCell ref="B29:C29"/>
    <mergeCell ref="E4:G4"/>
    <mergeCell ref="B33:C33"/>
    <mergeCell ref="B34:C34"/>
    <mergeCell ref="B30:C30"/>
    <mergeCell ref="A32:C32"/>
    <mergeCell ref="A24:C24"/>
    <mergeCell ref="E3:L3"/>
    <mergeCell ref="A3:C3"/>
    <mergeCell ref="E5:G5"/>
    <mergeCell ref="A28:C28"/>
    <mergeCell ref="B10:C10"/>
    <mergeCell ref="B11:C11"/>
    <mergeCell ref="B12:C12"/>
    <mergeCell ref="A17:C17"/>
    <mergeCell ref="B26:C26"/>
    <mergeCell ref="A18:C18"/>
    <mergeCell ref="A15:C15"/>
    <mergeCell ref="B20:C20"/>
    <mergeCell ref="A16:C16"/>
    <mergeCell ref="A8:C8"/>
    <mergeCell ref="A19:C19"/>
    <mergeCell ref="A41:C41"/>
    <mergeCell ref="B54:U54"/>
    <mergeCell ref="B21:C21"/>
    <mergeCell ref="B22:C22"/>
    <mergeCell ref="A25:C25"/>
    <mergeCell ref="B45:C45"/>
    <mergeCell ref="B9:C9"/>
  </mergeCells>
  <printOptions horizontalCentered="1"/>
  <pageMargins left="0.25" right="0.25" top="0.5" bottom="0.25" header="0.5" footer="0.5"/>
  <pageSetup horizontalDpi="600" verticalDpi="600" orientation="landscape" paperSize="9" scale="93" r:id="rId1"/>
  <colBreaks count="1" manualBreakCount="1">
    <brk id="21" min="3" max="30" man="1"/>
  </colBreaks>
</worksheet>
</file>

<file path=xl/worksheets/sheet15.xml><?xml version="1.0" encoding="utf-8"?>
<worksheet xmlns="http://schemas.openxmlformats.org/spreadsheetml/2006/main" xmlns:r="http://schemas.openxmlformats.org/officeDocument/2006/relationships">
  <dimension ref="A1:W70"/>
  <sheetViews>
    <sheetView zoomScalePageLayoutView="0" workbookViewId="0" topLeftCell="A1">
      <selection activeCell="S49" sqref="S49"/>
    </sheetView>
  </sheetViews>
  <sheetFormatPr defaultColWidth="8.421875" defaultRowHeight="12.75"/>
  <cols>
    <col min="1" max="2" width="1.7109375" style="1" customWidth="1"/>
    <col min="3" max="3" width="7.8515625" style="1" customWidth="1"/>
    <col min="4" max="4" width="8.28125" style="1" customWidth="1"/>
    <col min="5" max="6" width="9.28125" style="1" customWidth="1"/>
    <col min="7" max="7" width="1.7109375" style="1" customWidth="1"/>
    <col min="8" max="8" width="7.00390625" style="685" customWidth="1"/>
    <col min="9" max="9" width="9.28125" style="685" customWidth="1"/>
    <col min="10" max="13" width="7.8515625" style="685" customWidth="1"/>
    <col min="14" max="14" width="6.28125" style="685" customWidth="1"/>
    <col min="15" max="15" width="1.7109375" style="685" customWidth="1"/>
    <col min="16" max="16" width="5.7109375" style="686" customWidth="1"/>
    <col min="17" max="17" width="8.57421875" style="686" customWidth="1"/>
    <col min="18" max="21" width="7.8515625" style="686" customWidth="1"/>
    <col min="22" max="22" width="5.57421875" style="686" customWidth="1"/>
    <col min="23" max="23" width="0.85546875" style="1" customWidth="1"/>
    <col min="24" max="24" width="8.421875" style="1" customWidth="1"/>
    <col min="25" max="30" width="8.421875" style="687" customWidth="1"/>
    <col min="31" max="33" width="8.421875" style="688" customWidth="1"/>
    <col min="34" max="36" width="8.421875" style="689" customWidth="1"/>
    <col min="37" max="254" width="8.421875" style="1" customWidth="1"/>
    <col min="255" max="16384" width="8.421875" style="1" customWidth="1"/>
  </cols>
  <sheetData>
    <row r="1" spans="1:23" ht="16.5" customHeight="1">
      <c r="A1" s="2096" t="s">
        <v>279</v>
      </c>
      <c r="B1" s="2096"/>
      <c r="C1" s="2096"/>
      <c r="D1" s="2096"/>
      <c r="E1" s="2096"/>
      <c r="F1" s="2096"/>
      <c r="G1" s="2096"/>
      <c r="H1" s="2096"/>
      <c r="I1" s="2096"/>
      <c r="J1" s="2096"/>
      <c r="K1" s="2096"/>
      <c r="L1" s="2096"/>
      <c r="M1" s="2096"/>
      <c r="N1" s="2096"/>
      <c r="O1" s="2096"/>
      <c r="P1" s="2096"/>
      <c r="Q1" s="2096"/>
      <c r="R1" s="2096"/>
      <c r="S1" s="2096"/>
      <c r="T1" s="2096"/>
      <c r="U1" s="2096"/>
      <c r="V1" s="2096"/>
      <c r="W1" s="2096"/>
    </row>
    <row r="2" spans="1:22" s="578" customFormat="1" ht="3.75" customHeight="1">
      <c r="A2" s="579"/>
      <c r="B2" s="579"/>
      <c r="C2" s="579"/>
      <c r="D2" s="579"/>
      <c r="E2" s="579"/>
      <c r="F2" s="579"/>
      <c r="G2" s="579"/>
      <c r="H2" s="580"/>
      <c r="I2" s="580"/>
      <c r="J2" s="580"/>
      <c r="K2" s="581"/>
      <c r="L2" s="581"/>
      <c r="M2" s="581"/>
      <c r="N2" s="581"/>
      <c r="O2" s="581"/>
      <c r="P2" s="580"/>
      <c r="Q2" s="580"/>
      <c r="R2" s="580"/>
      <c r="S2" s="581"/>
      <c r="T2" s="581"/>
      <c r="U2" s="581"/>
      <c r="V2" s="581"/>
    </row>
    <row r="3" spans="1:23" s="578" customFormat="1" ht="8.25" customHeight="1">
      <c r="A3" s="2101" t="s">
        <v>324</v>
      </c>
      <c r="B3" s="2101"/>
      <c r="C3" s="2101"/>
      <c r="D3" s="2101"/>
      <c r="E3" s="582"/>
      <c r="F3" s="582"/>
      <c r="G3" s="583"/>
      <c r="H3" s="2094" t="s">
        <v>325</v>
      </c>
      <c r="I3" s="2095"/>
      <c r="J3" s="2095"/>
      <c r="K3" s="2095"/>
      <c r="L3" s="2095"/>
      <c r="M3" s="2095"/>
      <c r="N3" s="2095"/>
      <c r="O3" s="584"/>
      <c r="P3" s="2098" t="s">
        <v>326</v>
      </c>
      <c r="Q3" s="2099"/>
      <c r="R3" s="2099"/>
      <c r="S3" s="2099"/>
      <c r="T3" s="2099"/>
      <c r="U3" s="2099"/>
      <c r="V3" s="2099"/>
      <c r="W3" s="585"/>
    </row>
    <row r="4" spans="1:23" s="578" customFormat="1" ht="8.25" customHeight="1">
      <c r="A4" s="586"/>
      <c r="B4" s="586"/>
      <c r="C4" s="586"/>
      <c r="D4" s="586"/>
      <c r="E4" s="586"/>
      <c r="F4" s="586"/>
      <c r="G4" s="587"/>
      <c r="H4" s="588"/>
      <c r="I4" s="589"/>
      <c r="J4" s="590" t="s">
        <v>561</v>
      </c>
      <c r="K4" s="590" t="s">
        <v>561</v>
      </c>
      <c r="L4" s="590" t="s">
        <v>561</v>
      </c>
      <c r="M4" s="590" t="s">
        <v>561</v>
      </c>
      <c r="N4" s="590"/>
      <c r="O4" s="591"/>
      <c r="P4" s="592"/>
      <c r="Q4" s="593"/>
      <c r="R4" s="594" t="s">
        <v>561</v>
      </c>
      <c r="S4" s="594" t="s">
        <v>561</v>
      </c>
      <c r="T4" s="594" t="s">
        <v>561</v>
      </c>
      <c r="U4" s="594" t="s">
        <v>561</v>
      </c>
      <c r="V4" s="594"/>
      <c r="W4" s="595"/>
    </row>
    <row r="5" spans="1:23" s="578" customFormat="1" ht="8.25" customHeight="1">
      <c r="A5" s="586"/>
      <c r="B5" s="586"/>
      <c r="C5" s="586"/>
      <c r="D5" s="586"/>
      <c r="E5" s="586"/>
      <c r="F5" s="586"/>
      <c r="G5" s="587"/>
      <c r="H5" s="588"/>
      <c r="I5" s="590" t="s">
        <v>562</v>
      </c>
      <c r="J5" s="590" t="s">
        <v>563</v>
      </c>
      <c r="K5" s="590" t="s">
        <v>563</v>
      </c>
      <c r="L5" s="590" t="s">
        <v>563</v>
      </c>
      <c r="M5" s="590" t="s">
        <v>563</v>
      </c>
      <c r="N5" s="590"/>
      <c r="O5" s="591"/>
      <c r="P5" s="592"/>
      <c r="Q5" s="594" t="s">
        <v>562</v>
      </c>
      <c r="R5" s="594" t="s">
        <v>563</v>
      </c>
      <c r="S5" s="594" t="s">
        <v>563</v>
      </c>
      <c r="T5" s="594" t="s">
        <v>563</v>
      </c>
      <c r="U5" s="594" t="s">
        <v>563</v>
      </c>
      <c r="V5" s="594"/>
      <c r="W5" s="595"/>
    </row>
    <row r="6" spans="1:23" s="578" customFormat="1" ht="8.25" customHeight="1">
      <c r="A6" s="586"/>
      <c r="B6" s="586"/>
      <c r="C6" s="586"/>
      <c r="D6" s="594"/>
      <c r="E6" s="594"/>
      <c r="F6" s="590" t="s">
        <v>564</v>
      </c>
      <c r="G6" s="591"/>
      <c r="H6" s="588"/>
      <c r="I6" s="590" t="s">
        <v>565</v>
      </c>
      <c r="J6" s="590" t="s">
        <v>566</v>
      </c>
      <c r="K6" s="590" t="s">
        <v>566</v>
      </c>
      <c r="L6" s="590" t="s">
        <v>566</v>
      </c>
      <c r="M6" s="590" t="s">
        <v>567</v>
      </c>
      <c r="N6" s="590"/>
      <c r="O6" s="591"/>
      <c r="P6" s="592"/>
      <c r="Q6" s="594" t="s">
        <v>565</v>
      </c>
      <c r="R6" s="594" t="s">
        <v>566</v>
      </c>
      <c r="S6" s="594" t="s">
        <v>566</v>
      </c>
      <c r="T6" s="594" t="s">
        <v>566</v>
      </c>
      <c r="U6" s="594" t="s">
        <v>567</v>
      </c>
      <c r="V6" s="594"/>
      <c r="W6" s="595"/>
    </row>
    <row r="7" spans="1:23" s="578" customFormat="1" ht="8.25" customHeight="1">
      <c r="A7" s="596"/>
      <c r="B7" s="596"/>
      <c r="C7" s="596"/>
      <c r="D7" s="594"/>
      <c r="E7" s="590" t="s">
        <v>568</v>
      </c>
      <c r="F7" s="590" t="s">
        <v>569</v>
      </c>
      <c r="G7" s="589"/>
      <c r="H7" s="597" t="s">
        <v>570</v>
      </c>
      <c r="I7" s="598" t="s">
        <v>571</v>
      </c>
      <c r="J7" s="598" t="s">
        <v>572</v>
      </c>
      <c r="K7" s="598" t="s">
        <v>573</v>
      </c>
      <c r="L7" s="598" t="s">
        <v>574</v>
      </c>
      <c r="M7" s="598" t="s">
        <v>575</v>
      </c>
      <c r="N7" s="598" t="s">
        <v>477</v>
      </c>
      <c r="O7" s="599"/>
      <c r="P7" s="600" t="s">
        <v>570</v>
      </c>
      <c r="Q7" s="601" t="s">
        <v>571</v>
      </c>
      <c r="R7" s="601" t="s">
        <v>572</v>
      </c>
      <c r="S7" s="601" t="s">
        <v>573</v>
      </c>
      <c r="T7" s="601" t="s">
        <v>574</v>
      </c>
      <c r="U7" s="601" t="s">
        <v>575</v>
      </c>
      <c r="V7" s="601" t="s">
        <v>477</v>
      </c>
      <c r="W7" s="602"/>
    </row>
    <row r="8" spans="1:23" s="578" customFormat="1" ht="8.25" customHeight="1">
      <c r="A8" s="2100" t="s">
        <v>337</v>
      </c>
      <c r="B8" s="2100"/>
      <c r="C8" s="2100"/>
      <c r="D8" s="604"/>
      <c r="E8" s="604" t="s">
        <v>576</v>
      </c>
      <c r="F8" s="604" t="s">
        <v>577</v>
      </c>
      <c r="G8" s="605"/>
      <c r="H8" s="606"/>
      <c r="I8" s="607"/>
      <c r="J8" s="608"/>
      <c r="K8" s="608"/>
      <c r="L8" s="608"/>
      <c r="M8" s="609"/>
      <c r="N8" s="609"/>
      <c r="O8" s="609"/>
      <c r="P8" s="610"/>
      <c r="Q8" s="611"/>
      <c r="R8" s="611"/>
      <c r="S8" s="611"/>
      <c r="T8" s="611"/>
      <c r="U8" s="612"/>
      <c r="V8" s="609"/>
      <c r="W8" s="613"/>
    </row>
    <row r="9" spans="1:23" s="578" customFormat="1" ht="8.25" customHeight="1">
      <c r="A9" s="603"/>
      <c r="B9" s="2100" t="s">
        <v>578</v>
      </c>
      <c r="C9" s="2100"/>
      <c r="D9" s="604" t="s">
        <v>579</v>
      </c>
      <c r="E9" s="604" t="s">
        <v>368</v>
      </c>
      <c r="F9" s="604" t="s">
        <v>368</v>
      </c>
      <c r="G9" s="605"/>
      <c r="H9" s="606"/>
      <c r="I9" s="607"/>
      <c r="J9" s="608"/>
      <c r="K9" s="608"/>
      <c r="L9" s="608"/>
      <c r="M9" s="609"/>
      <c r="N9" s="609"/>
      <c r="O9" s="609"/>
      <c r="P9" s="614"/>
      <c r="Q9" s="608"/>
      <c r="R9" s="608"/>
      <c r="S9" s="608"/>
      <c r="T9" s="608"/>
      <c r="U9" s="609"/>
      <c r="V9" s="609"/>
      <c r="W9" s="613"/>
    </row>
    <row r="10" spans="1:23" s="578" customFormat="1" ht="8.25" customHeight="1">
      <c r="A10" s="615"/>
      <c r="B10" s="2093" t="s">
        <v>580</v>
      </c>
      <c r="C10" s="2093"/>
      <c r="D10" s="2093"/>
      <c r="E10" s="2093"/>
      <c r="F10" s="2093"/>
      <c r="G10" s="617"/>
      <c r="H10" s="618"/>
      <c r="I10" s="619"/>
      <c r="J10" s="620"/>
      <c r="K10" s="620"/>
      <c r="L10" s="620"/>
      <c r="M10" s="620"/>
      <c r="N10" s="620"/>
      <c r="O10" s="620"/>
      <c r="P10" s="621"/>
      <c r="Q10" s="622"/>
      <c r="R10" s="623"/>
      <c r="S10" s="623"/>
      <c r="T10" s="623"/>
      <c r="U10" s="623"/>
      <c r="V10" s="623"/>
      <c r="W10" s="613"/>
    </row>
    <row r="11" spans="1:23" s="578" customFormat="1" ht="8.25" customHeight="1">
      <c r="A11" s="624"/>
      <c r="B11" s="624"/>
      <c r="C11" s="625">
        <v>10</v>
      </c>
      <c r="D11" s="626" t="s">
        <v>581</v>
      </c>
      <c r="E11" s="627" t="s">
        <v>582</v>
      </c>
      <c r="F11" s="627" t="s">
        <v>583</v>
      </c>
      <c r="G11" s="628"/>
      <c r="H11" s="629">
        <v>853</v>
      </c>
      <c r="I11" s="630">
        <v>19</v>
      </c>
      <c r="J11" s="631">
        <v>60.7365290167026</v>
      </c>
      <c r="K11" s="632">
        <v>0.03</v>
      </c>
      <c r="L11" s="631">
        <v>9.77980024558612</v>
      </c>
      <c r="M11" s="631">
        <v>3.2825322391559206</v>
      </c>
      <c r="N11" s="630">
        <v>28</v>
      </c>
      <c r="O11" s="633"/>
      <c r="P11" s="634">
        <v>1213</v>
      </c>
      <c r="Q11" s="635">
        <v>288</v>
      </c>
      <c r="R11" s="636">
        <v>51</v>
      </c>
      <c r="S11" s="637">
        <v>0.03</v>
      </c>
      <c r="T11" s="636">
        <v>16</v>
      </c>
      <c r="U11" s="636">
        <v>5</v>
      </c>
      <c r="V11" s="635">
        <v>55</v>
      </c>
      <c r="W11" s="613"/>
    </row>
    <row r="12" spans="1:23" s="578" customFormat="1" ht="8.25" customHeight="1">
      <c r="A12" s="624"/>
      <c r="B12" s="624"/>
      <c r="C12" s="625">
        <v>21</v>
      </c>
      <c r="D12" s="626" t="s">
        <v>581</v>
      </c>
      <c r="E12" s="627" t="s">
        <v>584</v>
      </c>
      <c r="F12" s="627" t="s">
        <v>585</v>
      </c>
      <c r="G12" s="628"/>
      <c r="H12" s="629">
        <v>7103</v>
      </c>
      <c r="I12" s="630">
        <v>15</v>
      </c>
      <c r="J12" s="631">
        <v>80.2406485928744</v>
      </c>
      <c r="K12" s="632">
        <v>0.04</v>
      </c>
      <c r="L12" s="631">
        <v>9.43135067990251</v>
      </c>
      <c r="M12" s="631">
        <v>2.041390961565536</v>
      </c>
      <c r="N12" s="630">
        <v>145</v>
      </c>
      <c r="O12" s="633"/>
      <c r="P12" s="634">
        <v>7712</v>
      </c>
      <c r="Q12" s="635">
        <v>211</v>
      </c>
      <c r="R12" s="636">
        <v>80</v>
      </c>
      <c r="S12" s="637">
        <v>0.04</v>
      </c>
      <c r="T12" s="636">
        <v>10</v>
      </c>
      <c r="U12" s="636">
        <v>2</v>
      </c>
      <c r="V12" s="635">
        <v>173</v>
      </c>
      <c r="W12" s="613"/>
    </row>
    <row r="13" spans="1:23" s="578" customFormat="1" ht="8.25" customHeight="1">
      <c r="A13" s="624"/>
      <c r="B13" s="624"/>
      <c r="C13" s="625">
        <v>24</v>
      </c>
      <c r="D13" s="626" t="s">
        <v>586</v>
      </c>
      <c r="E13" s="627" t="s">
        <v>587</v>
      </c>
      <c r="F13" s="627" t="s">
        <v>588</v>
      </c>
      <c r="G13" s="628"/>
      <c r="H13" s="629">
        <v>667</v>
      </c>
      <c r="I13" s="630">
        <v>598</v>
      </c>
      <c r="J13" s="631">
        <v>80.0002723841155</v>
      </c>
      <c r="K13" s="632">
        <v>0.04</v>
      </c>
      <c r="L13" s="631">
        <v>27.2799322039777</v>
      </c>
      <c r="M13" s="631">
        <v>12.593703148425787</v>
      </c>
      <c r="N13" s="630">
        <v>84</v>
      </c>
      <c r="O13" s="633"/>
      <c r="P13" s="634">
        <v>990</v>
      </c>
      <c r="Q13" s="635">
        <v>604</v>
      </c>
      <c r="R13" s="636">
        <v>80</v>
      </c>
      <c r="S13" s="637">
        <v>0.04</v>
      </c>
      <c r="T13" s="636">
        <v>31</v>
      </c>
      <c r="U13" s="636">
        <v>11</v>
      </c>
      <c r="V13" s="635">
        <v>105</v>
      </c>
      <c r="W13" s="613"/>
    </row>
    <row r="14" spans="1:23" s="578" customFormat="1" ht="8.25" customHeight="1">
      <c r="A14" s="624"/>
      <c r="B14" s="624"/>
      <c r="C14" s="625">
        <v>27</v>
      </c>
      <c r="D14" s="626" t="s">
        <v>589</v>
      </c>
      <c r="E14" s="627" t="s">
        <v>590</v>
      </c>
      <c r="F14" s="627" t="s">
        <v>591</v>
      </c>
      <c r="G14" s="628"/>
      <c r="H14" s="629">
        <v>1353</v>
      </c>
      <c r="I14" s="630">
        <v>977</v>
      </c>
      <c r="J14" s="631">
        <v>79.8992822344522</v>
      </c>
      <c r="K14" s="632">
        <v>0.05</v>
      </c>
      <c r="L14" s="631">
        <v>34.5864405405133</v>
      </c>
      <c r="M14" s="631">
        <v>16.112342941611235</v>
      </c>
      <c r="N14" s="630">
        <v>218</v>
      </c>
      <c r="O14" s="633"/>
      <c r="P14" s="634">
        <v>1784</v>
      </c>
      <c r="Q14" s="635">
        <v>1053</v>
      </c>
      <c r="R14" s="636">
        <v>80</v>
      </c>
      <c r="S14" s="637">
        <v>0.05</v>
      </c>
      <c r="T14" s="636">
        <v>38</v>
      </c>
      <c r="U14" s="638">
        <v>15</v>
      </c>
      <c r="V14" s="635">
        <v>269</v>
      </c>
      <c r="W14" s="613"/>
    </row>
    <row r="15" spans="1:23" s="578" customFormat="1" ht="8.25" customHeight="1">
      <c r="A15" s="624"/>
      <c r="B15" s="624"/>
      <c r="C15" s="625">
        <v>31</v>
      </c>
      <c r="D15" s="626" t="s">
        <v>592</v>
      </c>
      <c r="E15" s="627" t="s">
        <v>593</v>
      </c>
      <c r="F15" s="627" t="s">
        <v>594</v>
      </c>
      <c r="G15" s="628"/>
      <c r="H15" s="629">
        <v>2874</v>
      </c>
      <c r="I15" s="630">
        <v>688</v>
      </c>
      <c r="J15" s="631">
        <v>79.4293776786764</v>
      </c>
      <c r="K15" s="632">
        <v>0.08</v>
      </c>
      <c r="L15" s="631">
        <v>22.8496150493496</v>
      </c>
      <c r="M15" s="631">
        <v>10.508002783576895</v>
      </c>
      <c r="N15" s="630">
        <v>302</v>
      </c>
      <c r="O15" s="633"/>
      <c r="P15" s="634">
        <v>2181</v>
      </c>
      <c r="Q15" s="635">
        <v>682</v>
      </c>
      <c r="R15" s="636">
        <v>79</v>
      </c>
      <c r="S15" s="637">
        <v>0.08</v>
      </c>
      <c r="T15" s="636">
        <v>45</v>
      </c>
      <c r="U15" s="636">
        <v>28</v>
      </c>
      <c r="V15" s="635">
        <v>621</v>
      </c>
      <c r="W15" s="613"/>
    </row>
    <row r="16" spans="1:23" s="578" customFormat="1" ht="8.25" customHeight="1">
      <c r="A16" s="624"/>
      <c r="B16" s="624"/>
      <c r="C16" s="625">
        <v>34</v>
      </c>
      <c r="D16" s="626" t="s">
        <v>595</v>
      </c>
      <c r="E16" s="627" t="s">
        <v>596</v>
      </c>
      <c r="F16" s="627" t="s">
        <v>597</v>
      </c>
      <c r="G16" s="628"/>
      <c r="H16" s="629">
        <v>4445</v>
      </c>
      <c r="I16" s="630">
        <v>2272</v>
      </c>
      <c r="J16" s="631">
        <v>76.0525560277689</v>
      </c>
      <c r="K16" s="632">
        <v>0.11</v>
      </c>
      <c r="L16" s="631">
        <v>42.1149386849768</v>
      </c>
      <c r="M16" s="631">
        <v>29.58380202474691</v>
      </c>
      <c r="N16" s="630">
        <v>1315</v>
      </c>
      <c r="O16" s="633"/>
      <c r="P16" s="634">
        <v>5898</v>
      </c>
      <c r="Q16" s="635">
        <v>2151</v>
      </c>
      <c r="R16" s="636">
        <v>76</v>
      </c>
      <c r="S16" s="637">
        <v>0.11</v>
      </c>
      <c r="T16" s="636">
        <v>35</v>
      </c>
      <c r="U16" s="636">
        <v>25</v>
      </c>
      <c r="V16" s="635">
        <v>1481</v>
      </c>
      <c r="W16" s="613"/>
    </row>
    <row r="17" spans="1:23" s="578" customFormat="1" ht="8.25" customHeight="1">
      <c r="A17" s="624"/>
      <c r="B17" s="624"/>
      <c r="C17" s="625">
        <v>37</v>
      </c>
      <c r="D17" s="626" t="s">
        <v>598</v>
      </c>
      <c r="E17" s="627" t="s">
        <v>599</v>
      </c>
      <c r="F17" s="627" t="s">
        <v>600</v>
      </c>
      <c r="G17" s="628"/>
      <c r="H17" s="629">
        <v>6824</v>
      </c>
      <c r="I17" s="630">
        <v>4235</v>
      </c>
      <c r="J17" s="631">
        <v>76.2010745120032</v>
      </c>
      <c r="K17" s="632">
        <v>0.13999999999999999</v>
      </c>
      <c r="L17" s="631">
        <v>42.9442740210691</v>
      </c>
      <c r="M17" s="631">
        <v>34.3200468933177</v>
      </c>
      <c r="N17" s="630">
        <v>2324</v>
      </c>
      <c r="O17" s="633"/>
      <c r="P17" s="634">
        <v>6922</v>
      </c>
      <c r="Q17" s="635">
        <v>4042</v>
      </c>
      <c r="R17" s="636">
        <v>76</v>
      </c>
      <c r="S17" s="637">
        <v>0.14</v>
      </c>
      <c r="T17" s="636">
        <v>44</v>
      </c>
      <c r="U17" s="638">
        <v>35</v>
      </c>
      <c r="V17" s="635">
        <v>2446</v>
      </c>
      <c r="W17" s="613"/>
    </row>
    <row r="18" spans="1:23" s="578" customFormat="1" ht="8.25" customHeight="1">
      <c r="A18" s="624"/>
      <c r="B18" s="624"/>
      <c r="C18" s="625">
        <v>41</v>
      </c>
      <c r="D18" s="626" t="s">
        <v>601</v>
      </c>
      <c r="E18" s="627" t="s">
        <v>602</v>
      </c>
      <c r="F18" s="627" t="s">
        <v>603</v>
      </c>
      <c r="G18" s="628"/>
      <c r="H18" s="629">
        <v>11737</v>
      </c>
      <c r="I18" s="630">
        <v>7558</v>
      </c>
      <c r="J18" s="631">
        <v>76.2236478433317</v>
      </c>
      <c r="K18" s="632">
        <v>0.18</v>
      </c>
      <c r="L18" s="631">
        <v>36.882845718525196</v>
      </c>
      <c r="M18" s="631">
        <v>36.29547584561642</v>
      </c>
      <c r="N18" s="630">
        <v>4260</v>
      </c>
      <c r="O18" s="633"/>
      <c r="P18" s="634">
        <v>12563</v>
      </c>
      <c r="Q18" s="635">
        <v>8645</v>
      </c>
      <c r="R18" s="636">
        <v>76</v>
      </c>
      <c r="S18" s="637">
        <v>0.18</v>
      </c>
      <c r="T18" s="636">
        <v>37</v>
      </c>
      <c r="U18" s="636">
        <v>37</v>
      </c>
      <c r="V18" s="635">
        <v>4618</v>
      </c>
      <c r="W18" s="613"/>
    </row>
    <row r="19" spans="1:23" s="578" customFormat="1" ht="8.25" customHeight="1">
      <c r="A19" s="624"/>
      <c r="B19" s="624"/>
      <c r="C19" s="625">
        <v>44</v>
      </c>
      <c r="D19" s="626" t="s">
        <v>604</v>
      </c>
      <c r="E19" s="627" t="s">
        <v>605</v>
      </c>
      <c r="F19" s="627" t="s">
        <v>606</v>
      </c>
      <c r="G19" s="628"/>
      <c r="H19" s="629">
        <v>12026</v>
      </c>
      <c r="I19" s="630">
        <v>7308</v>
      </c>
      <c r="J19" s="631">
        <v>75.9555017197239</v>
      </c>
      <c r="K19" s="632">
        <v>0.26</v>
      </c>
      <c r="L19" s="631">
        <v>40.3418234001054</v>
      </c>
      <c r="M19" s="631">
        <v>46.66555795775819</v>
      </c>
      <c r="N19" s="630">
        <v>5612</v>
      </c>
      <c r="O19" s="633"/>
      <c r="P19" s="634">
        <v>12102</v>
      </c>
      <c r="Q19" s="635">
        <v>7385</v>
      </c>
      <c r="R19" s="636">
        <v>76</v>
      </c>
      <c r="S19" s="637">
        <v>0.26</v>
      </c>
      <c r="T19" s="636">
        <v>40</v>
      </c>
      <c r="U19" s="636">
        <v>47</v>
      </c>
      <c r="V19" s="635">
        <v>5676</v>
      </c>
      <c r="W19" s="613"/>
    </row>
    <row r="20" spans="1:23" s="578" customFormat="1" ht="8.25" customHeight="1">
      <c r="A20" s="624"/>
      <c r="B20" s="624"/>
      <c r="C20" s="625">
        <v>47</v>
      </c>
      <c r="D20" s="626" t="s">
        <v>607</v>
      </c>
      <c r="E20" s="627" t="s">
        <v>608</v>
      </c>
      <c r="F20" s="627" t="s">
        <v>609</v>
      </c>
      <c r="G20" s="628"/>
      <c r="H20" s="618">
        <v>10420</v>
      </c>
      <c r="I20" s="619">
        <v>5795</v>
      </c>
      <c r="J20" s="639">
        <v>72.15354085708951</v>
      </c>
      <c r="K20" s="640">
        <v>0.37</v>
      </c>
      <c r="L20" s="639">
        <v>38.4323042819702</v>
      </c>
      <c r="M20" s="639">
        <v>50.87332053742802</v>
      </c>
      <c r="N20" s="619">
        <v>5301</v>
      </c>
      <c r="O20" s="633"/>
      <c r="P20" s="621">
        <v>10384</v>
      </c>
      <c r="Q20" s="622">
        <v>5865</v>
      </c>
      <c r="R20" s="641">
        <v>73</v>
      </c>
      <c r="S20" s="642">
        <v>0.37</v>
      </c>
      <c r="T20" s="641">
        <v>38</v>
      </c>
      <c r="U20" s="643">
        <v>51</v>
      </c>
      <c r="V20" s="622">
        <v>5265</v>
      </c>
      <c r="W20" s="613"/>
    </row>
    <row r="21" spans="1:23" s="578" customFormat="1" ht="8.25" customHeight="1">
      <c r="A21" s="615"/>
      <c r="B21" s="615"/>
      <c r="C21" s="616"/>
      <c r="D21" s="644"/>
      <c r="E21" s="644"/>
      <c r="F21" s="644"/>
      <c r="G21" s="645"/>
      <c r="H21" s="646">
        <f>SUM(H11:H20)</f>
        <v>58302</v>
      </c>
      <c r="I21" s="647">
        <f>SUM(I11:I20)</f>
        <v>29465</v>
      </c>
      <c r="J21" s="648">
        <v>75.60534383368025</v>
      </c>
      <c r="K21" s="649">
        <v>0.19</v>
      </c>
      <c r="L21" s="648">
        <v>34</v>
      </c>
      <c r="M21" s="648">
        <v>34</v>
      </c>
      <c r="N21" s="647">
        <f>SUM(N11:N20)</f>
        <v>19589</v>
      </c>
      <c r="O21" s="650"/>
      <c r="P21" s="651">
        <f>SUM(P11:P20)</f>
        <v>61749</v>
      </c>
      <c r="Q21" s="652">
        <f>SUM(Q11:Q20)</f>
        <v>30926</v>
      </c>
      <c r="R21" s="653">
        <v>76</v>
      </c>
      <c r="S21" s="654">
        <v>0.19</v>
      </c>
      <c r="T21" s="653">
        <v>35</v>
      </c>
      <c r="U21" s="653">
        <v>34</v>
      </c>
      <c r="V21" s="652">
        <f>SUM(V11:V20)</f>
        <v>20709</v>
      </c>
      <c r="W21" s="655"/>
    </row>
    <row r="22" spans="1:23" s="578" customFormat="1" ht="8.25" customHeight="1">
      <c r="A22" s="615"/>
      <c r="B22" s="2093" t="s">
        <v>610</v>
      </c>
      <c r="C22" s="2093"/>
      <c r="D22" s="2093"/>
      <c r="E22" s="2093"/>
      <c r="F22" s="2093"/>
      <c r="G22" s="645"/>
      <c r="H22" s="618"/>
      <c r="I22" s="619"/>
      <c r="J22" s="639"/>
      <c r="K22" s="656"/>
      <c r="L22" s="639"/>
      <c r="M22" s="639"/>
      <c r="N22" s="619"/>
      <c r="O22" s="633"/>
      <c r="P22" s="621"/>
      <c r="Q22" s="622"/>
      <c r="R22" s="641"/>
      <c r="S22" s="657"/>
      <c r="T22" s="641"/>
      <c r="U22" s="641"/>
      <c r="V22" s="622"/>
      <c r="W22" s="613"/>
    </row>
    <row r="23" spans="1:23" s="578" customFormat="1" ht="8.25" customHeight="1">
      <c r="A23" s="624"/>
      <c r="B23" s="624"/>
      <c r="C23" s="625">
        <v>51</v>
      </c>
      <c r="D23" s="626" t="s">
        <v>611</v>
      </c>
      <c r="E23" s="627" t="s">
        <v>612</v>
      </c>
      <c r="F23" s="627" t="s">
        <v>613</v>
      </c>
      <c r="G23" s="628"/>
      <c r="H23" s="629">
        <v>10277</v>
      </c>
      <c r="I23" s="630">
        <v>5685</v>
      </c>
      <c r="J23" s="631">
        <v>57.197617270824594</v>
      </c>
      <c r="K23" s="632">
        <v>0.5</v>
      </c>
      <c r="L23" s="631">
        <v>33.780991759427096</v>
      </c>
      <c r="M23" s="631">
        <v>51.63958353605138</v>
      </c>
      <c r="N23" s="630">
        <v>5307</v>
      </c>
      <c r="O23" s="633"/>
      <c r="P23" s="634">
        <v>10249</v>
      </c>
      <c r="Q23" s="635">
        <v>5819</v>
      </c>
      <c r="R23" s="636">
        <v>57</v>
      </c>
      <c r="S23" s="637">
        <v>0.5</v>
      </c>
      <c r="T23" s="636">
        <v>34</v>
      </c>
      <c r="U23" s="636">
        <v>51</v>
      </c>
      <c r="V23" s="635">
        <v>5223</v>
      </c>
      <c r="W23" s="613"/>
    </row>
    <row r="24" spans="1:23" s="578" customFormat="1" ht="8.25" customHeight="1">
      <c r="A24" s="624"/>
      <c r="B24" s="624"/>
      <c r="C24" s="625">
        <v>54</v>
      </c>
      <c r="D24" s="626" t="s">
        <v>614</v>
      </c>
      <c r="E24" s="627" t="s">
        <v>615</v>
      </c>
      <c r="F24" s="627" t="s">
        <v>616</v>
      </c>
      <c r="G24" s="628"/>
      <c r="H24" s="629">
        <v>9041</v>
      </c>
      <c r="I24" s="630">
        <v>4236</v>
      </c>
      <c r="J24" s="631">
        <v>54.25770455213021</v>
      </c>
      <c r="K24" s="632">
        <v>0.72</v>
      </c>
      <c r="L24" s="631">
        <v>30.7679692645487</v>
      </c>
      <c r="M24" s="631">
        <v>52.63798252405707</v>
      </c>
      <c r="N24" s="630">
        <v>4759</v>
      </c>
      <c r="O24" s="633"/>
      <c r="P24" s="634">
        <v>9145</v>
      </c>
      <c r="Q24" s="635">
        <v>4159</v>
      </c>
      <c r="R24" s="636">
        <v>55</v>
      </c>
      <c r="S24" s="637">
        <v>0.72</v>
      </c>
      <c r="T24" s="636">
        <v>30</v>
      </c>
      <c r="U24" s="636">
        <v>52</v>
      </c>
      <c r="V24" s="635">
        <v>4721</v>
      </c>
      <c r="W24" s="613"/>
    </row>
    <row r="25" spans="1:23" s="578" customFormat="1" ht="8.25" customHeight="1">
      <c r="A25" s="624"/>
      <c r="B25" s="624"/>
      <c r="C25" s="625">
        <v>57</v>
      </c>
      <c r="D25" s="626" t="s">
        <v>617</v>
      </c>
      <c r="E25" s="627" t="s">
        <v>618</v>
      </c>
      <c r="F25" s="627" t="s">
        <v>619</v>
      </c>
      <c r="G25" s="628"/>
      <c r="H25" s="629">
        <v>8155</v>
      </c>
      <c r="I25" s="630">
        <v>3552</v>
      </c>
      <c r="J25" s="631">
        <v>54.5672982069339</v>
      </c>
      <c r="K25" s="632">
        <v>1.46</v>
      </c>
      <c r="L25" s="631">
        <v>27.055439197645896</v>
      </c>
      <c r="M25" s="631">
        <v>58.197424892703864</v>
      </c>
      <c r="N25" s="630">
        <v>4746</v>
      </c>
      <c r="O25" s="633"/>
      <c r="P25" s="634">
        <v>8172</v>
      </c>
      <c r="Q25" s="635">
        <v>3701</v>
      </c>
      <c r="R25" s="636">
        <v>56</v>
      </c>
      <c r="S25" s="637">
        <v>1.46</v>
      </c>
      <c r="T25" s="636">
        <v>28</v>
      </c>
      <c r="U25" s="636">
        <v>61</v>
      </c>
      <c r="V25" s="635">
        <v>4953</v>
      </c>
      <c r="W25" s="613"/>
    </row>
    <row r="26" spans="1:23" s="578" customFormat="1" ht="8.25" customHeight="1">
      <c r="A26" s="624"/>
      <c r="B26" s="624"/>
      <c r="C26" s="625">
        <v>61</v>
      </c>
      <c r="D26" s="626" t="s">
        <v>620</v>
      </c>
      <c r="E26" s="627" t="s">
        <v>621</v>
      </c>
      <c r="F26" s="627" t="s">
        <v>622</v>
      </c>
      <c r="G26" s="628"/>
      <c r="H26" s="629">
        <v>4408</v>
      </c>
      <c r="I26" s="630">
        <v>1592</v>
      </c>
      <c r="J26" s="631">
        <v>52.4030492960624</v>
      </c>
      <c r="K26" s="632">
        <v>2.4</v>
      </c>
      <c r="L26" s="631">
        <v>25.832206791349897</v>
      </c>
      <c r="M26" s="631">
        <v>60.04990925589837</v>
      </c>
      <c r="N26" s="630">
        <v>2647</v>
      </c>
      <c r="O26" s="633"/>
      <c r="P26" s="634">
        <v>3985</v>
      </c>
      <c r="Q26" s="635">
        <v>1428</v>
      </c>
      <c r="R26" s="636">
        <v>53</v>
      </c>
      <c r="S26" s="637">
        <v>2.4</v>
      </c>
      <c r="T26" s="636">
        <v>26</v>
      </c>
      <c r="U26" s="638">
        <v>61</v>
      </c>
      <c r="V26" s="635">
        <v>2422</v>
      </c>
      <c r="W26" s="613"/>
    </row>
    <row r="27" spans="1:23" s="578" customFormat="1" ht="8.25" customHeight="1">
      <c r="A27" s="624"/>
      <c r="B27" s="624"/>
      <c r="C27" s="625">
        <v>64</v>
      </c>
      <c r="D27" s="626" t="s">
        <v>623</v>
      </c>
      <c r="E27" s="627" t="s">
        <v>624</v>
      </c>
      <c r="F27" s="627" t="s">
        <v>625</v>
      </c>
      <c r="G27" s="628"/>
      <c r="H27" s="629">
        <v>2791</v>
      </c>
      <c r="I27" s="630">
        <v>948</v>
      </c>
      <c r="J27" s="631">
        <v>51.334294011326</v>
      </c>
      <c r="K27" s="632">
        <v>5.59</v>
      </c>
      <c r="L27" s="631">
        <v>28.8724995798452</v>
      </c>
      <c r="M27" s="631">
        <v>82.44356861340022</v>
      </c>
      <c r="N27" s="630">
        <v>2301</v>
      </c>
      <c r="O27" s="633"/>
      <c r="P27" s="634">
        <v>2656</v>
      </c>
      <c r="Q27" s="635">
        <v>863</v>
      </c>
      <c r="R27" s="636">
        <v>53</v>
      </c>
      <c r="S27" s="637">
        <v>5.59</v>
      </c>
      <c r="T27" s="636">
        <v>30</v>
      </c>
      <c r="U27" s="636">
        <v>89</v>
      </c>
      <c r="V27" s="635">
        <v>2359</v>
      </c>
      <c r="W27" s="613"/>
    </row>
    <row r="28" spans="1:23" s="578" customFormat="1" ht="8.25" customHeight="1">
      <c r="A28" s="624"/>
      <c r="B28" s="624"/>
      <c r="C28" s="625">
        <v>67</v>
      </c>
      <c r="D28" s="626" t="s">
        <v>626</v>
      </c>
      <c r="E28" s="627" t="s">
        <v>627</v>
      </c>
      <c r="F28" s="627" t="s">
        <v>628</v>
      </c>
      <c r="G28" s="628"/>
      <c r="H28" s="618">
        <v>558</v>
      </c>
      <c r="I28" s="619">
        <v>212</v>
      </c>
      <c r="J28" s="639">
        <v>47.978749676327794</v>
      </c>
      <c r="K28" s="640">
        <v>9.1</v>
      </c>
      <c r="L28" s="639">
        <v>28.998380809354202</v>
      </c>
      <c r="M28" s="639">
        <v>109.6774193548387</v>
      </c>
      <c r="N28" s="619">
        <v>612</v>
      </c>
      <c r="O28" s="633"/>
      <c r="P28" s="621">
        <v>588</v>
      </c>
      <c r="Q28" s="622">
        <v>222</v>
      </c>
      <c r="R28" s="641">
        <v>51</v>
      </c>
      <c r="S28" s="642">
        <v>9.1</v>
      </c>
      <c r="T28" s="641">
        <v>30</v>
      </c>
      <c r="U28" s="641">
        <v>117</v>
      </c>
      <c r="V28" s="622">
        <v>689</v>
      </c>
      <c r="W28" s="613"/>
    </row>
    <row r="29" spans="1:23" s="578" customFormat="1" ht="8.25" customHeight="1">
      <c r="A29" s="658"/>
      <c r="B29" s="658"/>
      <c r="C29" s="659"/>
      <c r="D29" s="660"/>
      <c r="E29" s="660"/>
      <c r="F29" s="660"/>
      <c r="G29" s="645"/>
      <c r="H29" s="646">
        <f>SUM(H23:H28)</f>
        <v>35230</v>
      </c>
      <c r="I29" s="647">
        <f>SUM(I23:I28)</f>
        <v>16225</v>
      </c>
      <c r="J29" s="648">
        <v>54.9204966013164</v>
      </c>
      <c r="K29" s="649">
        <v>1.5599999999999998</v>
      </c>
      <c r="L29" s="648">
        <v>30</v>
      </c>
      <c r="M29" s="648">
        <v>57.99999999999999</v>
      </c>
      <c r="N29" s="647">
        <f>SUM(N23:N28)</f>
        <v>20372</v>
      </c>
      <c r="O29" s="650"/>
      <c r="P29" s="651">
        <f>SUM(P23:P28)</f>
        <v>34795</v>
      </c>
      <c r="Q29" s="652">
        <f>SUM(Q23:Q28)</f>
        <v>16192</v>
      </c>
      <c r="R29" s="653">
        <v>56</v>
      </c>
      <c r="S29" s="654">
        <v>1.53</v>
      </c>
      <c r="T29" s="653">
        <v>30</v>
      </c>
      <c r="U29" s="653">
        <v>59</v>
      </c>
      <c r="V29" s="652">
        <f>SUM(V23:V28)</f>
        <v>20367</v>
      </c>
      <c r="W29" s="655"/>
    </row>
    <row r="30" spans="1:23" s="578" customFormat="1" ht="8.25" customHeight="1">
      <c r="A30" s="615"/>
      <c r="B30" s="2093" t="s">
        <v>629</v>
      </c>
      <c r="C30" s="2093"/>
      <c r="D30" s="2093"/>
      <c r="E30" s="2093"/>
      <c r="F30" s="2093"/>
      <c r="G30" s="645"/>
      <c r="H30" s="618"/>
      <c r="I30" s="619"/>
      <c r="J30" s="639"/>
      <c r="K30" s="656"/>
      <c r="L30" s="639"/>
      <c r="M30" s="639"/>
      <c r="N30" s="619"/>
      <c r="O30" s="633"/>
      <c r="P30" s="621"/>
      <c r="Q30" s="622"/>
      <c r="R30" s="641"/>
      <c r="S30" s="657"/>
      <c r="T30" s="641"/>
      <c r="U30" s="641"/>
      <c r="V30" s="622"/>
      <c r="W30" s="613"/>
    </row>
    <row r="31" spans="1:23" s="578" customFormat="1" ht="8.25" customHeight="1">
      <c r="A31" s="624"/>
      <c r="B31" s="624"/>
      <c r="C31" s="625">
        <v>70</v>
      </c>
      <c r="D31" s="626" t="s">
        <v>630</v>
      </c>
      <c r="E31" s="627" t="s">
        <v>631</v>
      </c>
      <c r="F31" s="627" t="s">
        <v>632</v>
      </c>
      <c r="G31" s="628"/>
      <c r="H31" s="629">
        <v>401</v>
      </c>
      <c r="I31" s="630">
        <v>164</v>
      </c>
      <c r="J31" s="631">
        <v>54.079163100870296</v>
      </c>
      <c r="K31" s="632">
        <v>15.53</v>
      </c>
      <c r="L31" s="631">
        <v>31.707676041438297</v>
      </c>
      <c r="M31" s="631">
        <v>148.87780548628427</v>
      </c>
      <c r="N31" s="630">
        <v>597</v>
      </c>
      <c r="O31" s="620"/>
      <c r="P31" s="634">
        <v>517</v>
      </c>
      <c r="Q31" s="635">
        <v>73</v>
      </c>
      <c r="R31" s="636">
        <v>34</v>
      </c>
      <c r="S31" s="637">
        <v>15.53</v>
      </c>
      <c r="T31" s="636">
        <v>21</v>
      </c>
      <c r="U31" s="636">
        <v>94</v>
      </c>
      <c r="V31" s="635">
        <v>488</v>
      </c>
      <c r="W31" s="613"/>
    </row>
    <row r="32" spans="1:23" s="578" customFormat="1" ht="8.25" customHeight="1">
      <c r="A32" s="624"/>
      <c r="B32" s="624"/>
      <c r="C32" s="625">
        <v>75</v>
      </c>
      <c r="D32" s="626" t="s">
        <v>630</v>
      </c>
      <c r="E32" s="627" t="s">
        <v>633</v>
      </c>
      <c r="F32" s="627" t="s">
        <v>634</v>
      </c>
      <c r="G32" s="628"/>
      <c r="H32" s="629">
        <v>89</v>
      </c>
      <c r="I32" s="630">
        <v>12</v>
      </c>
      <c r="J32" s="631">
        <v>41.7655164094771</v>
      </c>
      <c r="K32" s="632">
        <v>15.53</v>
      </c>
      <c r="L32" s="631">
        <v>47.7928650781156</v>
      </c>
      <c r="M32" s="631">
        <v>217.97752808988764</v>
      </c>
      <c r="N32" s="630">
        <v>194</v>
      </c>
      <c r="O32" s="620"/>
      <c r="P32" s="634">
        <v>71</v>
      </c>
      <c r="Q32" s="635">
        <v>9</v>
      </c>
      <c r="R32" s="636">
        <v>63</v>
      </c>
      <c r="S32" s="637">
        <v>15.53</v>
      </c>
      <c r="T32" s="636">
        <v>54</v>
      </c>
      <c r="U32" s="636">
        <v>246</v>
      </c>
      <c r="V32" s="635">
        <v>175</v>
      </c>
      <c r="W32" s="613"/>
    </row>
    <row r="33" spans="1:23" s="578" customFormat="1" ht="8.25" customHeight="1">
      <c r="A33" s="624"/>
      <c r="B33" s="624"/>
      <c r="C33" s="625">
        <v>80</v>
      </c>
      <c r="D33" s="626" t="s">
        <v>635</v>
      </c>
      <c r="E33" s="627" t="s">
        <v>636</v>
      </c>
      <c r="F33" s="627" t="s">
        <v>637</v>
      </c>
      <c r="G33" s="628"/>
      <c r="H33" s="618">
        <v>114</v>
      </c>
      <c r="I33" s="619">
        <v>20</v>
      </c>
      <c r="J33" s="639">
        <v>57.5221760131689</v>
      </c>
      <c r="K33" s="640">
        <v>30.080000000000002</v>
      </c>
      <c r="L33" s="639">
        <v>50.130502354685</v>
      </c>
      <c r="M33" s="639">
        <v>267.5438596491228</v>
      </c>
      <c r="N33" s="619">
        <v>305</v>
      </c>
      <c r="O33" s="620"/>
      <c r="P33" s="621">
        <v>93</v>
      </c>
      <c r="Q33" s="622">
        <v>20</v>
      </c>
      <c r="R33" s="641">
        <v>52</v>
      </c>
      <c r="S33" s="642">
        <v>30.08</v>
      </c>
      <c r="T33" s="641">
        <v>48</v>
      </c>
      <c r="U33" s="641">
        <v>256</v>
      </c>
      <c r="V33" s="622">
        <v>238</v>
      </c>
      <c r="W33" s="613"/>
    </row>
    <row r="34" spans="1:23" s="578" customFormat="1" ht="8.25" customHeight="1">
      <c r="A34" s="658"/>
      <c r="B34" s="658"/>
      <c r="C34" s="659"/>
      <c r="D34" s="660"/>
      <c r="E34" s="660"/>
      <c r="F34" s="660"/>
      <c r="G34" s="645"/>
      <c r="H34" s="646">
        <f>SUM(H31:H33)</f>
        <v>604</v>
      </c>
      <c r="I34" s="647">
        <f>SUM(I31:I33)</f>
        <v>196</v>
      </c>
      <c r="J34" s="648">
        <v>53.66419599507374</v>
      </c>
      <c r="K34" s="649">
        <v>18.279999999999998</v>
      </c>
      <c r="L34" s="648">
        <v>38</v>
      </c>
      <c r="M34" s="648">
        <v>181</v>
      </c>
      <c r="N34" s="647">
        <f>SUM(N31:N33)</f>
        <v>1096</v>
      </c>
      <c r="O34" s="650"/>
      <c r="P34" s="651">
        <f>SUM(P31:P33)</f>
        <v>681</v>
      </c>
      <c r="Q34" s="652">
        <f>SUM(Q31:Q33)</f>
        <v>102</v>
      </c>
      <c r="R34" s="653">
        <v>40</v>
      </c>
      <c r="S34" s="654">
        <v>17.52</v>
      </c>
      <c r="T34" s="653">
        <v>28</v>
      </c>
      <c r="U34" s="653">
        <v>132</v>
      </c>
      <c r="V34" s="652">
        <f>SUM(V31:V33)</f>
        <v>901</v>
      </c>
      <c r="W34" s="655"/>
    </row>
    <row r="35" spans="1:23" s="578" customFormat="1" ht="8.25" customHeight="1">
      <c r="A35" s="615"/>
      <c r="B35" s="2093" t="s">
        <v>638</v>
      </c>
      <c r="C35" s="2093"/>
      <c r="D35" s="2093"/>
      <c r="E35" s="2093"/>
      <c r="F35" s="2093"/>
      <c r="G35" s="645"/>
      <c r="H35" s="618"/>
      <c r="I35" s="619"/>
      <c r="J35" s="639"/>
      <c r="K35" s="656"/>
      <c r="L35" s="639"/>
      <c r="M35" s="639"/>
      <c r="N35" s="619"/>
      <c r="O35" s="620"/>
      <c r="P35" s="621"/>
      <c r="Q35" s="622"/>
      <c r="R35" s="641"/>
      <c r="S35" s="657"/>
      <c r="T35" s="641"/>
      <c r="U35" s="641"/>
      <c r="V35" s="622"/>
      <c r="W35" s="613"/>
    </row>
    <row r="36" spans="1:23" s="578" customFormat="1" ht="8.25" customHeight="1">
      <c r="A36" s="624"/>
      <c r="B36" s="624"/>
      <c r="C36" s="625">
        <v>90</v>
      </c>
      <c r="D36" s="626">
        <v>1</v>
      </c>
      <c r="E36" s="627" t="s">
        <v>639</v>
      </c>
      <c r="F36" s="627" t="s">
        <v>640</v>
      </c>
      <c r="G36" s="628"/>
      <c r="H36" s="618">
        <v>497</v>
      </c>
      <c r="I36" s="619">
        <v>15</v>
      </c>
      <c r="J36" s="639">
        <v>27.1522407181637</v>
      </c>
      <c r="K36" s="640">
        <v>100</v>
      </c>
      <c r="L36" s="639">
        <v>40.2942521873576</v>
      </c>
      <c r="M36" s="639">
        <v>259.9476861167002</v>
      </c>
      <c r="N36" s="619">
        <v>1294</v>
      </c>
      <c r="O36" s="620"/>
      <c r="P36" s="621">
        <v>500</v>
      </c>
      <c r="Q36" s="622">
        <v>15</v>
      </c>
      <c r="R36" s="641">
        <v>40</v>
      </c>
      <c r="S36" s="642">
        <v>100</v>
      </c>
      <c r="T36" s="641">
        <v>43</v>
      </c>
      <c r="U36" s="641">
        <v>268</v>
      </c>
      <c r="V36" s="622">
        <v>1342</v>
      </c>
      <c r="W36" s="613"/>
    </row>
    <row r="37" spans="1:23" s="578" customFormat="1" ht="8.25" customHeight="1">
      <c r="A37" s="658"/>
      <c r="B37" s="658"/>
      <c r="C37" s="659"/>
      <c r="D37" s="660"/>
      <c r="E37" s="660"/>
      <c r="F37" s="660"/>
      <c r="G37" s="645"/>
      <c r="H37" s="646">
        <f>SUM(H36)</f>
        <v>497</v>
      </c>
      <c r="I37" s="647">
        <f>SUM(I36)</f>
        <v>15</v>
      </c>
      <c r="J37" s="648">
        <v>27.1522407181637</v>
      </c>
      <c r="K37" s="649">
        <v>100</v>
      </c>
      <c r="L37" s="648">
        <v>40.2942521873576</v>
      </c>
      <c r="M37" s="648">
        <v>260</v>
      </c>
      <c r="N37" s="647">
        <f>SUM(N36)</f>
        <v>1294</v>
      </c>
      <c r="O37" s="650"/>
      <c r="P37" s="651">
        <f>SUM(P36)</f>
        <v>500</v>
      </c>
      <c r="Q37" s="652">
        <f>SUM(Q36)</f>
        <v>15</v>
      </c>
      <c r="R37" s="653">
        <v>40</v>
      </c>
      <c r="S37" s="654">
        <v>100</v>
      </c>
      <c r="T37" s="653">
        <v>43</v>
      </c>
      <c r="U37" s="653">
        <v>268</v>
      </c>
      <c r="V37" s="652">
        <f>SUM(V36)</f>
        <v>1342</v>
      </c>
      <c r="W37" s="655"/>
    </row>
    <row r="38" spans="1:23" s="578" customFormat="1" ht="8.25" customHeight="1">
      <c r="A38" s="661"/>
      <c r="B38" s="661"/>
      <c r="C38" s="661"/>
      <c r="D38" s="661"/>
      <c r="E38" s="661"/>
      <c r="F38" s="661"/>
      <c r="G38" s="662"/>
      <c r="H38" s="646">
        <f>H21+H29+H34+H37</f>
        <v>94633</v>
      </c>
      <c r="I38" s="647">
        <f>I21+I29+I34+I37</f>
        <v>45901</v>
      </c>
      <c r="J38" s="648">
        <v>68.18372203845749</v>
      </c>
      <c r="K38" s="649">
        <v>1.34</v>
      </c>
      <c r="L38" s="648">
        <v>33</v>
      </c>
      <c r="M38" s="648">
        <v>45</v>
      </c>
      <c r="N38" s="647">
        <f>N21+N29+N34+N37</f>
        <v>42351</v>
      </c>
      <c r="O38" s="663"/>
      <c r="P38" s="651">
        <f>P21+P29+P34+P37</f>
        <v>97725</v>
      </c>
      <c r="Q38" s="652">
        <f>Q21+Q29+Q34+Q37</f>
        <v>47235</v>
      </c>
      <c r="R38" s="653">
        <v>69</v>
      </c>
      <c r="S38" s="654">
        <v>1.3</v>
      </c>
      <c r="T38" s="653">
        <v>33</v>
      </c>
      <c r="U38" s="653">
        <v>44</v>
      </c>
      <c r="V38" s="652">
        <f>V21+V29+V34+V37</f>
        <v>43319</v>
      </c>
      <c r="W38" s="655"/>
    </row>
    <row r="39" spans="1:23" s="578" customFormat="1" ht="8.25" customHeight="1">
      <c r="A39" s="2100" t="s">
        <v>343</v>
      </c>
      <c r="B39" s="2100"/>
      <c r="C39" s="2100"/>
      <c r="D39" s="2100"/>
      <c r="E39" s="2100"/>
      <c r="F39" s="2100"/>
      <c r="G39" s="664"/>
      <c r="H39" s="618"/>
      <c r="I39" s="619"/>
      <c r="J39" s="639"/>
      <c r="K39" s="665"/>
      <c r="L39" s="619"/>
      <c r="M39" s="619"/>
      <c r="N39" s="619"/>
      <c r="O39" s="607"/>
      <c r="P39" s="621"/>
      <c r="Q39" s="622"/>
      <c r="R39" s="641"/>
      <c r="S39" s="666"/>
      <c r="T39" s="622"/>
      <c r="U39" s="622"/>
      <c r="V39" s="622"/>
      <c r="W39" s="613"/>
    </row>
    <row r="40" spans="1:23" s="578" customFormat="1" ht="8.25" customHeight="1">
      <c r="A40" s="615"/>
      <c r="B40" s="2093" t="s">
        <v>580</v>
      </c>
      <c r="C40" s="2093"/>
      <c r="D40" s="2093"/>
      <c r="E40" s="2093"/>
      <c r="F40" s="2093"/>
      <c r="G40" s="617"/>
      <c r="H40" s="618"/>
      <c r="I40" s="619"/>
      <c r="J40" s="639"/>
      <c r="K40" s="656"/>
      <c r="L40" s="639"/>
      <c r="M40" s="639"/>
      <c r="N40" s="619"/>
      <c r="O40" s="620"/>
      <c r="P40" s="621"/>
      <c r="Q40" s="622"/>
      <c r="R40" s="641"/>
      <c r="S40" s="657"/>
      <c r="T40" s="641"/>
      <c r="U40" s="641"/>
      <c r="V40" s="622"/>
      <c r="W40" s="613"/>
    </row>
    <row r="41" spans="1:23" s="578" customFormat="1" ht="8.25" customHeight="1">
      <c r="A41" s="624"/>
      <c r="B41" s="624"/>
      <c r="C41" s="667" t="s">
        <v>641</v>
      </c>
      <c r="D41" s="626" t="s">
        <v>642</v>
      </c>
      <c r="E41" s="627" t="s">
        <v>582</v>
      </c>
      <c r="F41" s="627" t="s">
        <v>583</v>
      </c>
      <c r="G41" s="628"/>
      <c r="H41" s="629">
        <v>17741</v>
      </c>
      <c r="I41" s="630">
        <v>187</v>
      </c>
      <c r="J41" s="631">
        <v>80.0048898622742</v>
      </c>
      <c r="K41" s="632">
        <v>0.01</v>
      </c>
      <c r="L41" s="631">
        <v>5.02922500901857</v>
      </c>
      <c r="M41" s="631">
        <v>0.6087593709486501</v>
      </c>
      <c r="N41" s="630">
        <v>108</v>
      </c>
      <c r="O41" s="633"/>
      <c r="P41" s="634">
        <v>10950</v>
      </c>
      <c r="Q41" s="635">
        <v>188</v>
      </c>
      <c r="R41" s="636">
        <v>80</v>
      </c>
      <c r="S41" s="637">
        <v>0.01</v>
      </c>
      <c r="T41" s="636">
        <v>5</v>
      </c>
      <c r="U41" s="636">
        <v>1</v>
      </c>
      <c r="V41" s="635">
        <v>114</v>
      </c>
      <c r="W41" s="613"/>
    </row>
    <row r="42" spans="1:23" s="578" customFormat="1" ht="8.25" customHeight="1">
      <c r="A42" s="624"/>
      <c r="B42" s="624"/>
      <c r="C42" s="625">
        <v>10</v>
      </c>
      <c r="D42" s="626" t="s">
        <v>643</v>
      </c>
      <c r="E42" s="627" t="s">
        <v>582</v>
      </c>
      <c r="F42" s="627" t="s">
        <v>583</v>
      </c>
      <c r="G42" s="628"/>
      <c r="H42" s="629">
        <v>6546</v>
      </c>
      <c r="I42" s="630">
        <v>965</v>
      </c>
      <c r="J42" s="631">
        <v>79.7856220022059</v>
      </c>
      <c r="K42" s="632">
        <v>0.02</v>
      </c>
      <c r="L42" s="631">
        <v>7.70345212565135</v>
      </c>
      <c r="M42" s="631">
        <v>1.7720745493431105</v>
      </c>
      <c r="N42" s="630">
        <v>116</v>
      </c>
      <c r="O42" s="633"/>
      <c r="P42" s="634">
        <v>8463</v>
      </c>
      <c r="Q42" s="635">
        <v>1059</v>
      </c>
      <c r="R42" s="636">
        <v>77</v>
      </c>
      <c r="S42" s="637">
        <v>0.02</v>
      </c>
      <c r="T42" s="636">
        <v>8</v>
      </c>
      <c r="U42" s="636">
        <v>2</v>
      </c>
      <c r="V42" s="635">
        <v>143</v>
      </c>
      <c r="W42" s="613"/>
    </row>
    <row r="43" spans="1:23" s="578" customFormat="1" ht="8.25" customHeight="1">
      <c r="A43" s="624"/>
      <c r="B43" s="624"/>
      <c r="C43" s="625">
        <v>21</v>
      </c>
      <c r="D43" s="626" t="s">
        <v>643</v>
      </c>
      <c r="E43" s="627" t="s">
        <v>584</v>
      </c>
      <c r="F43" s="627" t="s">
        <v>585</v>
      </c>
      <c r="G43" s="628"/>
      <c r="H43" s="629">
        <v>2647</v>
      </c>
      <c r="I43" s="630">
        <v>1651</v>
      </c>
      <c r="J43" s="631">
        <v>79.448876227597</v>
      </c>
      <c r="K43" s="632">
        <v>0.02</v>
      </c>
      <c r="L43" s="631">
        <v>12.3939909769202</v>
      </c>
      <c r="M43" s="631">
        <v>1.9644880997355496</v>
      </c>
      <c r="N43" s="630">
        <v>52</v>
      </c>
      <c r="O43" s="633"/>
      <c r="P43" s="634">
        <v>2262</v>
      </c>
      <c r="Q43" s="635">
        <v>1225</v>
      </c>
      <c r="R43" s="636">
        <v>79</v>
      </c>
      <c r="S43" s="637">
        <v>0.02</v>
      </c>
      <c r="T43" s="636">
        <v>6</v>
      </c>
      <c r="U43" s="636">
        <v>2</v>
      </c>
      <c r="V43" s="635">
        <v>36</v>
      </c>
      <c r="W43" s="613"/>
    </row>
    <row r="44" spans="1:23" s="578" customFormat="1" ht="8.25" customHeight="1">
      <c r="A44" s="624"/>
      <c r="B44" s="624"/>
      <c r="C44" s="625">
        <v>24</v>
      </c>
      <c r="D44" s="626" t="s">
        <v>643</v>
      </c>
      <c r="E44" s="627" t="s">
        <v>587</v>
      </c>
      <c r="F44" s="627" t="s">
        <v>588</v>
      </c>
      <c r="G44" s="628"/>
      <c r="H44" s="629">
        <v>527</v>
      </c>
      <c r="I44" s="630">
        <v>314</v>
      </c>
      <c r="J44" s="631">
        <v>78.609296924904</v>
      </c>
      <c r="K44" s="632">
        <v>0.02</v>
      </c>
      <c r="L44" s="631">
        <v>26.6265143964808</v>
      </c>
      <c r="M44" s="631">
        <v>4.933586337760911</v>
      </c>
      <c r="N44" s="630">
        <v>26</v>
      </c>
      <c r="O44" s="633"/>
      <c r="P44" s="634">
        <v>644</v>
      </c>
      <c r="Q44" s="635">
        <v>310</v>
      </c>
      <c r="R44" s="636">
        <v>78</v>
      </c>
      <c r="S44" s="637">
        <v>0.02</v>
      </c>
      <c r="T44" s="636">
        <v>29</v>
      </c>
      <c r="U44" s="636">
        <v>5</v>
      </c>
      <c r="V44" s="635">
        <v>30</v>
      </c>
      <c r="W44" s="613"/>
    </row>
    <row r="45" spans="1:23" s="578" customFormat="1" ht="8.25" customHeight="1">
      <c r="A45" s="624"/>
      <c r="B45" s="624"/>
      <c r="C45" s="625">
        <v>27</v>
      </c>
      <c r="D45" s="626" t="s">
        <v>644</v>
      </c>
      <c r="E45" s="627" t="s">
        <v>590</v>
      </c>
      <c r="F45" s="627" t="s">
        <v>591</v>
      </c>
      <c r="G45" s="628"/>
      <c r="H45" s="629">
        <v>1674</v>
      </c>
      <c r="I45" s="630">
        <v>1490</v>
      </c>
      <c r="J45" s="631">
        <v>79.0276654386466</v>
      </c>
      <c r="K45" s="632">
        <v>0.03</v>
      </c>
      <c r="L45" s="631">
        <v>20.5433518158439</v>
      </c>
      <c r="M45" s="631">
        <v>5.913978494623656</v>
      </c>
      <c r="N45" s="630">
        <v>99</v>
      </c>
      <c r="O45" s="633"/>
      <c r="P45" s="634">
        <v>1574</v>
      </c>
      <c r="Q45" s="635">
        <v>1380</v>
      </c>
      <c r="R45" s="636">
        <v>78</v>
      </c>
      <c r="S45" s="637">
        <v>0.03</v>
      </c>
      <c r="T45" s="636">
        <v>17</v>
      </c>
      <c r="U45" s="638">
        <v>5</v>
      </c>
      <c r="V45" s="635">
        <v>86</v>
      </c>
      <c r="W45" s="613"/>
    </row>
    <row r="46" spans="1:23" s="578" customFormat="1" ht="8.25" customHeight="1">
      <c r="A46" s="624"/>
      <c r="B46" s="624"/>
      <c r="C46" s="625">
        <v>31</v>
      </c>
      <c r="D46" s="626" t="s">
        <v>645</v>
      </c>
      <c r="E46" s="627" t="s">
        <v>593</v>
      </c>
      <c r="F46" s="627" t="s">
        <v>594</v>
      </c>
      <c r="G46" s="628"/>
      <c r="H46" s="629">
        <v>885</v>
      </c>
      <c r="I46" s="630">
        <v>646</v>
      </c>
      <c r="J46" s="631">
        <v>77.52889180970311</v>
      </c>
      <c r="K46" s="632">
        <v>0.04</v>
      </c>
      <c r="L46" s="631">
        <v>24.2879001378643</v>
      </c>
      <c r="M46" s="631">
        <v>8.022598870056497</v>
      </c>
      <c r="N46" s="630">
        <v>71</v>
      </c>
      <c r="O46" s="633"/>
      <c r="P46" s="634">
        <v>1369</v>
      </c>
      <c r="Q46" s="635">
        <v>856</v>
      </c>
      <c r="R46" s="636">
        <v>79</v>
      </c>
      <c r="S46" s="637">
        <v>0.04</v>
      </c>
      <c r="T46" s="636">
        <v>23</v>
      </c>
      <c r="U46" s="636">
        <v>6</v>
      </c>
      <c r="V46" s="635">
        <v>87</v>
      </c>
      <c r="W46" s="613"/>
    </row>
    <row r="47" spans="1:23" s="578" customFormat="1" ht="8.25" customHeight="1">
      <c r="A47" s="624"/>
      <c r="B47" s="624"/>
      <c r="C47" s="625">
        <v>34</v>
      </c>
      <c r="D47" s="626" t="s">
        <v>646</v>
      </c>
      <c r="E47" s="627" t="s">
        <v>596</v>
      </c>
      <c r="F47" s="627" t="s">
        <v>597</v>
      </c>
      <c r="G47" s="628"/>
      <c r="H47" s="629">
        <v>548</v>
      </c>
      <c r="I47" s="630">
        <v>525</v>
      </c>
      <c r="J47" s="631">
        <v>79.2332389631633</v>
      </c>
      <c r="K47" s="632">
        <v>0.06</v>
      </c>
      <c r="L47" s="631">
        <v>19.9600818061631</v>
      </c>
      <c r="M47" s="631">
        <v>9.854014598540147</v>
      </c>
      <c r="N47" s="630">
        <v>54</v>
      </c>
      <c r="O47" s="633"/>
      <c r="P47" s="634">
        <v>567</v>
      </c>
      <c r="Q47" s="635">
        <v>600</v>
      </c>
      <c r="R47" s="636">
        <v>76</v>
      </c>
      <c r="S47" s="637">
        <v>0.06</v>
      </c>
      <c r="T47" s="636">
        <v>20</v>
      </c>
      <c r="U47" s="636">
        <v>10</v>
      </c>
      <c r="V47" s="635">
        <v>56</v>
      </c>
      <c r="W47" s="613"/>
    </row>
    <row r="48" spans="1:23" s="578" customFormat="1" ht="8.25" customHeight="1">
      <c r="A48" s="624"/>
      <c r="B48" s="624"/>
      <c r="C48" s="625">
        <v>37</v>
      </c>
      <c r="D48" s="626" t="s">
        <v>647</v>
      </c>
      <c r="E48" s="627" t="s">
        <v>599</v>
      </c>
      <c r="F48" s="627" t="s">
        <v>600</v>
      </c>
      <c r="G48" s="628"/>
      <c r="H48" s="629">
        <v>350</v>
      </c>
      <c r="I48" s="630">
        <v>243</v>
      </c>
      <c r="J48" s="631">
        <v>78.065771329905</v>
      </c>
      <c r="K48" s="632">
        <v>0.1</v>
      </c>
      <c r="L48" s="631">
        <v>18.3147856765761</v>
      </c>
      <c r="M48" s="631">
        <v>15.142857142857144</v>
      </c>
      <c r="N48" s="630">
        <v>53</v>
      </c>
      <c r="O48" s="633"/>
      <c r="P48" s="634">
        <v>371</v>
      </c>
      <c r="Q48" s="635">
        <v>236</v>
      </c>
      <c r="R48" s="636">
        <v>78</v>
      </c>
      <c r="S48" s="637">
        <v>0.1</v>
      </c>
      <c r="T48" s="636">
        <v>18</v>
      </c>
      <c r="U48" s="638">
        <v>14</v>
      </c>
      <c r="V48" s="635">
        <v>53</v>
      </c>
      <c r="W48" s="613"/>
    </row>
    <row r="49" spans="1:23" s="578" customFormat="1" ht="8.25" customHeight="1">
      <c r="A49" s="624"/>
      <c r="B49" s="624"/>
      <c r="C49" s="625">
        <v>41</v>
      </c>
      <c r="D49" s="626" t="s">
        <v>648</v>
      </c>
      <c r="E49" s="627" t="s">
        <v>602</v>
      </c>
      <c r="F49" s="627" t="s">
        <v>603</v>
      </c>
      <c r="G49" s="628"/>
      <c r="H49" s="629">
        <v>507</v>
      </c>
      <c r="I49" s="630">
        <v>359</v>
      </c>
      <c r="J49" s="631">
        <v>78.8934638067383</v>
      </c>
      <c r="K49" s="632">
        <v>0.16</v>
      </c>
      <c r="L49" s="631">
        <v>23.779598192283498</v>
      </c>
      <c r="M49" s="631">
        <v>18.93491124260355</v>
      </c>
      <c r="N49" s="630">
        <v>96</v>
      </c>
      <c r="O49" s="633"/>
      <c r="P49" s="634">
        <v>348</v>
      </c>
      <c r="Q49" s="635">
        <v>224</v>
      </c>
      <c r="R49" s="636">
        <v>79</v>
      </c>
      <c r="S49" s="637">
        <v>0.16</v>
      </c>
      <c r="T49" s="636">
        <v>28</v>
      </c>
      <c r="U49" s="636">
        <v>23</v>
      </c>
      <c r="V49" s="635">
        <v>80</v>
      </c>
      <c r="W49" s="613"/>
    </row>
    <row r="50" spans="1:23" s="578" customFormat="1" ht="8.25" customHeight="1">
      <c r="A50" s="624"/>
      <c r="B50" s="624"/>
      <c r="C50" s="625">
        <v>44</v>
      </c>
      <c r="D50" s="626" t="s">
        <v>649</v>
      </c>
      <c r="E50" s="627" t="s">
        <v>605</v>
      </c>
      <c r="F50" s="627" t="s">
        <v>606</v>
      </c>
      <c r="G50" s="628"/>
      <c r="H50" s="629">
        <v>143</v>
      </c>
      <c r="I50" s="630">
        <v>45</v>
      </c>
      <c r="J50" s="631">
        <v>76.49599723976101</v>
      </c>
      <c r="K50" s="632">
        <v>0.26</v>
      </c>
      <c r="L50" s="631">
        <v>43.5881817059335</v>
      </c>
      <c r="M50" s="631">
        <v>39.16083916083916</v>
      </c>
      <c r="N50" s="630">
        <v>56</v>
      </c>
      <c r="O50" s="633"/>
      <c r="P50" s="634">
        <v>113</v>
      </c>
      <c r="Q50" s="635">
        <v>41</v>
      </c>
      <c r="R50" s="636">
        <v>74</v>
      </c>
      <c r="S50" s="637">
        <v>0.26</v>
      </c>
      <c r="T50" s="636">
        <v>44</v>
      </c>
      <c r="U50" s="636">
        <v>44</v>
      </c>
      <c r="V50" s="635">
        <v>50</v>
      </c>
      <c r="W50" s="613"/>
    </row>
    <row r="51" spans="1:23" s="578" customFormat="1" ht="8.25" customHeight="1">
      <c r="A51" s="624"/>
      <c r="B51" s="624"/>
      <c r="C51" s="625">
        <v>47</v>
      </c>
      <c r="D51" s="626" t="s">
        <v>650</v>
      </c>
      <c r="E51" s="627" t="s">
        <v>608</v>
      </c>
      <c r="F51" s="627" t="s">
        <v>609</v>
      </c>
      <c r="G51" s="628"/>
      <c r="H51" s="618">
        <v>43</v>
      </c>
      <c r="I51" s="619">
        <v>19</v>
      </c>
      <c r="J51" s="639">
        <v>63.210147957515</v>
      </c>
      <c r="K51" s="640">
        <v>0.37</v>
      </c>
      <c r="L51" s="639">
        <v>31.3903812814661</v>
      </c>
      <c r="M51" s="639">
        <v>39.53488372093023</v>
      </c>
      <c r="N51" s="619">
        <v>17</v>
      </c>
      <c r="O51" s="633"/>
      <c r="P51" s="621">
        <v>46</v>
      </c>
      <c r="Q51" s="622">
        <v>26</v>
      </c>
      <c r="R51" s="641">
        <v>71</v>
      </c>
      <c r="S51" s="642">
        <v>0.37</v>
      </c>
      <c r="T51" s="641">
        <v>31</v>
      </c>
      <c r="U51" s="643">
        <v>38</v>
      </c>
      <c r="V51" s="622">
        <v>18</v>
      </c>
      <c r="W51" s="613"/>
    </row>
    <row r="52" spans="1:23" s="578" customFormat="1" ht="8.25" customHeight="1">
      <c r="A52" s="615"/>
      <c r="B52" s="658"/>
      <c r="C52" s="659"/>
      <c r="D52" s="660"/>
      <c r="E52" s="660"/>
      <c r="F52" s="660"/>
      <c r="G52" s="668"/>
      <c r="H52" s="646">
        <f>SUM(H41:H51)</f>
        <v>31611</v>
      </c>
      <c r="I52" s="647">
        <f>SUM(I41:I51)</f>
        <v>6444</v>
      </c>
      <c r="J52" s="648">
        <v>79.0153032908499</v>
      </c>
      <c r="K52" s="649">
        <v>0.020863623422226443</v>
      </c>
      <c r="L52" s="648">
        <v>8.8375771030823</v>
      </c>
      <c r="M52" s="648">
        <v>2.3662649077852644</v>
      </c>
      <c r="N52" s="647">
        <f>SUM(N41:N51)</f>
        <v>748</v>
      </c>
      <c r="O52" s="650"/>
      <c r="P52" s="651">
        <f>SUM(P41:P51)</f>
        <v>26707</v>
      </c>
      <c r="Q52" s="652">
        <f>SUM(Q41:Q51)</f>
        <v>6145</v>
      </c>
      <c r="R52" s="653">
        <v>78</v>
      </c>
      <c r="S52" s="654">
        <v>0.02</v>
      </c>
      <c r="T52" s="653">
        <v>9</v>
      </c>
      <c r="U52" s="653">
        <v>3</v>
      </c>
      <c r="V52" s="652">
        <f>SUM(V41:V51)</f>
        <v>753</v>
      </c>
      <c r="W52" s="655"/>
    </row>
    <row r="53" spans="1:23" s="578" customFormat="1" ht="8.25" customHeight="1">
      <c r="A53" s="615"/>
      <c r="B53" s="2093" t="s">
        <v>610</v>
      </c>
      <c r="C53" s="2093"/>
      <c r="D53" s="2093"/>
      <c r="E53" s="2093"/>
      <c r="F53" s="2093"/>
      <c r="G53" s="645"/>
      <c r="H53" s="618"/>
      <c r="I53" s="619"/>
      <c r="J53" s="639"/>
      <c r="K53" s="656"/>
      <c r="L53" s="639"/>
      <c r="M53" s="639"/>
      <c r="N53" s="619"/>
      <c r="O53" s="633"/>
      <c r="P53" s="621"/>
      <c r="Q53" s="622"/>
      <c r="R53" s="641"/>
      <c r="S53" s="657"/>
      <c r="T53" s="641"/>
      <c r="U53" s="641"/>
      <c r="V53" s="622"/>
      <c r="W53" s="613"/>
    </row>
    <row r="54" spans="1:23" s="578" customFormat="1" ht="8.25" customHeight="1">
      <c r="A54" s="624"/>
      <c r="B54" s="624"/>
      <c r="C54" s="625">
        <v>51</v>
      </c>
      <c r="D54" s="626" t="s">
        <v>611</v>
      </c>
      <c r="E54" s="627" t="s">
        <v>612</v>
      </c>
      <c r="F54" s="627" t="s">
        <v>613</v>
      </c>
      <c r="G54" s="628"/>
      <c r="H54" s="629">
        <v>66</v>
      </c>
      <c r="I54" s="630">
        <v>16</v>
      </c>
      <c r="J54" s="631">
        <v>68.6674774784525</v>
      </c>
      <c r="K54" s="632">
        <v>0.5</v>
      </c>
      <c r="L54" s="631">
        <v>46.5462071104298</v>
      </c>
      <c r="M54" s="631">
        <v>66.66666666666666</v>
      </c>
      <c r="N54" s="630">
        <v>44</v>
      </c>
      <c r="O54" s="633"/>
      <c r="P54" s="634">
        <v>65</v>
      </c>
      <c r="Q54" s="635">
        <v>14</v>
      </c>
      <c r="R54" s="636">
        <v>69</v>
      </c>
      <c r="S54" s="637">
        <v>0.5</v>
      </c>
      <c r="T54" s="636">
        <v>45</v>
      </c>
      <c r="U54" s="636">
        <v>68</v>
      </c>
      <c r="V54" s="635">
        <v>44</v>
      </c>
      <c r="W54" s="613"/>
    </row>
    <row r="55" spans="1:23" s="578" customFormat="1" ht="8.25" customHeight="1">
      <c r="A55" s="624"/>
      <c r="B55" s="624"/>
      <c r="C55" s="625">
        <v>54</v>
      </c>
      <c r="D55" s="626" t="s">
        <v>614</v>
      </c>
      <c r="E55" s="627" t="s">
        <v>615</v>
      </c>
      <c r="F55" s="627" t="s">
        <v>616</v>
      </c>
      <c r="G55" s="628"/>
      <c r="H55" s="629">
        <v>720</v>
      </c>
      <c r="I55" s="630">
        <v>455</v>
      </c>
      <c r="J55" s="631">
        <v>63.6894996924687</v>
      </c>
      <c r="K55" s="632">
        <v>0.72</v>
      </c>
      <c r="L55" s="631">
        <v>5.82211458020799</v>
      </c>
      <c r="M55" s="631">
        <v>9.027777777777777</v>
      </c>
      <c r="N55" s="630">
        <v>65</v>
      </c>
      <c r="O55" s="633"/>
      <c r="P55" s="634">
        <v>437</v>
      </c>
      <c r="Q55" s="635">
        <v>189</v>
      </c>
      <c r="R55" s="636">
        <v>17</v>
      </c>
      <c r="S55" s="637">
        <v>0.72</v>
      </c>
      <c r="T55" s="636">
        <v>6</v>
      </c>
      <c r="U55" s="636">
        <v>8</v>
      </c>
      <c r="V55" s="635">
        <v>34</v>
      </c>
      <c r="W55" s="613"/>
    </row>
    <row r="56" spans="1:23" s="578" customFormat="1" ht="8.25" customHeight="1">
      <c r="A56" s="624"/>
      <c r="B56" s="624"/>
      <c r="C56" s="625">
        <v>57</v>
      </c>
      <c r="D56" s="626" t="s">
        <v>617</v>
      </c>
      <c r="E56" s="627" t="s">
        <v>618</v>
      </c>
      <c r="F56" s="627" t="s">
        <v>619</v>
      </c>
      <c r="G56" s="628"/>
      <c r="H56" s="629">
        <v>14</v>
      </c>
      <c r="I56" s="630">
        <v>5</v>
      </c>
      <c r="J56" s="631">
        <v>42.1671194813004</v>
      </c>
      <c r="K56" s="632">
        <v>1.46</v>
      </c>
      <c r="L56" s="631">
        <v>13.889758943576199</v>
      </c>
      <c r="M56" s="631">
        <v>28.57142857142857</v>
      </c>
      <c r="N56" s="630">
        <v>4</v>
      </c>
      <c r="O56" s="633"/>
      <c r="P56" s="634">
        <v>14</v>
      </c>
      <c r="Q56" s="635">
        <v>5</v>
      </c>
      <c r="R56" s="636">
        <v>42</v>
      </c>
      <c r="S56" s="637">
        <v>1.46</v>
      </c>
      <c r="T56" s="636">
        <v>12</v>
      </c>
      <c r="U56" s="636">
        <v>29</v>
      </c>
      <c r="V56" s="635">
        <v>4</v>
      </c>
      <c r="W56" s="613"/>
    </row>
    <row r="57" spans="1:23" s="578" customFormat="1" ht="8.25" customHeight="1">
      <c r="A57" s="624"/>
      <c r="B57" s="624"/>
      <c r="C57" s="625">
        <v>61</v>
      </c>
      <c r="D57" s="626" t="s">
        <v>620</v>
      </c>
      <c r="E57" s="627" t="s">
        <v>621</v>
      </c>
      <c r="F57" s="627" t="s">
        <v>622</v>
      </c>
      <c r="G57" s="628"/>
      <c r="H57" s="629">
        <v>25</v>
      </c>
      <c r="I57" s="630">
        <v>25</v>
      </c>
      <c r="J57" s="631">
        <v>61.43174364470651</v>
      </c>
      <c r="K57" s="632">
        <v>2.4</v>
      </c>
      <c r="L57" s="631">
        <v>23.8711851462114</v>
      </c>
      <c r="M57" s="631">
        <v>64</v>
      </c>
      <c r="N57" s="630">
        <v>16</v>
      </c>
      <c r="O57" s="633"/>
      <c r="P57" s="634">
        <v>24</v>
      </c>
      <c r="Q57" s="635">
        <v>19</v>
      </c>
      <c r="R57" s="636">
        <v>48</v>
      </c>
      <c r="S57" s="637">
        <v>2.4</v>
      </c>
      <c r="T57" s="636">
        <v>26</v>
      </c>
      <c r="U57" s="638">
        <v>71</v>
      </c>
      <c r="V57" s="635">
        <v>17</v>
      </c>
      <c r="W57" s="613"/>
    </row>
    <row r="58" spans="1:23" s="578" customFormat="1" ht="8.25" customHeight="1">
      <c r="A58" s="624"/>
      <c r="B58" s="624"/>
      <c r="C58" s="625">
        <v>64</v>
      </c>
      <c r="D58" s="626" t="s">
        <v>623</v>
      </c>
      <c r="E58" s="627" t="s">
        <v>624</v>
      </c>
      <c r="F58" s="627" t="s">
        <v>625</v>
      </c>
      <c r="G58" s="628"/>
      <c r="H58" s="629">
        <v>31</v>
      </c>
      <c r="I58" s="630">
        <v>2</v>
      </c>
      <c r="J58" s="631">
        <v>64.91524378357781</v>
      </c>
      <c r="K58" s="632">
        <v>5.59</v>
      </c>
      <c r="L58" s="631">
        <v>36.2050138901907</v>
      </c>
      <c r="M58" s="631">
        <v>119.35483870967742</v>
      </c>
      <c r="N58" s="630">
        <v>37</v>
      </c>
      <c r="O58" s="633"/>
      <c r="P58" s="634">
        <v>30</v>
      </c>
      <c r="Q58" s="635">
        <v>25</v>
      </c>
      <c r="R58" s="636">
        <v>50</v>
      </c>
      <c r="S58" s="637">
        <v>5.59</v>
      </c>
      <c r="T58" s="636">
        <v>37</v>
      </c>
      <c r="U58" s="636">
        <v>117</v>
      </c>
      <c r="V58" s="635">
        <v>35</v>
      </c>
      <c r="W58" s="613"/>
    </row>
    <row r="59" spans="1:23" s="578" customFormat="1" ht="8.25" customHeight="1">
      <c r="A59" s="624"/>
      <c r="B59" s="624"/>
      <c r="C59" s="625">
        <v>67</v>
      </c>
      <c r="D59" s="626" t="s">
        <v>626</v>
      </c>
      <c r="E59" s="627" t="s">
        <v>627</v>
      </c>
      <c r="F59" s="627" t="s">
        <v>628</v>
      </c>
      <c r="G59" s="628"/>
      <c r="H59" s="618">
        <v>1</v>
      </c>
      <c r="I59" s="619">
        <v>0</v>
      </c>
      <c r="J59" s="639">
        <v>0</v>
      </c>
      <c r="K59" s="640">
        <v>9.1</v>
      </c>
      <c r="L59" s="639">
        <v>59.2153415908639</v>
      </c>
      <c r="M59" s="639">
        <v>300</v>
      </c>
      <c r="N59" s="619">
        <v>3</v>
      </c>
      <c r="O59" s="633"/>
      <c r="P59" s="621">
        <v>2</v>
      </c>
      <c r="Q59" s="622">
        <v>0</v>
      </c>
      <c r="R59" s="622">
        <v>0</v>
      </c>
      <c r="S59" s="669">
        <v>9.1</v>
      </c>
      <c r="T59" s="641">
        <v>43</v>
      </c>
      <c r="U59" s="641">
        <v>200</v>
      </c>
      <c r="V59" s="622">
        <v>4</v>
      </c>
      <c r="W59" s="613"/>
    </row>
    <row r="60" spans="1:23" s="578" customFormat="1" ht="8.25" customHeight="1">
      <c r="A60" s="658"/>
      <c r="B60" s="658"/>
      <c r="C60" s="659"/>
      <c r="D60" s="660"/>
      <c r="E60" s="660"/>
      <c r="F60" s="660"/>
      <c r="G60" s="645"/>
      <c r="H60" s="646">
        <f>SUM(H54:H59)</f>
        <v>857</v>
      </c>
      <c r="I60" s="647">
        <f>SUM(I54:I59)</f>
        <v>503</v>
      </c>
      <c r="J60" s="648">
        <v>63.509822877616784</v>
      </c>
      <c r="K60" s="649">
        <v>0.9500933488914818</v>
      </c>
      <c r="L60" s="648">
        <v>10.78086939384515</v>
      </c>
      <c r="M60" s="648">
        <v>19.71995332555426</v>
      </c>
      <c r="N60" s="647">
        <f>SUM(N54:N59)</f>
        <v>169</v>
      </c>
      <c r="O60" s="650"/>
      <c r="P60" s="651">
        <f>SUM(P54:P59)</f>
        <v>572</v>
      </c>
      <c r="Q60" s="652">
        <f>SUM(Q54:Q59)</f>
        <v>252</v>
      </c>
      <c r="R60" s="653">
        <v>26</v>
      </c>
      <c r="S60" s="654">
        <v>1.07</v>
      </c>
      <c r="T60" s="653">
        <v>13</v>
      </c>
      <c r="U60" s="653">
        <v>24</v>
      </c>
      <c r="V60" s="652">
        <f>SUM(V54:V59)</f>
        <v>138</v>
      </c>
      <c r="W60" s="655"/>
    </row>
    <row r="61" spans="1:23" s="578" customFormat="1" ht="8.25" customHeight="1">
      <c r="A61" s="615"/>
      <c r="B61" s="2093" t="s">
        <v>629</v>
      </c>
      <c r="C61" s="2093"/>
      <c r="D61" s="2093"/>
      <c r="E61" s="2093"/>
      <c r="F61" s="2093"/>
      <c r="G61" s="645"/>
      <c r="H61" s="618"/>
      <c r="I61" s="619"/>
      <c r="J61" s="639"/>
      <c r="K61" s="656"/>
      <c r="L61" s="639"/>
      <c r="M61" s="639"/>
      <c r="N61" s="619"/>
      <c r="O61" s="633"/>
      <c r="P61" s="621"/>
      <c r="Q61" s="622"/>
      <c r="R61" s="641"/>
      <c r="S61" s="657"/>
      <c r="T61" s="641"/>
      <c r="U61" s="641"/>
      <c r="V61" s="622"/>
      <c r="W61" s="613"/>
    </row>
    <row r="62" spans="1:23" s="578" customFormat="1" ht="8.25" customHeight="1">
      <c r="A62" s="624"/>
      <c r="B62" s="624"/>
      <c r="C62" s="625">
        <v>70</v>
      </c>
      <c r="D62" s="626" t="s">
        <v>630</v>
      </c>
      <c r="E62" s="627" t="s">
        <v>631</v>
      </c>
      <c r="F62" s="627" t="s">
        <v>632</v>
      </c>
      <c r="G62" s="628"/>
      <c r="H62" s="629">
        <v>0</v>
      </c>
      <c r="I62" s="630">
        <v>0</v>
      </c>
      <c r="J62" s="630">
        <v>0</v>
      </c>
      <c r="K62" s="670">
        <v>0</v>
      </c>
      <c r="L62" s="630">
        <v>0</v>
      </c>
      <c r="M62" s="630">
        <v>0</v>
      </c>
      <c r="N62" s="630">
        <v>0</v>
      </c>
      <c r="O62" s="620"/>
      <c r="P62" s="634">
        <v>0</v>
      </c>
      <c r="Q62" s="635">
        <v>0</v>
      </c>
      <c r="R62" s="635">
        <v>0</v>
      </c>
      <c r="S62" s="671">
        <v>0</v>
      </c>
      <c r="T62" s="635">
        <v>0</v>
      </c>
      <c r="U62" s="635">
        <v>0</v>
      </c>
      <c r="V62" s="635">
        <v>0</v>
      </c>
      <c r="W62" s="613"/>
    </row>
    <row r="63" spans="1:23" s="578" customFormat="1" ht="8.25" customHeight="1">
      <c r="A63" s="624"/>
      <c r="B63" s="624"/>
      <c r="C63" s="625">
        <v>75</v>
      </c>
      <c r="D63" s="626" t="s">
        <v>630</v>
      </c>
      <c r="E63" s="627" t="s">
        <v>633</v>
      </c>
      <c r="F63" s="627" t="s">
        <v>634</v>
      </c>
      <c r="G63" s="628"/>
      <c r="H63" s="629">
        <v>0</v>
      </c>
      <c r="I63" s="630">
        <v>0</v>
      </c>
      <c r="J63" s="630">
        <v>0</v>
      </c>
      <c r="K63" s="670">
        <v>0</v>
      </c>
      <c r="L63" s="630">
        <v>0</v>
      </c>
      <c r="M63" s="630">
        <v>0</v>
      </c>
      <c r="N63" s="630">
        <v>0</v>
      </c>
      <c r="O63" s="620"/>
      <c r="P63" s="634">
        <v>0</v>
      </c>
      <c r="Q63" s="635">
        <v>0</v>
      </c>
      <c r="R63" s="635">
        <v>0</v>
      </c>
      <c r="S63" s="671">
        <v>0</v>
      </c>
      <c r="T63" s="635">
        <v>0</v>
      </c>
      <c r="U63" s="635">
        <v>0</v>
      </c>
      <c r="V63" s="635">
        <v>0</v>
      </c>
      <c r="W63" s="613"/>
    </row>
    <row r="64" spans="1:23" s="578" customFormat="1" ht="8.25" customHeight="1">
      <c r="A64" s="624"/>
      <c r="B64" s="624"/>
      <c r="C64" s="625">
        <v>80</v>
      </c>
      <c r="D64" s="626" t="s">
        <v>635</v>
      </c>
      <c r="E64" s="627" t="s">
        <v>636</v>
      </c>
      <c r="F64" s="627" t="s">
        <v>637</v>
      </c>
      <c r="G64" s="628"/>
      <c r="H64" s="618">
        <v>0</v>
      </c>
      <c r="I64" s="619">
        <v>0</v>
      </c>
      <c r="J64" s="619">
        <v>0</v>
      </c>
      <c r="K64" s="656">
        <v>0</v>
      </c>
      <c r="L64" s="619">
        <v>0</v>
      </c>
      <c r="M64" s="619">
        <v>0</v>
      </c>
      <c r="N64" s="619">
        <v>0</v>
      </c>
      <c r="O64" s="620"/>
      <c r="P64" s="621">
        <v>0</v>
      </c>
      <c r="Q64" s="622">
        <v>0</v>
      </c>
      <c r="R64" s="622">
        <v>0</v>
      </c>
      <c r="S64" s="666">
        <v>0</v>
      </c>
      <c r="T64" s="622">
        <v>0</v>
      </c>
      <c r="U64" s="622">
        <v>0</v>
      </c>
      <c r="V64" s="622">
        <v>0</v>
      </c>
      <c r="W64" s="613"/>
    </row>
    <row r="65" spans="1:23" s="578" customFormat="1" ht="8.25" customHeight="1">
      <c r="A65" s="658"/>
      <c r="B65" s="658"/>
      <c r="C65" s="659"/>
      <c r="D65" s="660"/>
      <c r="E65" s="660"/>
      <c r="F65" s="660"/>
      <c r="G65" s="645"/>
      <c r="H65" s="646">
        <f>SUM(H62:H64)</f>
        <v>0</v>
      </c>
      <c r="I65" s="647">
        <f>SUM(I62:I64)</f>
        <v>0</v>
      </c>
      <c r="J65" s="647">
        <v>0</v>
      </c>
      <c r="K65" s="672">
        <v>0</v>
      </c>
      <c r="L65" s="647">
        <v>0</v>
      </c>
      <c r="M65" s="647">
        <v>0</v>
      </c>
      <c r="N65" s="647">
        <f>SUM(N62:N64)</f>
        <v>0</v>
      </c>
      <c r="O65" s="650"/>
      <c r="P65" s="651">
        <f>SUM(P62:P64)</f>
        <v>0</v>
      </c>
      <c r="Q65" s="652">
        <f>SUM(Q62:Q64)</f>
        <v>0</v>
      </c>
      <c r="R65" s="652">
        <v>0</v>
      </c>
      <c r="S65" s="673">
        <v>0</v>
      </c>
      <c r="T65" s="652">
        <v>0</v>
      </c>
      <c r="U65" s="652">
        <v>0</v>
      </c>
      <c r="V65" s="652">
        <f>SUM(V62:V64)</f>
        <v>0</v>
      </c>
      <c r="W65" s="655"/>
    </row>
    <row r="66" spans="1:23" s="578" customFormat="1" ht="8.25" customHeight="1">
      <c r="A66" s="615"/>
      <c r="B66" s="2093" t="s">
        <v>638</v>
      </c>
      <c r="C66" s="2093"/>
      <c r="D66" s="2093"/>
      <c r="E66" s="2093"/>
      <c r="F66" s="2093"/>
      <c r="G66" s="645"/>
      <c r="H66" s="618"/>
      <c r="I66" s="619"/>
      <c r="J66" s="639"/>
      <c r="K66" s="656"/>
      <c r="L66" s="639"/>
      <c r="M66" s="639"/>
      <c r="N66" s="619"/>
      <c r="O66" s="620"/>
      <c r="P66" s="621"/>
      <c r="Q66" s="622"/>
      <c r="R66" s="641"/>
      <c r="S66" s="657"/>
      <c r="T66" s="641"/>
      <c r="U66" s="641"/>
      <c r="V66" s="622"/>
      <c r="W66" s="613"/>
    </row>
    <row r="67" spans="1:23" s="578" customFormat="1" ht="8.25" customHeight="1">
      <c r="A67" s="624"/>
      <c r="B67" s="624"/>
      <c r="C67" s="625">
        <v>90</v>
      </c>
      <c r="D67" s="626">
        <v>1</v>
      </c>
      <c r="E67" s="627" t="s">
        <v>639</v>
      </c>
      <c r="F67" s="627" t="s">
        <v>640</v>
      </c>
      <c r="G67" s="628"/>
      <c r="H67" s="618">
        <v>0</v>
      </c>
      <c r="I67" s="619">
        <v>0</v>
      </c>
      <c r="J67" s="639">
        <v>0</v>
      </c>
      <c r="K67" s="656">
        <v>0</v>
      </c>
      <c r="L67" s="639">
        <v>0</v>
      </c>
      <c r="M67" s="639">
        <v>0</v>
      </c>
      <c r="N67" s="619">
        <v>0</v>
      </c>
      <c r="O67" s="620"/>
      <c r="P67" s="621">
        <v>0</v>
      </c>
      <c r="Q67" s="622">
        <v>0</v>
      </c>
      <c r="R67" s="622">
        <v>0</v>
      </c>
      <c r="S67" s="666">
        <v>0</v>
      </c>
      <c r="T67" s="622">
        <v>0</v>
      </c>
      <c r="U67" s="622">
        <v>0</v>
      </c>
      <c r="V67" s="622">
        <v>0</v>
      </c>
      <c r="W67" s="613"/>
    </row>
    <row r="68" spans="1:23" s="578" customFormat="1" ht="8.25" customHeight="1">
      <c r="A68" s="615"/>
      <c r="B68" s="615"/>
      <c r="C68" s="616"/>
      <c r="D68" s="674"/>
      <c r="E68" s="644"/>
      <c r="F68" s="644"/>
      <c r="G68" s="645"/>
      <c r="H68" s="646">
        <f>SUM(H67)</f>
        <v>0</v>
      </c>
      <c r="I68" s="647">
        <f>SUM(I67)</f>
        <v>0</v>
      </c>
      <c r="J68" s="648">
        <v>0</v>
      </c>
      <c r="K68" s="672">
        <v>0</v>
      </c>
      <c r="L68" s="648">
        <v>0</v>
      </c>
      <c r="M68" s="648">
        <v>0</v>
      </c>
      <c r="N68" s="647">
        <f>SUM(N67)</f>
        <v>0</v>
      </c>
      <c r="O68" s="650"/>
      <c r="P68" s="651">
        <v>0</v>
      </c>
      <c r="Q68" s="652">
        <v>0</v>
      </c>
      <c r="R68" s="652">
        <v>0</v>
      </c>
      <c r="S68" s="673">
        <v>0</v>
      </c>
      <c r="T68" s="652">
        <v>0</v>
      </c>
      <c r="U68" s="652">
        <v>0</v>
      </c>
      <c r="V68" s="652">
        <v>0</v>
      </c>
      <c r="W68" s="655"/>
    </row>
    <row r="69" spans="1:23" s="578" customFormat="1" ht="8.25" customHeight="1">
      <c r="A69" s="615"/>
      <c r="B69" s="661"/>
      <c r="C69" s="661"/>
      <c r="D69" s="661"/>
      <c r="E69" s="661"/>
      <c r="F69" s="661"/>
      <c r="G69" s="662"/>
      <c r="H69" s="675">
        <f>H68+H65+H60+H52</f>
        <v>32468</v>
      </c>
      <c r="I69" s="676">
        <f>I68+I65+I60+I52</f>
        <v>6947</v>
      </c>
      <c r="J69" s="677">
        <v>77.89396846762503</v>
      </c>
      <c r="K69" s="678">
        <v>0.045390846371812246</v>
      </c>
      <c r="L69" s="677">
        <v>8.88896291221129</v>
      </c>
      <c r="M69" s="677">
        <v>2.824319329801651</v>
      </c>
      <c r="N69" s="676">
        <f>N68+N65+N60+N52</f>
        <v>917</v>
      </c>
      <c r="O69" s="679"/>
      <c r="P69" s="680">
        <f>P68+P65+P60+P52</f>
        <v>27279</v>
      </c>
      <c r="Q69" s="681">
        <f>Q68+Q65+Q60+Q52</f>
        <v>6397</v>
      </c>
      <c r="R69" s="682">
        <v>76</v>
      </c>
      <c r="S69" s="683">
        <v>0.04</v>
      </c>
      <c r="T69" s="682">
        <v>9</v>
      </c>
      <c r="U69" s="682">
        <v>3</v>
      </c>
      <c r="V69" s="681">
        <f>V68+V65+V60+V52</f>
        <v>891</v>
      </c>
      <c r="W69" s="684"/>
    </row>
    <row r="70" spans="1:23" ht="9.75" customHeight="1">
      <c r="A70" s="2097" t="s">
        <v>496</v>
      </c>
      <c r="B70" s="2097"/>
      <c r="C70" s="2097"/>
      <c r="D70" s="2097"/>
      <c r="E70" s="2097"/>
      <c r="F70" s="2097"/>
      <c r="G70" s="2097"/>
      <c r="H70" s="2097"/>
      <c r="I70" s="2097"/>
      <c r="J70" s="2097"/>
      <c r="K70" s="2097"/>
      <c r="L70" s="2097"/>
      <c r="M70" s="2097"/>
      <c r="N70" s="2097"/>
      <c r="O70" s="2097"/>
      <c r="P70" s="2097"/>
      <c r="Q70" s="2097"/>
      <c r="R70" s="2097"/>
      <c r="S70" s="2097"/>
      <c r="T70" s="2097"/>
      <c r="U70" s="2097"/>
      <c r="V70" s="2097"/>
      <c r="W70" s="2097"/>
    </row>
  </sheetData>
  <sheetProtection formatCells="0" formatColumns="0" formatRows="0" sort="0" autoFilter="0" pivotTables="0"/>
  <mergeCells count="16">
    <mergeCell ref="A1:W1"/>
    <mergeCell ref="A70:W70"/>
    <mergeCell ref="P3:V3"/>
    <mergeCell ref="B22:F22"/>
    <mergeCell ref="B10:F10"/>
    <mergeCell ref="B9:C9"/>
    <mergeCell ref="A3:D3"/>
    <mergeCell ref="B35:F35"/>
    <mergeCell ref="A8:C8"/>
    <mergeCell ref="A39:F39"/>
    <mergeCell ref="B61:F61"/>
    <mergeCell ref="B66:F66"/>
    <mergeCell ref="H3:N3"/>
    <mergeCell ref="B30:F30"/>
    <mergeCell ref="B40:F40"/>
    <mergeCell ref="B53:F53"/>
  </mergeCells>
  <printOptions horizontalCentered="1"/>
  <pageMargins left="0.25" right="0.25" top="0.5" bottom="0.25" header="0.5" footer="0.5"/>
  <pageSetup horizontalDpi="600" verticalDpi="600" orientation="landscape" paperSize="9" scale="95" r:id="rId1"/>
  <colBreaks count="1" manualBreakCount="1">
    <brk id="23" min="3" max="36" man="1"/>
  </colBreaks>
</worksheet>
</file>

<file path=xl/worksheets/sheet16.xml><?xml version="1.0" encoding="utf-8"?>
<worksheet xmlns="http://schemas.openxmlformats.org/spreadsheetml/2006/main" xmlns:r="http://schemas.openxmlformats.org/officeDocument/2006/relationships">
  <dimension ref="A1:W49"/>
  <sheetViews>
    <sheetView zoomScalePageLayoutView="0" workbookViewId="0" topLeftCell="A1">
      <selection activeCell="H48" sqref="H48"/>
    </sheetView>
  </sheetViews>
  <sheetFormatPr defaultColWidth="8.421875" defaultRowHeight="12.75"/>
  <cols>
    <col min="1" max="2" width="1.7109375" style="1" customWidth="1"/>
    <col min="3" max="4" width="8.28125" style="1" customWidth="1"/>
    <col min="5" max="5" width="8.8515625" style="1" customWidth="1"/>
    <col min="6" max="6" width="9.28125" style="1" customWidth="1"/>
    <col min="7" max="7" width="1.7109375" style="1" customWidth="1"/>
    <col min="8" max="8" width="9.421875" style="685" bestFit="1" customWidth="1"/>
    <col min="9" max="9" width="9.28125" style="685" customWidth="1"/>
    <col min="10" max="13" width="7.8515625" style="685" customWidth="1"/>
    <col min="14" max="14" width="8.421875" style="685" bestFit="1" customWidth="1"/>
    <col min="15" max="15" width="1.7109375" style="685" customWidth="1"/>
    <col min="16" max="16" width="6.8515625" style="686" bestFit="1" customWidth="1"/>
    <col min="17" max="17" width="8.57421875" style="686" customWidth="1"/>
    <col min="18" max="21" width="7.8515625" style="686" customWidth="1"/>
    <col min="22" max="22" width="6.140625" style="686" bestFit="1" customWidth="1"/>
    <col min="23" max="23" width="1.7109375" style="1" customWidth="1"/>
    <col min="24" max="24" width="8.421875" style="1" customWidth="1"/>
    <col min="25" max="30" width="8.421875" style="687" customWidth="1"/>
    <col min="31" max="32" width="8.421875" style="688" customWidth="1"/>
    <col min="33" max="36" width="8.421875" style="689" customWidth="1"/>
    <col min="37" max="254" width="8.421875" style="1" customWidth="1"/>
    <col min="255" max="16384" width="8.421875" style="1" customWidth="1"/>
  </cols>
  <sheetData>
    <row r="1" spans="1:23" ht="16.5">
      <c r="A1" s="2102" t="s">
        <v>280</v>
      </c>
      <c r="B1" s="2102"/>
      <c r="C1" s="2102"/>
      <c r="D1" s="2102"/>
      <c r="E1" s="2102"/>
      <c r="F1" s="2102"/>
      <c r="G1" s="2102"/>
      <c r="H1" s="2102"/>
      <c r="I1" s="2102"/>
      <c r="J1" s="2102"/>
      <c r="K1" s="2102"/>
      <c r="L1" s="2102"/>
      <c r="M1" s="2102"/>
      <c r="N1" s="2102"/>
      <c r="O1" s="2102"/>
      <c r="P1" s="2102"/>
      <c r="Q1" s="2102"/>
      <c r="R1" s="2102"/>
      <c r="S1" s="2102"/>
      <c r="T1" s="2102"/>
      <c r="U1" s="2102"/>
      <c r="V1" s="2102"/>
      <c r="W1" s="2102"/>
    </row>
    <row r="2" spans="1:22" s="578" customFormat="1" ht="3.75" customHeight="1">
      <c r="A2" s="579"/>
      <c r="B2" s="579"/>
      <c r="C2" s="579"/>
      <c r="D2" s="579"/>
      <c r="E2" s="579"/>
      <c r="F2" s="579"/>
      <c r="G2" s="579"/>
      <c r="H2" s="580"/>
      <c r="I2" s="580"/>
      <c r="J2" s="580"/>
      <c r="K2" s="581"/>
      <c r="L2" s="581"/>
      <c r="M2" s="581"/>
      <c r="N2" s="581"/>
      <c r="O2" s="581"/>
      <c r="P2" s="580"/>
      <c r="Q2" s="580"/>
      <c r="R2" s="580"/>
      <c r="S2" s="581"/>
      <c r="T2" s="581"/>
      <c r="U2" s="581"/>
      <c r="V2" s="581"/>
    </row>
    <row r="3" spans="1:23" s="578" customFormat="1" ht="9.75" customHeight="1">
      <c r="A3" s="2101" t="s">
        <v>324</v>
      </c>
      <c r="B3" s="2101"/>
      <c r="C3" s="2101"/>
      <c r="D3" s="2101"/>
      <c r="E3" s="582"/>
      <c r="F3" s="582"/>
      <c r="G3" s="583"/>
      <c r="H3" s="2094" t="s">
        <v>325</v>
      </c>
      <c r="I3" s="2095"/>
      <c r="J3" s="2095"/>
      <c r="K3" s="2095"/>
      <c r="L3" s="2095"/>
      <c r="M3" s="2095"/>
      <c r="N3" s="2095"/>
      <c r="O3" s="584"/>
      <c r="P3" s="2098" t="s">
        <v>326</v>
      </c>
      <c r="Q3" s="2099"/>
      <c r="R3" s="2099"/>
      <c r="S3" s="2099"/>
      <c r="T3" s="2099"/>
      <c r="U3" s="2099"/>
      <c r="V3" s="2099"/>
      <c r="W3" s="585"/>
    </row>
    <row r="4" spans="1:23" s="578" customFormat="1" ht="9.75" customHeight="1">
      <c r="A4" s="586"/>
      <c r="B4" s="586"/>
      <c r="C4" s="586"/>
      <c r="D4" s="586"/>
      <c r="E4" s="586"/>
      <c r="F4" s="586"/>
      <c r="G4" s="587"/>
      <c r="H4" s="588"/>
      <c r="I4" s="589"/>
      <c r="J4" s="590" t="s">
        <v>561</v>
      </c>
      <c r="K4" s="590" t="s">
        <v>561</v>
      </c>
      <c r="L4" s="590" t="s">
        <v>561</v>
      </c>
      <c r="M4" s="590" t="s">
        <v>561</v>
      </c>
      <c r="N4" s="590"/>
      <c r="O4" s="591"/>
      <c r="P4" s="592"/>
      <c r="Q4" s="593"/>
      <c r="R4" s="594" t="s">
        <v>561</v>
      </c>
      <c r="S4" s="594" t="s">
        <v>561</v>
      </c>
      <c r="T4" s="594" t="s">
        <v>561</v>
      </c>
      <c r="U4" s="594" t="s">
        <v>561</v>
      </c>
      <c r="V4" s="594"/>
      <c r="W4" s="595"/>
    </row>
    <row r="5" spans="1:23" s="578" customFormat="1" ht="9.75" customHeight="1">
      <c r="A5" s="586"/>
      <c r="B5" s="586"/>
      <c r="C5" s="586"/>
      <c r="D5" s="586"/>
      <c r="E5" s="586"/>
      <c r="F5" s="586"/>
      <c r="G5" s="587"/>
      <c r="H5" s="588"/>
      <c r="I5" s="590" t="s">
        <v>562</v>
      </c>
      <c r="J5" s="590" t="s">
        <v>563</v>
      </c>
      <c r="K5" s="590" t="s">
        <v>563</v>
      </c>
      <c r="L5" s="590" t="s">
        <v>563</v>
      </c>
      <c r="M5" s="590" t="s">
        <v>563</v>
      </c>
      <c r="N5" s="590"/>
      <c r="O5" s="591"/>
      <c r="P5" s="592"/>
      <c r="Q5" s="594" t="s">
        <v>562</v>
      </c>
      <c r="R5" s="594" t="s">
        <v>563</v>
      </c>
      <c r="S5" s="594" t="s">
        <v>563</v>
      </c>
      <c r="T5" s="594" t="s">
        <v>563</v>
      </c>
      <c r="U5" s="594" t="s">
        <v>563</v>
      </c>
      <c r="V5" s="594"/>
      <c r="W5" s="595"/>
    </row>
    <row r="6" spans="1:23" s="578" customFormat="1" ht="9.75" customHeight="1">
      <c r="A6" s="586"/>
      <c r="B6" s="586"/>
      <c r="C6" s="586"/>
      <c r="D6" s="594"/>
      <c r="E6" s="594"/>
      <c r="F6" s="590" t="s">
        <v>564</v>
      </c>
      <c r="G6" s="591"/>
      <c r="H6" s="588"/>
      <c r="I6" s="590" t="s">
        <v>565</v>
      </c>
      <c r="J6" s="590" t="s">
        <v>566</v>
      </c>
      <c r="K6" s="590" t="s">
        <v>566</v>
      </c>
      <c r="L6" s="590" t="s">
        <v>566</v>
      </c>
      <c r="M6" s="590" t="s">
        <v>567</v>
      </c>
      <c r="N6" s="590"/>
      <c r="O6" s="591"/>
      <c r="P6" s="592"/>
      <c r="Q6" s="594" t="s">
        <v>565</v>
      </c>
      <c r="R6" s="594" t="s">
        <v>566</v>
      </c>
      <c r="S6" s="594" t="s">
        <v>566</v>
      </c>
      <c r="T6" s="594" t="s">
        <v>566</v>
      </c>
      <c r="U6" s="594" t="s">
        <v>567</v>
      </c>
      <c r="V6" s="594"/>
      <c r="W6" s="595"/>
    </row>
    <row r="7" spans="1:23" s="578" customFormat="1" ht="9.75" customHeight="1">
      <c r="A7" s="596"/>
      <c r="B7" s="596"/>
      <c r="C7" s="596"/>
      <c r="D7" s="594"/>
      <c r="E7" s="590" t="s">
        <v>568</v>
      </c>
      <c r="F7" s="590" t="s">
        <v>569</v>
      </c>
      <c r="G7" s="589"/>
      <c r="H7" s="597" t="s">
        <v>570</v>
      </c>
      <c r="I7" s="598" t="s">
        <v>571</v>
      </c>
      <c r="J7" s="598" t="s">
        <v>572</v>
      </c>
      <c r="K7" s="598" t="s">
        <v>573</v>
      </c>
      <c r="L7" s="598" t="s">
        <v>574</v>
      </c>
      <c r="M7" s="598" t="s">
        <v>575</v>
      </c>
      <c r="N7" s="598" t="s">
        <v>477</v>
      </c>
      <c r="O7" s="599"/>
      <c r="P7" s="600" t="s">
        <v>570</v>
      </c>
      <c r="Q7" s="601" t="s">
        <v>571</v>
      </c>
      <c r="R7" s="601" t="s">
        <v>572</v>
      </c>
      <c r="S7" s="601" t="s">
        <v>573</v>
      </c>
      <c r="T7" s="601" t="s">
        <v>574</v>
      </c>
      <c r="U7" s="601" t="s">
        <v>575</v>
      </c>
      <c r="V7" s="601" t="s">
        <v>477</v>
      </c>
      <c r="W7" s="602"/>
    </row>
    <row r="8" spans="1:23" s="578" customFormat="1" ht="9.75" customHeight="1">
      <c r="A8" s="2100" t="s">
        <v>344</v>
      </c>
      <c r="B8" s="2100"/>
      <c r="C8" s="2100"/>
      <c r="D8" s="604"/>
      <c r="E8" s="604" t="s">
        <v>576</v>
      </c>
      <c r="F8" s="604" t="s">
        <v>577</v>
      </c>
      <c r="G8" s="605"/>
      <c r="H8" s="606"/>
      <c r="I8" s="607"/>
      <c r="J8" s="608"/>
      <c r="K8" s="608"/>
      <c r="L8" s="608"/>
      <c r="M8" s="609"/>
      <c r="N8" s="609"/>
      <c r="O8" s="609"/>
      <c r="P8" s="610"/>
      <c r="Q8" s="611"/>
      <c r="R8" s="611"/>
      <c r="S8" s="611"/>
      <c r="T8" s="611"/>
      <c r="U8" s="612"/>
      <c r="V8" s="609"/>
      <c r="W8" s="613"/>
    </row>
    <row r="9" spans="1:23" s="578" customFormat="1" ht="9.75" customHeight="1">
      <c r="A9" s="603"/>
      <c r="B9" s="2100" t="s">
        <v>578</v>
      </c>
      <c r="C9" s="2100"/>
      <c r="D9" s="604" t="s">
        <v>579</v>
      </c>
      <c r="E9" s="604" t="s">
        <v>368</v>
      </c>
      <c r="F9" s="604" t="s">
        <v>368</v>
      </c>
      <c r="G9" s="605"/>
      <c r="H9" s="606"/>
      <c r="I9" s="607"/>
      <c r="J9" s="608"/>
      <c r="K9" s="608"/>
      <c r="L9" s="608"/>
      <c r="M9" s="609"/>
      <c r="N9" s="609"/>
      <c r="O9" s="609"/>
      <c r="P9" s="614"/>
      <c r="Q9" s="608"/>
      <c r="R9" s="608"/>
      <c r="S9" s="608"/>
      <c r="T9" s="608"/>
      <c r="U9" s="609"/>
      <c r="V9" s="609"/>
      <c r="W9" s="613"/>
    </row>
    <row r="10" spans="1:23" s="578" customFormat="1" ht="9.75" customHeight="1">
      <c r="A10" s="615"/>
      <c r="B10" s="2093" t="s">
        <v>580</v>
      </c>
      <c r="C10" s="2093"/>
      <c r="D10" s="2093"/>
      <c r="E10" s="2093"/>
      <c r="F10" s="2093"/>
      <c r="G10" s="645"/>
      <c r="H10" s="618"/>
      <c r="I10" s="619"/>
      <c r="J10" s="620"/>
      <c r="K10" s="620"/>
      <c r="L10" s="620"/>
      <c r="M10" s="620"/>
      <c r="N10" s="619"/>
      <c r="O10" s="620"/>
      <c r="P10" s="621"/>
      <c r="Q10" s="622"/>
      <c r="R10" s="623"/>
      <c r="S10" s="623"/>
      <c r="T10" s="623"/>
      <c r="U10" s="623"/>
      <c r="V10" s="622"/>
      <c r="W10" s="613"/>
    </row>
    <row r="11" spans="1:23" s="578" customFormat="1" ht="9.75" customHeight="1">
      <c r="A11" s="624"/>
      <c r="B11" s="624"/>
      <c r="C11" s="625">
        <v>10</v>
      </c>
      <c r="D11" s="946" t="s">
        <v>581</v>
      </c>
      <c r="E11" s="947" t="s">
        <v>582</v>
      </c>
      <c r="F11" s="947" t="s">
        <v>583</v>
      </c>
      <c r="G11" s="628"/>
      <c r="H11" s="629">
        <v>1513</v>
      </c>
      <c r="I11" s="630">
        <v>0</v>
      </c>
      <c r="J11" s="630">
        <v>0</v>
      </c>
      <c r="K11" s="670">
        <v>0.03</v>
      </c>
      <c r="L11" s="631">
        <v>5.5004788008255</v>
      </c>
      <c r="M11" s="631">
        <v>1.3218770654329148</v>
      </c>
      <c r="N11" s="630">
        <v>20</v>
      </c>
      <c r="O11" s="633"/>
      <c r="P11" s="634">
        <v>1741</v>
      </c>
      <c r="Q11" s="635">
        <v>0</v>
      </c>
      <c r="R11" s="635">
        <v>0</v>
      </c>
      <c r="S11" s="948">
        <v>0.03</v>
      </c>
      <c r="T11" s="636">
        <v>13</v>
      </c>
      <c r="U11" s="636">
        <v>3</v>
      </c>
      <c r="V11" s="635">
        <v>47</v>
      </c>
      <c r="W11" s="613"/>
    </row>
    <row r="12" spans="1:23" s="578" customFormat="1" ht="9.75" customHeight="1">
      <c r="A12" s="624"/>
      <c r="B12" s="624"/>
      <c r="C12" s="625">
        <v>21</v>
      </c>
      <c r="D12" s="946" t="s">
        <v>581</v>
      </c>
      <c r="E12" s="947" t="s">
        <v>584</v>
      </c>
      <c r="F12" s="947" t="s">
        <v>585</v>
      </c>
      <c r="G12" s="628"/>
      <c r="H12" s="629">
        <v>564</v>
      </c>
      <c r="I12" s="630">
        <v>93</v>
      </c>
      <c r="J12" s="630">
        <v>0</v>
      </c>
      <c r="K12" s="670">
        <v>0.04</v>
      </c>
      <c r="L12" s="631">
        <v>30.242219020634597</v>
      </c>
      <c r="M12" s="631">
        <v>5.851063829787234</v>
      </c>
      <c r="N12" s="630">
        <v>33</v>
      </c>
      <c r="O12" s="633"/>
      <c r="P12" s="634">
        <v>411</v>
      </c>
      <c r="Q12" s="635">
        <v>93</v>
      </c>
      <c r="R12" s="636">
        <v>1</v>
      </c>
      <c r="S12" s="948">
        <v>0.04</v>
      </c>
      <c r="T12" s="636">
        <v>28</v>
      </c>
      <c r="U12" s="636">
        <v>7</v>
      </c>
      <c r="V12" s="635">
        <v>29</v>
      </c>
      <c r="W12" s="613"/>
    </row>
    <row r="13" spans="1:23" s="578" customFormat="1" ht="9.75" customHeight="1">
      <c r="A13" s="624"/>
      <c r="B13" s="624"/>
      <c r="C13" s="625">
        <v>24</v>
      </c>
      <c r="D13" s="946" t="s">
        <v>586</v>
      </c>
      <c r="E13" s="947" t="s">
        <v>587</v>
      </c>
      <c r="F13" s="947" t="s">
        <v>588</v>
      </c>
      <c r="G13" s="949"/>
      <c r="H13" s="629">
        <v>6975</v>
      </c>
      <c r="I13" s="630">
        <v>0</v>
      </c>
      <c r="J13" s="630">
        <v>0</v>
      </c>
      <c r="K13" s="670">
        <v>0.04</v>
      </c>
      <c r="L13" s="631">
        <v>7.373112899778301</v>
      </c>
      <c r="M13" s="631">
        <v>2.3655913978494625</v>
      </c>
      <c r="N13" s="630">
        <v>165</v>
      </c>
      <c r="O13" s="633"/>
      <c r="P13" s="634">
        <v>7743</v>
      </c>
      <c r="Q13" s="635">
        <v>0</v>
      </c>
      <c r="R13" s="635">
        <v>0</v>
      </c>
      <c r="S13" s="948">
        <v>0.04</v>
      </c>
      <c r="T13" s="636">
        <v>13</v>
      </c>
      <c r="U13" s="636">
        <v>5</v>
      </c>
      <c r="V13" s="635">
        <v>419</v>
      </c>
      <c r="W13" s="613"/>
    </row>
    <row r="14" spans="1:23" s="578" customFormat="1" ht="9.75" customHeight="1">
      <c r="A14" s="624"/>
      <c r="B14" s="624"/>
      <c r="C14" s="625">
        <v>27</v>
      </c>
      <c r="D14" s="946" t="s">
        <v>589</v>
      </c>
      <c r="E14" s="947" t="s">
        <v>590</v>
      </c>
      <c r="F14" s="947" t="s">
        <v>591</v>
      </c>
      <c r="G14" s="949"/>
      <c r="H14" s="629">
        <v>8817</v>
      </c>
      <c r="I14" s="630">
        <v>0</v>
      </c>
      <c r="J14" s="630">
        <v>0</v>
      </c>
      <c r="K14" s="670">
        <v>0.05</v>
      </c>
      <c r="L14" s="631">
        <v>16.934325463906198</v>
      </c>
      <c r="M14" s="631">
        <v>4.944992627877963</v>
      </c>
      <c r="N14" s="630">
        <v>436</v>
      </c>
      <c r="O14" s="633"/>
      <c r="P14" s="634">
        <v>10616</v>
      </c>
      <c r="Q14" s="635">
        <v>0</v>
      </c>
      <c r="R14" s="635">
        <v>0</v>
      </c>
      <c r="S14" s="948">
        <v>0.05</v>
      </c>
      <c r="T14" s="636">
        <v>20</v>
      </c>
      <c r="U14" s="638">
        <v>8</v>
      </c>
      <c r="V14" s="635">
        <v>816</v>
      </c>
      <c r="W14" s="613"/>
    </row>
    <row r="15" spans="1:23" s="578" customFormat="1" ht="9.75" customHeight="1">
      <c r="A15" s="624"/>
      <c r="B15" s="624"/>
      <c r="C15" s="625">
        <v>31</v>
      </c>
      <c r="D15" s="946" t="s">
        <v>592</v>
      </c>
      <c r="E15" s="947" t="s">
        <v>593</v>
      </c>
      <c r="F15" s="947" t="s">
        <v>594</v>
      </c>
      <c r="G15" s="949"/>
      <c r="H15" s="629">
        <v>18644</v>
      </c>
      <c r="I15" s="630">
        <v>0</v>
      </c>
      <c r="J15" s="630">
        <v>0</v>
      </c>
      <c r="K15" s="670">
        <v>0.08</v>
      </c>
      <c r="L15" s="631">
        <v>10.8515162431019</v>
      </c>
      <c r="M15" s="631">
        <v>4.838017592791247</v>
      </c>
      <c r="N15" s="630">
        <v>902</v>
      </c>
      <c r="O15" s="633"/>
      <c r="P15" s="634">
        <v>20169</v>
      </c>
      <c r="Q15" s="635">
        <v>0</v>
      </c>
      <c r="R15" s="635">
        <v>0</v>
      </c>
      <c r="S15" s="948">
        <v>0.08</v>
      </c>
      <c r="T15" s="636">
        <v>13</v>
      </c>
      <c r="U15" s="636">
        <v>8</v>
      </c>
      <c r="V15" s="635">
        <v>1519</v>
      </c>
      <c r="W15" s="613"/>
    </row>
    <row r="16" spans="1:23" s="578" customFormat="1" ht="9.75" customHeight="1">
      <c r="A16" s="624"/>
      <c r="B16" s="624"/>
      <c r="C16" s="625">
        <v>34</v>
      </c>
      <c r="D16" s="946" t="s">
        <v>595</v>
      </c>
      <c r="E16" s="947" t="s">
        <v>596</v>
      </c>
      <c r="F16" s="947" t="s">
        <v>597</v>
      </c>
      <c r="G16" s="949"/>
      <c r="H16" s="629">
        <v>8423</v>
      </c>
      <c r="I16" s="630">
        <v>6</v>
      </c>
      <c r="J16" s="630">
        <v>80.8891575990119</v>
      </c>
      <c r="K16" s="670">
        <v>0.11</v>
      </c>
      <c r="L16" s="631">
        <v>15.3221901327689</v>
      </c>
      <c r="M16" s="631">
        <v>7.859432506232935</v>
      </c>
      <c r="N16" s="630">
        <v>680</v>
      </c>
      <c r="O16" s="633"/>
      <c r="P16" s="634">
        <v>8474</v>
      </c>
      <c r="Q16" s="635">
        <v>46</v>
      </c>
      <c r="R16" s="636">
        <v>54</v>
      </c>
      <c r="S16" s="948">
        <v>0.11</v>
      </c>
      <c r="T16" s="636">
        <v>22</v>
      </c>
      <c r="U16" s="636">
        <v>14</v>
      </c>
      <c r="V16" s="635">
        <v>1183</v>
      </c>
      <c r="W16" s="613"/>
    </row>
    <row r="17" spans="1:23" s="578" customFormat="1" ht="9.75" customHeight="1">
      <c r="A17" s="624"/>
      <c r="B17" s="624"/>
      <c r="C17" s="625">
        <v>37</v>
      </c>
      <c r="D17" s="946" t="s">
        <v>598</v>
      </c>
      <c r="E17" s="947" t="s">
        <v>599</v>
      </c>
      <c r="F17" s="947" t="s">
        <v>600</v>
      </c>
      <c r="G17" s="949"/>
      <c r="H17" s="629">
        <v>16990</v>
      </c>
      <c r="I17" s="630">
        <v>368</v>
      </c>
      <c r="J17" s="630">
        <v>80.02063627927</v>
      </c>
      <c r="K17" s="670">
        <v>0.13999999999999999</v>
      </c>
      <c r="L17" s="631">
        <v>8.25436906703911</v>
      </c>
      <c r="M17" s="631">
        <v>4.7851677457327835</v>
      </c>
      <c r="N17" s="630">
        <v>813</v>
      </c>
      <c r="O17" s="633"/>
      <c r="P17" s="634">
        <v>17011</v>
      </c>
      <c r="Q17" s="635">
        <v>101</v>
      </c>
      <c r="R17" s="636">
        <v>80</v>
      </c>
      <c r="S17" s="948">
        <v>0.14</v>
      </c>
      <c r="T17" s="636">
        <v>9</v>
      </c>
      <c r="U17" s="638">
        <v>7</v>
      </c>
      <c r="V17" s="635">
        <v>1220</v>
      </c>
      <c r="W17" s="613"/>
    </row>
    <row r="18" spans="1:23" s="578" customFormat="1" ht="9.75" customHeight="1">
      <c r="A18" s="624"/>
      <c r="B18" s="624"/>
      <c r="C18" s="625">
        <v>41</v>
      </c>
      <c r="D18" s="946" t="s">
        <v>601</v>
      </c>
      <c r="E18" s="947" t="s">
        <v>602</v>
      </c>
      <c r="F18" s="947" t="s">
        <v>603</v>
      </c>
      <c r="G18" s="949"/>
      <c r="H18" s="629">
        <v>9068</v>
      </c>
      <c r="I18" s="630">
        <v>331</v>
      </c>
      <c r="J18" s="630">
        <v>72.7529573386575</v>
      </c>
      <c r="K18" s="670">
        <v>0.18</v>
      </c>
      <c r="L18" s="631">
        <v>11.0178005144877</v>
      </c>
      <c r="M18" s="631">
        <v>7.719453021614468</v>
      </c>
      <c r="N18" s="630">
        <v>700</v>
      </c>
      <c r="O18" s="633"/>
      <c r="P18" s="634">
        <v>5775</v>
      </c>
      <c r="Q18" s="635">
        <v>366</v>
      </c>
      <c r="R18" s="636">
        <v>75</v>
      </c>
      <c r="S18" s="948">
        <v>0.18</v>
      </c>
      <c r="T18" s="636">
        <v>19</v>
      </c>
      <c r="U18" s="636">
        <v>18</v>
      </c>
      <c r="V18" s="635">
        <v>1038</v>
      </c>
      <c r="W18" s="613"/>
    </row>
    <row r="19" spans="1:23" s="578" customFormat="1" ht="9.75" customHeight="1">
      <c r="A19" s="624"/>
      <c r="B19" s="624"/>
      <c r="C19" s="625">
        <v>44</v>
      </c>
      <c r="D19" s="946" t="s">
        <v>604</v>
      </c>
      <c r="E19" s="947" t="s">
        <v>605</v>
      </c>
      <c r="F19" s="947" t="s">
        <v>606</v>
      </c>
      <c r="G19" s="949"/>
      <c r="H19" s="629">
        <v>2954</v>
      </c>
      <c r="I19" s="630">
        <v>268</v>
      </c>
      <c r="J19" s="630">
        <v>78.5173540547153</v>
      </c>
      <c r="K19" s="670">
        <v>0.26</v>
      </c>
      <c r="L19" s="631">
        <v>12.080484021005999</v>
      </c>
      <c r="M19" s="631">
        <v>10.088016249153691</v>
      </c>
      <c r="N19" s="630">
        <v>298</v>
      </c>
      <c r="O19" s="633"/>
      <c r="P19" s="634">
        <v>3336</v>
      </c>
      <c r="Q19" s="635">
        <v>552</v>
      </c>
      <c r="R19" s="636">
        <v>79</v>
      </c>
      <c r="S19" s="948">
        <v>0.26</v>
      </c>
      <c r="T19" s="636">
        <v>16</v>
      </c>
      <c r="U19" s="636">
        <v>15</v>
      </c>
      <c r="V19" s="635">
        <v>512</v>
      </c>
      <c r="W19" s="613"/>
    </row>
    <row r="20" spans="1:23" s="578" customFormat="1" ht="9.75" customHeight="1">
      <c r="A20" s="624"/>
      <c r="B20" s="624"/>
      <c r="C20" s="625">
        <v>47</v>
      </c>
      <c r="D20" s="946" t="s">
        <v>607</v>
      </c>
      <c r="E20" s="947" t="s">
        <v>608</v>
      </c>
      <c r="F20" s="947" t="s">
        <v>609</v>
      </c>
      <c r="G20" s="949"/>
      <c r="H20" s="618">
        <v>1076</v>
      </c>
      <c r="I20" s="619">
        <v>134</v>
      </c>
      <c r="J20" s="619">
        <v>77.7588861741399</v>
      </c>
      <c r="K20" s="656">
        <v>0.37</v>
      </c>
      <c r="L20" s="639">
        <v>15.5626913790828</v>
      </c>
      <c r="M20" s="639">
        <v>18.587360594795538</v>
      </c>
      <c r="N20" s="619">
        <v>200</v>
      </c>
      <c r="O20" s="633"/>
      <c r="P20" s="621">
        <v>739</v>
      </c>
      <c r="Q20" s="622">
        <v>133</v>
      </c>
      <c r="R20" s="641">
        <v>78</v>
      </c>
      <c r="S20" s="950">
        <v>0.37</v>
      </c>
      <c r="T20" s="641">
        <v>19</v>
      </c>
      <c r="U20" s="643">
        <v>27</v>
      </c>
      <c r="V20" s="622">
        <v>196</v>
      </c>
      <c r="W20" s="613"/>
    </row>
    <row r="21" spans="1:23" s="578" customFormat="1" ht="9.75" customHeight="1">
      <c r="A21" s="658"/>
      <c r="B21" s="658"/>
      <c r="C21" s="659"/>
      <c r="D21" s="660"/>
      <c r="E21" s="660"/>
      <c r="F21" s="660"/>
      <c r="G21" s="668"/>
      <c r="H21" s="646">
        <f>SUM(H11:H20)</f>
        <v>75024</v>
      </c>
      <c r="I21" s="647">
        <f>SUM(I11:I20)</f>
        <v>1200</v>
      </c>
      <c r="J21" s="647">
        <v>71.33216056255918</v>
      </c>
      <c r="K21" s="672">
        <v>0.11173557794838987</v>
      </c>
      <c r="L21" s="648">
        <v>11.454181907517077</v>
      </c>
      <c r="M21" s="648">
        <v>5.636862870548091</v>
      </c>
      <c r="N21" s="647">
        <f>SUM(N11:N20)</f>
        <v>4247</v>
      </c>
      <c r="O21" s="650"/>
      <c r="P21" s="651">
        <f>SUM(P11:P20)</f>
        <v>76015</v>
      </c>
      <c r="Q21" s="652">
        <f>SUM(Q11:Q20)</f>
        <v>1291</v>
      </c>
      <c r="R21" s="653">
        <v>71</v>
      </c>
      <c r="S21" s="951">
        <v>0.11</v>
      </c>
      <c r="T21" s="653">
        <v>15</v>
      </c>
      <c r="U21" s="653">
        <v>9</v>
      </c>
      <c r="V21" s="652">
        <f>SUM(V11:V20)</f>
        <v>6979</v>
      </c>
      <c r="W21" s="655"/>
    </row>
    <row r="22" spans="1:23" s="578" customFormat="1" ht="9.75" customHeight="1">
      <c r="A22" s="615"/>
      <c r="B22" s="2093" t="s">
        <v>610</v>
      </c>
      <c r="C22" s="2093"/>
      <c r="D22" s="2093"/>
      <c r="E22" s="2093"/>
      <c r="F22" s="2093"/>
      <c r="G22" s="952"/>
      <c r="H22" s="618"/>
      <c r="I22" s="619"/>
      <c r="J22" s="639"/>
      <c r="K22" s="656"/>
      <c r="L22" s="639"/>
      <c r="M22" s="639"/>
      <c r="N22" s="619"/>
      <c r="O22" s="633"/>
      <c r="P22" s="621"/>
      <c r="Q22" s="622"/>
      <c r="R22" s="641"/>
      <c r="S22" s="657"/>
      <c r="T22" s="641"/>
      <c r="U22" s="641"/>
      <c r="V22" s="622"/>
      <c r="W22" s="613"/>
    </row>
    <row r="23" spans="1:23" s="578" customFormat="1" ht="9.75" customHeight="1">
      <c r="A23" s="624"/>
      <c r="B23" s="624"/>
      <c r="C23" s="625">
        <v>51</v>
      </c>
      <c r="D23" s="946" t="s">
        <v>611</v>
      </c>
      <c r="E23" s="947" t="s">
        <v>612</v>
      </c>
      <c r="F23" s="947" t="s">
        <v>613</v>
      </c>
      <c r="G23" s="949"/>
      <c r="H23" s="629">
        <v>200</v>
      </c>
      <c r="I23" s="630">
        <v>0</v>
      </c>
      <c r="J23" s="630">
        <v>0</v>
      </c>
      <c r="K23" s="670">
        <v>0.5</v>
      </c>
      <c r="L23" s="631">
        <v>11.0605799248293</v>
      </c>
      <c r="M23" s="631">
        <v>14.499999999999998</v>
      </c>
      <c r="N23" s="630">
        <v>29</v>
      </c>
      <c r="O23" s="633"/>
      <c r="P23" s="634">
        <v>521</v>
      </c>
      <c r="Q23" s="635">
        <v>0</v>
      </c>
      <c r="R23" s="635">
        <v>0</v>
      </c>
      <c r="S23" s="948">
        <v>0.5</v>
      </c>
      <c r="T23" s="636">
        <v>14</v>
      </c>
      <c r="U23" s="636">
        <v>40</v>
      </c>
      <c r="V23" s="635">
        <v>211</v>
      </c>
      <c r="W23" s="613"/>
    </row>
    <row r="24" spans="1:23" s="578" customFormat="1" ht="9.75" customHeight="1">
      <c r="A24" s="624"/>
      <c r="B24" s="624"/>
      <c r="C24" s="625">
        <v>54</v>
      </c>
      <c r="D24" s="946" t="s">
        <v>614</v>
      </c>
      <c r="E24" s="947" t="s">
        <v>615</v>
      </c>
      <c r="F24" s="947" t="s">
        <v>616</v>
      </c>
      <c r="G24" s="949"/>
      <c r="H24" s="629">
        <v>594</v>
      </c>
      <c r="I24" s="630">
        <v>6</v>
      </c>
      <c r="J24" s="630">
        <v>70.0392103492012</v>
      </c>
      <c r="K24" s="670">
        <v>0.72</v>
      </c>
      <c r="L24" s="631">
        <v>6.16348962353215</v>
      </c>
      <c r="M24" s="631">
        <v>15.656565656565657</v>
      </c>
      <c r="N24" s="630">
        <v>93</v>
      </c>
      <c r="O24" s="633"/>
      <c r="P24" s="634">
        <v>587</v>
      </c>
      <c r="Q24" s="635">
        <v>0</v>
      </c>
      <c r="R24" s="635">
        <v>0</v>
      </c>
      <c r="S24" s="948">
        <v>0.72</v>
      </c>
      <c r="T24" s="636">
        <v>20</v>
      </c>
      <c r="U24" s="636">
        <v>24</v>
      </c>
      <c r="V24" s="635">
        <v>138</v>
      </c>
      <c r="W24" s="613"/>
    </row>
    <row r="25" spans="1:23" s="578" customFormat="1" ht="9.75" customHeight="1">
      <c r="A25" s="624"/>
      <c r="B25" s="624"/>
      <c r="C25" s="625">
        <v>57</v>
      </c>
      <c r="D25" s="946" t="s">
        <v>617</v>
      </c>
      <c r="E25" s="947" t="s">
        <v>618</v>
      </c>
      <c r="F25" s="947" t="s">
        <v>619</v>
      </c>
      <c r="G25" s="949"/>
      <c r="H25" s="629">
        <v>433</v>
      </c>
      <c r="I25" s="630">
        <v>0</v>
      </c>
      <c r="J25" s="630">
        <v>0</v>
      </c>
      <c r="K25" s="670">
        <v>1.46</v>
      </c>
      <c r="L25" s="631">
        <v>28.253916647169703</v>
      </c>
      <c r="M25" s="631">
        <v>12.009237875288683</v>
      </c>
      <c r="N25" s="630">
        <v>52</v>
      </c>
      <c r="O25" s="633"/>
      <c r="P25" s="634">
        <v>184</v>
      </c>
      <c r="Q25" s="635">
        <v>0</v>
      </c>
      <c r="R25" s="635">
        <v>0</v>
      </c>
      <c r="S25" s="948">
        <v>1.46</v>
      </c>
      <c r="T25" s="636">
        <v>5</v>
      </c>
      <c r="U25" s="636">
        <v>45</v>
      </c>
      <c r="V25" s="635">
        <v>83</v>
      </c>
      <c r="W25" s="613"/>
    </row>
    <row r="26" spans="1:23" s="578" customFormat="1" ht="9.75" customHeight="1">
      <c r="A26" s="624"/>
      <c r="B26" s="624"/>
      <c r="C26" s="625">
        <v>61</v>
      </c>
      <c r="D26" s="946" t="s">
        <v>620</v>
      </c>
      <c r="E26" s="947" t="s">
        <v>621</v>
      </c>
      <c r="F26" s="947" t="s">
        <v>622</v>
      </c>
      <c r="G26" s="949"/>
      <c r="H26" s="629">
        <v>6</v>
      </c>
      <c r="I26" s="630">
        <v>1</v>
      </c>
      <c r="J26" s="630">
        <v>70.0166312151322</v>
      </c>
      <c r="K26" s="670">
        <v>2.4</v>
      </c>
      <c r="L26" s="631">
        <v>14.5423987911466</v>
      </c>
      <c r="M26" s="631">
        <v>66.66666666666666</v>
      </c>
      <c r="N26" s="630">
        <v>4</v>
      </c>
      <c r="O26" s="633"/>
      <c r="P26" s="634">
        <v>391</v>
      </c>
      <c r="Q26" s="635">
        <v>1</v>
      </c>
      <c r="R26" s="636">
        <v>70</v>
      </c>
      <c r="S26" s="948">
        <v>2.4</v>
      </c>
      <c r="T26" s="636">
        <v>15</v>
      </c>
      <c r="U26" s="638">
        <v>11</v>
      </c>
      <c r="V26" s="635">
        <v>42</v>
      </c>
      <c r="W26" s="613"/>
    </row>
    <row r="27" spans="1:23" s="578" customFormat="1" ht="9.75" customHeight="1">
      <c r="A27" s="624"/>
      <c r="B27" s="624"/>
      <c r="C27" s="625">
        <v>64</v>
      </c>
      <c r="D27" s="946" t="s">
        <v>623</v>
      </c>
      <c r="E27" s="947" t="s">
        <v>624</v>
      </c>
      <c r="F27" s="947" t="s">
        <v>625</v>
      </c>
      <c r="G27" s="949"/>
      <c r="H27" s="629">
        <v>266</v>
      </c>
      <c r="I27" s="630">
        <v>0</v>
      </c>
      <c r="J27" s="630">
        <v>0</v>
      </c>
      <c r="K27" s="670">
        <v>5.59</v>
      </c>
      <c r="L27" s="631">
        <v>29.1559983766219</v>
      </c>
      <c r="M27" s="631">
        <v>50.37593984962406</v>
      </c>
      <c r="N27" s="630">
        <v>134</v>
      </c>
      <c r="O27" s="633"/>
      <c r="P27" s="634">
        <v>295</v>
      </c>
      <c r="Q27" s="635">
        <v>0</v>
      </c>
      <c r="R27" s="635">
        <v>0</v>
      </c>
      <c r="S27" s="948">
        <v>5.59</v>
      </c>
      <c r="T27" s="636">
        <v>40</v>
      </c>
      <c r="U27" s="636">
        <v>54</v>
      </c>
      <c r="V27" s="635">
        <v>158</v>
      </c>
      <c r="W27" s="613"/>
    </row>
    <row r="28" spans="1:23" s="578" customFormat="1" ht="9.75" customHeight="1">
      <c r="A28" s="624"/>
      <c r="B28" s="624"/>
      <c r="C28" s="625">
        <v>67</v>
      </c>
      <c r="D28" s="946" t="s">
        <v>626</v>
      </c>
      <c r="E28" s="947" t="s">
        <v>627</v>
      </c>
      <c r="F28" s="947" t="s">
        <v>628</v>
      </c>
      <c r="G28" s="949"/>
      <c r="H28" s="618">
        <v>0</v>
      </c>
      <c r="I28" s="619">
        <v>0</v>
      </c>
      <c r="J28" s="619">
        <v>0</v>
      </c>
      <c r="K28" s="656">
        <v>0</v>
      </c>
      <c r="L28" s="639">
        <v>0</v>
      </c>
      <c r="M28" s="639">
        <v>0</v>
      </c>
      <c r="N28" s="619">
        <v>1</v>
      </c>
      <c r="O28" s="633"/>
      <c r="P28" s="621">
        <v>0</v>
      </c>
      <c r="Q28" s="622">
        <v>0</v>
      </c>
      <c r="R28" s="622">
        <v>0</v>
      </c>
      <c r="S28" s="666">
        <v>0</v>
      </c>
      <c r="T28" s="622">
        <v>0</v>
      </c>
      <c r="U28" s="622">
        <v>0</v>
      </c>
      <c r="V28" s="622">
        <v>0</v>
      </c>
      <c r="W28" s="613"/>
    </row>
    <row r="29" spans="1:23" s="578" customFormat="1" ht="9.75" customHeight="1">
      <c r="A29" s="658"/>
      <c r="B29" s="658"/>
      <c r="C29" s="659"/>
      <c r="D29" s="660"/>
      <c r="E29" s="660"/>
      <c r="F29" s="660"/>
      <c r="G29" s="668"/>
      <c r="H29" s="646">
        <f>SUM(H23:H28)</f>
        <v>1499</v>
      </c>
      <c r="I29" s="647">
        <f>SUM(I23:I28)</f>
        <v>7</v>
      </c>
      <c r="J29" s="647">
        <v>70.37718756373587</v>
      </c>
      <c r="K29" s="672">
        <v>1.7753168779186121</v>
      </c>
      <c r="L29" s="648">
        <v>10.217223332287722</v>
      </c>
      <c r="M29" s="648">
        <v>20.880587058038692</v>
      </c>
      <c r="N29" s="647">
        <f>SUM(N23:N28)</f>
        <v>313</v>
      </c>
      <c r="O29" s="650"/>
      <c r="P29" s="651">
        <f>SUM(P23:P28)</f>
        <v>1978</v>
      </c>
      <c r="Q29" s="652">
        <f>SUM(Q23:Q28)</f>
        <v>1</v>
      </c>
      <c r="R29" s="653">
        <v>71</v>
      </c>
      <c r="S29" s="951">
        <v>1.79</v>
      </c>
      <c r="T29" s="653">
        <v>13</v>
      </c>
      <c r="U29" s="653">
        <v>32</v>
      </c>
      <c r="V29" s="652">
        <f>SUM(V23:V28)</f>
        <v>632</v>
      </c>
      <c r="W29" s="655"/>
    </row>
    <row r="30" spans="1:23" s="578" customFormat="1" ht="9.75" customHeight="1">
      <c r="A30" s="615"/>
      <c r="B30" s="2093" t="s">
        <v>629</v>
      </c>
      <c r="C30" s="2093"/>
      <c r="D30" s="2093"/>
      <c r="E30" s="2093"/>
      <c r="F30" s="2093"/>
      <c r="G30" s="952"/>
      <c r="H30" s="618"/>
      <c r="I30" s="619"/>
      <c r="J30" s="639"/>
      <c r="K30" s="656"/>
      <c r="L30" s="639"/>
      <c r="M30" s="639"/>
      <c r="N30" s="619"/>
      <c r="O30" s="633"/>
      <c r="P30" s="621"/>
      <c r="Q30" s="622"/>
      <c r="R30" s="641"/>
      <c r="S30" s="657"/>
      <c r="T30" s="641"/>
      <c r="U30" s="641"/>
      <c r="V30" s="622"/>
      <c r="W30" s="613"/>
    </row>
    <row r="31" spans="1:23" s="578" customFormat="1" ht="9.75" customHeight="1">
      <c r="A31" s="624"/>
      <c r="B31" s="624"/>
      <c r="C31" s="625">
        <v>70</v>
      </c>
      <c r="D31" s="946" t="s">
        <v>630</v>
      </c>
      <c r="E31" s="947" t="s">
        <v>631</v>
      </c>
      <c r="F31" s="947" t="s">
        <v>632</v>
      </c>
      <c r="G31" s="949"/>
      <c r="H31" s="629">
        <v>2</v>
      </c>
      <c r="I31" s="630">
        <v>3</v>
      </c>
      <c r="J31" s="631">
        <v>70.0014242248555</v>
      </c>
      <c r="K31" s="670">
        <v>15.53</v>
      </c>
      <c r="L31" s="631">
        <v>5.89642221830536</v>
      </c>
      <c r="M31" s="631">
        <v>50</v>
      </c>
      <c r="N31" s="630">
        <v>1</v>
      </c>
      <c r="O31" s="620"/>
      <c r="P31" s="634">
        <v>9</v>
      </c>
      <c r="Q31" s="635">
        <v>3</v>
      </c>
      <c r="R31" s="636">
        <v>70</v>
      </c>
      <c r="S31" s="948">
        <v>15.53</v>
      </c>
      <c r="T31" s="636">
        <v>31</v>
      </c>
      <c r="U31" s="636">
        <v>167</v>
      </c>
      <c r="V31" s="635">
        <v>15</v>
      </c>
      <c r="W31" s="613"/>
    </row>
    <row r="32" spans="1:23" s="578" customFormat="1" ht="9.75" customHeight="1">
      <c r="A32" s="624"/>
      <c r="B32" s="624"/>
      <c r="C32" s="625">
        <v>75</v>
      </c>
      <c r="D32" s="946" t="s">
        <v>630</v>
      </c>
      <c r="E32" s="947" t="s">
        <v>633</v>
      </c>
      <c r="F32" s="947" t="s">
        <v>634</v>
      </c>
      <c r="G32" s="949"/>
      <c r="H32" s="629">
        <v>8</v>
      </c>
      <c r="I32" s="630">
        <v>0</v>
      </c>
      <c r="J32" s="631">
        <v>0</v>
      </c>
      <c r="K32" s="670">
        <v>15.53</v>
      </c>
      <c r="L32" s="631">
        <v>25</v>
      </c>
      <c r="M32" s="631">
        <v>113</v>
      </c>
      <c r="N32" s="630">
        <v>9</v>
      </c>
      <c r="O32" s="620"/>
      <c r="P32" s="634">
        <v>0</v>
      </c>
      <c r="Q32" s="635">
        <v>0</v>
      </c>
      <c r="R32" s="635">
        <v>0</v>
      </c>
      <c r="S32" s="671">
        <v>0</v>
      </c>
      <c r="T32" s="635">
        <v>0</v>
      </c>
      <c r="U32" s="635">
        <v>0</v>
      </c>
      <c r="V32" s="635">
        <v>0</v>
      </c>
      <c r="W32" s="613"/>
    </row>
    <row r="33" spans="1:23" s="578" customFormat="1" ht="9.75" customHeight="1">
      <c r="A33" s="624"/>
      <c r="B33" s="624"/>
      <c r="C33" s="625">
        <v>80</v>
      </c>
      <c r="D33" s="946" t="s">
        <v>635</v>
      </c>
      <c r="E33" s="947" t="s">
        <v>636</v>
      </c>
      <c r="F33" s="947" t="s">
        <v>637</v>
      </c>
      <c r="G33" s="949"/>
      <c r="H33" s="618">
        <v>0</v>
      </c>
      <c r="I33" s="619">
        <v>0</v>
      </c>
      <c r="J33" s="639">
        <v>0</v>
      </c>
      <c r="K33" s="656">
        <v>0</v>
      </c>
      <c r="L33" s="639">
        <v>0</v>
      </c>
      <c r="M33" s="639">
        <v>0</v>
      </c>
      <c r="N33" s="619">
        <v>0</v>
      </c>
      <c r="O33" s="620"/>
      <c r="P33" s="621">
        <v>0</v>
      </c>
      <c r="Q33" s="622">
        <v>0</v>
      </c>
      <c r="R33" s="622">
        <v>0</v>
      </c>
      <c r="S33" s="666">
        <v>0</v>
      </c>
      <c r="T33" s="622">
        <v>0</v>
      </c>
      <c r="U33" s="622">
        <v>0</v>
      </c>
      <c r="V33" s="622">
        <v>0</v>
      </c>
      <c r="W33" s="613"/>
    </row>
    <row r="34" spans="1:23" s="578" customFormat="1" ht="9.75" customHeight="1">
      <c r="A34" s="658"/>
      <c r="B34" s="658"/>
      <c r="C34" s="659"/>
      <c r="D34" s="660"/>
      <c r="E34" s="660"/>
      <c r="F34" s="660"/>
      <c r="G34" s="668"/>
      <c r="H34" s="646">
        <f>SUM(H31:H33)</f>
        <v>10</v>
      </c>
      <c r="I34" s="647">
        <f>SUM(I31:I33)</f>
        <v>3</v>
      </c>
      <c r="J34" s="648">
        <v>70.0014242248555</v>
      </c>
      <c r="K34" s="672">
        <v>15.53</v>
      </c>
      <c r="L34" s="648">
        <v>30.89642221830536</v>
      </c>
      <c r="M34" s="648">
        <v>100</v>
      </c>
      <c r="N34" s="647">
        <f>SUM(N31:N33)</f>
        <v>10</v>
      </c>
      <c r="O34" s="650"/>
      <c r="P34" s="651">
        <f>SUM(P31:P33)</f>
        <v>9</v>
      </c>
      <c r="Q34" s="652">
        <f>SUM(Q31:Q33)</f>
        <v>3</v>
      </c>
      <c r="R34" s="653">
        <v>70</v>
      </c>
      <c r="S34" s="951">
        <v>15.53</v>
      </c>
      <c r="T34" s="653">
        <v>31</v>
      </c>
      <c r="U34" s="653">
        <v>167</v>
      </c>
      <c r="V34" s="652">
        <f>SUM(V31:V33)</f>
        <v>15</v>
      </c>
      <c r="W34" s="655"/>
    </row>
    <row r="35" spans="1:23" s="578" customFormat="1" ht="9.75" customHeight="1">
      <c r="A35" s="615"/>
      <c r="B35" s="2093" t="s">
        <v>638</v>
      </c>
      <c r="C35" s="2093"/>
      <c r="D35" s="2093"/>
      <c r="E35" s="2093"/>
      <c r="F35" s="2093"/>
      <c r="G35" s="952"/>
      <c r="H35" s="618"/>
      <c r="I35" s="619"/>
      <c r="J35" s="639"/>
      <c r="K35" s="656"/>
      <c r="L35" s="639"/>
      <c r="M35" s="639"/>
      <c r="N35" s="619"/>
      <c r="O35" s="620"/>
      <c r="P35" s="621"/>
      <c r="Q35" s="622"/>
      <c r="R35" s="641"/>
      <c r="S35" s="657"/>
      <c r="T35" s="641"/>
      <c r="U35" s="641"/>
      <c r="V35" s="622"/>
      <c r="W35" s="613"/>
    </row>
    <row r="36" spans="1:23" s="578" customFormat="1" ht="9.75" customHeight="1">
      <c r="A36" s="624"/>
      <c r="B36" s="624"/>
      <c r="C36" s="625">
        <v>90</v>
      </c>
      <c r="D36" s="626">
        <v>1</v>
      </c>
      <c r="E36" s="627" t="s">
        <v>639</v>
      </c>
      <c r="F36" s="627" t="s">
        <v>640</v>
      </c>
      <c r="G36" s="949"/>
      <c r="H36" s="618">
        <v>0</v>
      </c>
      <c r="I36" s="619">
        <v>0</v>
      </c>
      <c r="J36" s="619">
        <v>0</v>
      </c>
      <c r="K36" s="665">
        <v>0</v>
      </c>
      <c r="L36" s="619">
        <v>0</v>
      </c>
      <c r="M36" s="619">
        <v>0</v>
      </c>
      <c r="N36" s="619">
        <v>0</v>
      </c>
      <c r="O36" s="620"/>
      <c r="P36" s="621">
        <v>0</v>
      </c>
      <c r="Q36" s="622">
        <v>0</v>
      </c>
      <c r="R36" s="622">
        <v>0</v>
      </c>
      <c r="S36" s="666">
        <v>0</v>
      </c>
      <c r="T36" s="622">
        <v>0</v>
      </c>
      <c r="U36" s="622">
        <v>0</v>
      </c>
      <c r="V36" s="622">
        <v>0</v>
      </c>
      <c r="W36" s="613"/>
    </row>
    <row r="37" spans="1:23" s="578" customFormat="1" ht="9.75" customHeight="1">
      <c r="A37" s="953"/>
      <c r="B37" s="953"/>
      <c r="C37" s="953"/>
      <c r="D37" s="953"/>
      <c r="E37" s="953"/>
      <c r="F37" s="953"/>
      <c r="G37" s="953"/>
      <c r="H37" s="646">
        <f>SUM(H36)</f>
        <v>0</v>
      </c>
      <c r="I37" s="647">
        <f>SUM(I36)</f>
        <v>0</v>
      </c>
      <c r="J37" s="647">
        <v>0</v>
      </c>
      <c r="K37" s="672">
        <v>0</v>
      </c>
      <c r="L37" s="648">
        <v>0</v>
      </c>
      <c r="M37" s="648">
        <v>0</v>
      </c>
      <c r="N37" s="647">
        <f>SUM(N36)</f>
        <v>0</v>
      </c>
      <c r="O37" s="650"/>
      <c r="P37" s="651">
        <f>SUM(P36)</f>
        <v>0</v>
      </c>
      <c r="Q37" s="652">
        <f>SUM(Q36)</f>
        <v>0</v>
      </c>
      <c r="R37" s="652">
        <v>0</v>
      </c>
      <c r="S37" s="673">
        <v>0</v>
      </c>
      <c r="T37" s="652">
        <v>0</v>
      </c>
      <c r="U37" s="652">
        <v>0</v>
      </c>
      <c r="V37" s="652">
        <f>SUM(V36)</f>
        <v>0</v>
      </c>
      <c r="W37" s="655"/>
    </row>
    <row r="38" spans="1:23" s="578" customFormat="1" ht="9.75" customHeight="1">
      <c r="A38" s="953"/>
      <c r="B38" s="953"/>
      <c r="C38" s="953"/>
      <c r="D38" s="953"/>
      <c r="E38" s="953"/>
      <c r="F38" s="953"/>
      <c r="G38" s="953"/>
      <c r="H38" s="954">
        <f>H37+H34+H29+H21</f>
        <v>76533</v>
      </c>
      <c r="I38" s="955">
        <f>I37+I34+I29+I21</f>
        <v>1210</v>
      </c>
      <c r="J38" s="956">
        <v>71.15752295267106</v>
      </c>
      <c r="K38" s="678">
        <v>0.1443044177021677</v>
      </c>
      <c r="L38" s="956">
        <v>11.415568773637025</v>
      </c>
      <c r="M38" s="956">
        <v>5.936001463421007</v>
      </c>
      <c r="N38" s="955">
        <f>N37+N34+N29+N21</f>
        <v>4570</v>
      </c>
      <c r="O38" s="957"/>
      <c r="P38" s="958">
        <f>P37+P34+P29+P21</f>
        <v>78002</v>
      </c>
      <c r="Q38" s="1012">
        <f>Q37+Q34+Q29+Q21</f>
        <v>1295</v>
      </c>
      <c r="R38" s="959">
        <v>68</v>
      </c>
      <c r="S38" s="960">
        <v>0.15</v>
      </c>
      <c r="T38" s="959">
        <v>15</v>
      </c>
      <c r="U38" s="959">
        <v>10</v>
      </c>
      <c r="V38" s="1012">
        <f>V37+V34+V29+V21</f>
        <v>7626</v>
      </c>
      <c r="W38" s="684"/>
    </row>
    <row r="39" spans="1:23" s="578" customFormat="1" ht="9.75" customHeight="1">
      <c r="A39" s="953"/>
      <c r="B39" s="953"/>
      <c r="C39" s="953"/>
      <c r="D39" s="953"/>
      <c r="E39" s="953"/>
      <c r="F39" s="953"/>
      <c r="G39" s="953"/>
      <c r="H39" s="646">
        <v>203634</v>
      </c>
      <c r="I39" s="647">
        <v>54058</v>
      </c>
      <c r="J39" s="648">
        <v>70</v>
      </c>
      <c r="K39" s="678">
        <v>0.6841982183721776</v>
      </c>
      <c r="L39" s="648">
        <v>21.029568244404036</v>
      </c>
      <c r="M39" s="647">
        <v>23.481835057014056</v>
      </c>
      <c r="N39" s="647">
        <v>47838</v>
      </c>
      <c r="O39" s="961"/>
      <c r="P39" s="651">
        <v>203006</v>
      </c>
      <c r="Q39" s="652">
        <v>54927</v>
      </c>
      <c r="R39" s="653">
        <v>70</v>
      </c>
      <c r="S39" s="962">
        <v>0.69</v>
      </c>
      <c r="T39" s="653">
        <v>23</v>
      </c>
      <c r="U39" s="652">
        <v>26</v>
      </c>
      <c r="V39" s="652">
        <v>51836</v>
      </c>
      <c r="W39" s="684"/>
    </row>
    <row r="40" spans="1:23" s="578" customFormat="1" ht="9.75" customHeight="1">
      <c r="A40" s="2108" t="s">
        <v>45</v>
      </c>
      <c r="B40" s="2108"/>
      <c r="C40" s="2108"/>
      <c r="D40" s="2108"/>
      <c r="E40" s="2108"/>
      <c r="F40" s="2108"/>
      <c r="G40" s="2108"/>
      <c r="H40" s="963"/>
      <c r="I40" s="963"/>
      <c r="J40" s="964"/>
      <c r="K40" s="965"/>
      <c r="L40" s="966"/>
      <c r="M40" s="964"/>
      <c r="N40" s="963"/>
      <c r="O40" s="963"/>
      <c r="P40" s="963"/>
      <c r="Q40" s="963"/>
      <c r="R40" s="964"/>
      <c r="S40" s="965"/>
      <c r="T40" s="966"/>
      <c r="U40" s="964"/>
      <c r="V40" s="963"/>
      <c r="W40" s="967"/>
    </row>
    <row r="41" spans="1:23" s="578" customFormat="1" ht="9.75" customHeight="1">
      <c r="A41" s="624"/>
      <c r="B41" s="624"/>
      <c r="C41" s="2106" t="s">
        <v>46</v>
      </c>
      <c r="D41" s="2106"/>
      <c r="E41" s="2106"/>
      <c r="F41" s="2106"/>
      <c r="G41" s="2107"/>
      <c r="H41" s="968">
        <v>6913</v>
      </c>
      <c r="I41" s="969">
        <v>95</v>
      </c>
      <c r="J41" s="970">
        <v>60.01697783889564</v>
      </c>
      <c r="K41" s="971"/>
      <c r="L41" s="969"/>
      <c r="M41" s="970">
        <v>70.22624041660639</v>
      </c>
      <c r="N41" s="972">
        <v>4839</v>
      </c>
      <c r="O41" s="973"/>
      <c r="P41" s="974">
        <v>7132</v>
      </c>
      <c r="Q41" s="975">
        <v>104</v>
      </c>
      <c r="R41" s="636">
        <v>65</v>
      </c>
      <c r="S41" s="976"/>
      <c r="T41" s="975"/>
      <c r="U41" s="636">
        <v>70</v>
      </c>
      <c r="V41" s="977">
        <v>4993</v>
      </c>
      <c r="W41" s="978"/>
    </row>
    <row r="42" spans="1:23" s="578" customFormat="1" ht="9.75" customHeight="1">
      <c r="A42" s="624"/>
      <c r="B42" s="624"/>
      <c r="C42" s="2104" t="s">
        <v>47</v>
      </c>
      <c r="D42" s="2104"/>
      <c r="E42" s="2104"/>
      <c r="F42" s="2104"/>
      <c r="G42" s="2105"/>
      <c r="H42" s="979">
        <v>489</v>
      </c>
      <c r="I42" s="980">
        <v>8</v>
      </c>
      <c r="J42" s="981">
        <v>60</v>
      </c>
      <c r="K42" s="982"/>
      <c r="L42" s="980"/>
      <c r="M42" s="981">
        <v>89.73006134969326</v>
      </c>
      <c r="N42" s="983">
        <v>440</v>
      </c>
      <c r="O42" s="963"/>
      <c r="P42" s="984">
        <v>477</v>
      </c>
      <c r="Q42" s="985">
        <v>8</v>
      </c>
      <c r="R42" s="985">
        <v>0</v>
      </c>
      <c r="S42" s="986"/>
      <c r="T42" s="985"/>
      <c r="U42" s="636">
        <v>90</v>
      </c>
      <c r="V42" s="987">
        <v>429</v>
      </c>
      <c r="W42" s="613"/>
    </row>
    <row r="43" spans="1:23" s="578" customFormat="1" ht="9.75" customHeight="1">
      <c r="A43" s="624"/>
      <c r="B43" s="624"/>
      <c r="C43" s="2104" t="s">
        <v>48</v>
      </c>
      <c r="D43" s="2104"/>
      <c r="E43" s="2104"/>
      <c r="F43" s="2104"/>
      <c r="G43" s="2105"/>
      <c r="H43" s="979">
        <v>376</v>
      </c>
      <c r="I43" s="980">
        <v>73</v>
      </c>
      <c r="J43" s="981">
        <v>50.09034800099193</v>
      </c>
      <c r="K43" s="982"/>
      <c r="L43" s="980"/>
      <c r="M43" s="981">
        <v>114.81914893617021</v>
      </c>
      <c r="N43" s="983">
        <v>432</v>
      </c>
      <c r="O43" s="963"/>
      <c r="P43" s="984">
        <v>303</v>
      </c>
      <c r="Q43" s="985">
        <v>63</v>
      </c>
      <c r="R43" s="636">
        <v>45</v>
      </c>
      <c r="S43" s="986"/>
      <c r="T43" s="985"/>
      <c r="U43" s="636">
        <v>115</v>
      </c>
      <c r="V43" s="987">
        <v>350</v>
      </c>
      <c r="W43" s="613"/>
    </row>
    <row r="44" spans="1:23" s="578" customFormat="1" ht="9.75" customHeight="1">
      <c r="A44" s="624"/>
      <c r="B44" s="624"/>
      <c r="C44" s="2104" t="s">
        <v>49</v>
      </c>
      <c r="D44" s="2104"/>
      <c r="E44" s="2104"/>
      <c r="F44" s="2104"/>
      <c r="G44" s="2105"/>
      <c r="H44" s="979">
        <v>27</v>
      </c>
      <c r="I44" s="980">
        <v>0</v>
      </c>
      <c r="J44" s="981">
        <v>0</v>
      </c>
      <c r="K44" s="982"/>
      <c r="L44" s="980"/>
      <c r="M44" s="981">
        <v>252.07407407407408</v>
      </c>
      <c r="N44" s="983">
        <v>68</v>
      </c>
      <c r="O44" s="963"/>
      <c r="P44" s="984">
        <v>40</v>
      </c>
      <c r="Q44" s="985">
        <v>0</v>
      </c>
      <c r="R44" s="985">
        <v>0</v>
      </c>
      <c r="S44" s="986"/>
      <c r="T44" s="985"/>
      <c r="U44" s="636">
        <v>250</v>
      </c>
      <c r="V44" s="987">
        <v>100</v>
      </c>
      <c r="W44" s="613"/>
    </row>
    <row r="45" spans="1:23" s="578" customFormat="1" ht="9.75" customHeight="1">
      <c r="A45" s="624"/>
      <c r="B45" s="624"/>
      <c r="C45" s="2104" t="s">
        <v>638</v>
      </c>
      <c r="D45" s="2104"/>
      <c r="E45" s="2104"/>
      <c r="F45" s="2104"/>
      <c r="G45" s="2105"/>
      <c r="H45" s="988">
        <v>5</v>
      </c>
      <c r="I45" s="980">
        <v>0</v>
      </c>
      <c r="J45" s="989">
        <v>0</v>
      </c>
      <c r="K45" s="990"/>
      <c r="L45" s="991"/>
      <c r="M45" s="992">
        <v>0</v>
      </c>
      <c r="N45" s="983">
        <v>0</v>
      </c>
      <c r="O45" s="963"/>
      <c r="P45" s="621">
        <v>6</v>
      </c>
      <c r="Q45" s="966">
        <v>0</v>
      </c>
      <c r="R45" s="966">
        <v>0</v>
      </c>
      <c r="S45" s="965"/>
      <c r="T45" s="966"/>
      <c r="U45" s="622">
        <v>0</v>
      </c>
      <c r="V45" s="622">
        <v>0</v>
      </c>
      <c r="W45" s="613"/>
    </row>
    <row r="46" spans="1:23" s="578" customFormat="1" ht="9.75" customHeight="1">
      <c r="A46" s="658"/>
      <c r="B46" s="615"/>
      <c r="C46" s="615"/>
      <c r="D46" s="615"/>
      <c r="E46" s="615"/>
      <c r="F46" s="615"/>
      <c r="G46" s="993"/>
      <c r="H46" s="646">
        <f>SUM(H41:H45)</f>
        <v>7810</v>
      </c>
      <c r="I46" s="647">
        <f>SUM(I41:I45)</f>
        <v>176</v>
      </c>
      <c r="J46" s="994">
        <v>56.38036079938685</v>
      </c>
      <c r="K46" s="995"/>
      <c r="L46" s="996"/>
      <c r="M46" s="997">
        <v>74.18565941101151</v>
      </c>
      <c r="N46" s="647">
        <f>SUM(N41:N45)</f>
        <v>5779</v>
      </c>
      <c r="O46" s="998"/>
      <c r="P46" s="651">
        <f>SUM(P41:P45)</f>
        <v>7958</v>
      </c>
      <c r="Q46" s="652">
        <f>SUM(Q41:Q45)</f>
        <v>175</v>
      </c>
      <c r="R46" s="653">
        <v>57</v>
      </c>
      <c r="S46" s="999"/>
      <c r="T46" s="964"/>
      <c r="U46" s="653">
        <v>74</v>
      </c>
      <c r="V46" s="652">
        <f>SUM(V41:V45)</f>
        <v>5872</v>
      </c>
      <c r="W46" s="655"/>
    </row>
    <row r="47" spans="1:23" s="578" customFormat="1" ht="9.75" customHeight="1">
      <c r="A47" s="624"/>
      <c r="B47" s="624"/>
      <c r="C47" s="2106" t="s">
        <v>50</v>
      </c>
      <c r="D47" s="2106"/>
      <c r="E47" s="2106"/>
      <c r="F47" s="2106"/>
      <c r="G47" s="2107"/>
      <c r="H47" s="646">
        <f>H39+H46</f>
        <v>211444</v>
      </c>
      <c r="I47" s="996">
        <f>I39+I46</f>
        <v>54234</v>
      </c>
      <c r="J47" s="994">
        <v>70</v>
      </c>
      <c r="K47" s="995"/>
      <c r="L47" s="996"/>
      <c r="M47" s="994">
        <v>25.391593045912863</v>
      </c>
      <c r="N47" s="996">
        <f>N39+N46</f>
        <v>53617</v>
      </c>
      <c r="O47" s="1000"/>
      <c r="P47" s="1001">
        <f>P46+P39</f>
        <v>210964</v>
      </c>
      <c r="Q47" s="964">
        <f>Q46+Q39</f>
        <v>55102</v>
      </c>
      <c r="R47" s="653">
        <v>70</v>
      </c>
      <c r="S47" s="999"/>
      <c r="T47" s="964"/>
      <c r="U47" s="682">
        <v>27</v>
      </c>
      <c r="V47" s="964">
        <f>V46+V39</f>
        <v>57708</v>
      </c>
      <c r="W47" s="684"/>
    </row>
    <row r="48" spans="1:23" s="578" customFormat="1" ht="9.75" customHeight="1">
      <c r="A48" s="1002"/>
      <c r="B48" s="1002"/>
      <c r="C48" s="1002"/>
      <c r="D48" s="1002"/>
      <c r="E48" s="1002"/>
      <c r="F48" s="1002"/>
      <c r="G48" s="1002"/>
      <c r="H48" s="1002"/>
      <c r="I48" s="1003"/>
      <c r="J48" s="1003"/>
      <c r="K48" s="1002"/>
      <c r="L48" s="1002"/>
      <c r="M48" s="1002"/>
      <c r="N48" s="1002"/>
      <c r="O48" s="1002"/>
      <c r="P48" s="1002"/>
      <c r="Q48" s="1003"/>
      <c r="R48" s="1003"/>
      <c r="S48" s="1002"/>
      <c r="T48" s="1002"/>
      <c r="U48" s="1002"/>
      <c r="V48" s="1002"/>
      <c r="W48" s="967"/>
    </row>
    <row r="49" spans="1:23" ht="9.75" customHeight="1">
      <c r="A49" s="1854">
        <v>1</v>
      </c>
      <c r="B49" s="2103" t="s">
        <v>51</v>
      </c>
      <c r="C49" s="2103"/>
      <c r="D49" s="2103"/>
      <c r="E49" s="2103"/>
      <c r="F49" s="2103"/>
      <c r="G49" s="2103"/>
      <c r="H49" s="2103"/>
      <c r="I49" s="2103"/>
      <c r="J49" s="2103"/>
      <c r="K49" s="2103"/>
      <c r="L49" s="2103"/>
      <c r="M49" s="2103"/>
      <c r="N49" s="2103"/>
      <c r="O49" s="2103"/>
      <c r="P49" s="2103"/>
      <c r="Q49" s="2103"/>
      <c r="R49" s="2103"/>
      <c r="S49" s="2103"/>
      <c r="T49" s="2103"/>
      <c r="U49" s="2103"/>
      <c r="V49" s="2103"/>
      <c r="W49" s="2103"/>
    </row>
  </sheetData>
  <sheetProtection formatCells="0" formatColumns="0" formatRows="0" sort="0" autoFilter="0" pivotTables="0"/>
  <mergeCells count="18">
    <mergeCell ref="A1:W1"/>
    <mergeCell ref="P3:V3"/>
    <mergeCell ref="B49:W49"/>
    <mergeCell ref="C45:G45"/>
    <mergeCell ref="C47:G47"/>
    <mergeCell ref="C44:G44"/>
    <mergeCell ref="C41:G41"/>
    <mergeCell ref="C42:G42"/>
    <mergeCell ref="C43:G43"/>
    <mergeCell ref="A40:G40"/>
    <mergeCell ref="B22:F22"/>
    <mergeCell ref="B30:F30"/>
    <mergeCell ref="B35:F35"/>
    <mergeCell ref="H3:N3"/>
    <mergeCell ref="B9:C9"/>
    <mergeCell ref="A3:D3"/>
    <mergeCell ref="A8:C8"/>
    <mergeCell ref="B10:F10"/>
  </mergeCells>
  <printOptions horizontalCentered="1"/>
  <pageMargins left="0.25" right="0.25" top="0.5" bottom="0.25" header="0.5" footer="0.5"/>
  <pageSetup horizontalDpi="600" verticalDpi="600" orientation="landscape" paperSize="9" scale="94" r:id="rId1"/>
  <colBreaks count="1" manualBreakCount="1">
    <brk id="23" min="3" max="36" man="1"/>
  </colBreaks>
</worksheet>
</file>

<file path=xl/worksheets/sheet17.xml><?xml version="1.0" encoding="utf-8"?>
<worksheet xmlns="http://schemas.openxmlformats.org/spreadsheetml/2006/main" xmlns:r="http://schemas.openxmlformats.org/officeDocument/2006/relationships">
  <dimension ref="A1:W70"/>
  <sheetViews>
    <sheetView zoomScalePageLayoutView="0" workbookViewId="0" topLeftCell="A1">
      <selection activeCell="P53" sqref="P53"/>
    </sheetView>
  </sheetViews>
  <sheetFormatPr defaultColWidth="8.421875" defaultRowHeight="12.75"/>
  <cols>
    <col min="1" max="2" width="1.7109375" style="1" customWidth="1"/>
    <col min="3" max="3" width="7.8515625" style="1" customWidth="1"/>
    <col min="4" max="4" width="8.28125" style="1" customWidth="1"/>
    <col min="5" max="6" width="9.28125" style="1" customWidth="1"/>
    <col min="7" max="7" width="1.7109375" style="1" customWidth="1"/>
    <col min="8" max="8" width="5.7109375" style="685" customWidth="1"/>
    <col min="9" max="9" width="9.28125" style="685" customWidth="1"/>
    <col min="10" max="13" width="7.8515625" style="685" customWidth="1"/>
    <col min="14" max="14" width="5.140625" style="685" customWidth="1"/>
    <col min="15" max="15" width="1.7109375" style="685" customWidth="1"/>
    <col min="16" max="16" width="5.7109375" style="686" customWidth="1"/>
    <col min="17" max="17" width="8.57421875" style="686" customWidth="1"/>
    <col min="18" max="21" width="7.8515625" style="686" customWidth="1"/>
    <col min="22" max="22" width="4.28125" style="686" customWidth="1"/>
    <col min="23" max="23" width="1.7109375" style="1" customWidth="1"/>
    <col min="24" max="30" width="8.421875" style="1" customWidth="1"/>
    <col min="31" max="36" width="8.421875" style="689" customWidth="1"/>
    <col min="37" max="254" width="8.421875" style="1" customWidth="1"/>
    <col min="255" max="16384" width="8.421875" style="1" customWidth="1"/>
  </cols>
  <sheetData>
    <row r="1" spans="1:23" ht="16.5" customHeight="1">
      <c r="A1" s="2096" t="s">
        <v>279</v>
      </c>
      <c r="B1" s="2096"/>
      <c r="C1" s="2096"/>
      <c r="D1" s="2096"/>
      <c r="E1" s="2096"/>
      <c r="F1" s="2096"/>
      <c r="G1" s="2096"/>
      <c r="H1" s="2096"/>
      <c r="I1" s="2096"/>
      <c r="J1" s="2096"/>
      <c r="K1" s="2096"/>
      <c r="L1" s="2096"/>
      <c r="M1" s="2096"/>
      <c r="N1" s="2096"/>
      <c r="O1" s="2096"/>
      <c r="P1" s="2096"/>
      <c r="Q1" s="2096"/>
      <c r="R1" s="2096"/>
      <c r="S1" s="2096"/>
      <c r="T1" s="2096"/>
      <c r="U1" s="2096"/>
      <c r="V1" s="2096"/>
      <c r="W1" s="2096"/>
    </row>
    <row r="2" spans="1:22" s="578" customFormat="1" ht="3.75" customHeight="1">
      <c r="A2" s="579"/>
      <c r="B2" s="579"/>
      <c r="C2" s="579"/>
      <c r="D2" s="579"/>
      <c r="E2" s="579"/>
      <c r="F2" s="579"/>
      <c r="G2" s="579"/>
      <c r="H2" s="580"/>
      <c r="I2" s="580"/>
      <c r="J2" s="580"/>
      <c r="K2" s="581"/>
      <c r="L2" s="581"/>
      <c r="M2" s="581"/>
      <c r="N2" s="581"/>
      <c r="O2" s="581"/>
      <c r="P2" s="580"/>
      <c r="Q2" s="580"/>
      <c r="R2" s="580"/>
      <c r="S2" s="581"/>
      <c r="T2" s="581"/>
      <c r="U2" s="581"/>
      <c r="V2" s="581"/>
    </row>
    <row r="3" spans="1:23" s="578" customFormat="1" ht="8.25" customHeight="1">
      <c r="A3" s="2101" t="s">
        <v>324</v>
      </c>
      <c r="B3" s="2101"/>
      <c r="C3" s="2101"/>
      <c r="D3" s="2101"/>
      <c r="E3" s="582"/>
      <c r="F3" s="582"/>
      <c r="G3" s="583"/>
      <c r="H3" s="2098" t="s">
        <v>327</v>
      </c>
      <c r="I3" s="2099"/>
      <c r="J3" s="2099"/>
      <c r="K3" s="2099"/>
      <c r="L3" s="2099"/>
      <c r="M3" s="2099"/>
      <c r="N3" s="2099"/>
      <c r="O3" s="584"/>
      <c r="P3" s="2098" t="s">
        <v>328</v>
      </c>
      <c r="Q3" s="2099"/>
      <c r="R3" s="2099"/>
      <c r="S3" s="2099"/>
      <c r="T3" s="2099"/>
      <c r="U3" s="2099"/>
      <c r="V3" s="2099"/>
      <c r="W3" s="585"/>
    </row>
    <row r="4" spans="1:23" s="578" customFormat="1" ht="8.25" customHeight="1">
      <c r="A4" s="586"/>
      <c r="B4" s="586"/>
      <c r="C4" s="586"/>
      <c r="D4" s="586"/>
      <c r="E4" s="586"/>
      <c r="F4" s="586"/>
      <c r="G4" s="587"/>
      <c r="H4" s="592"/>
      <c r="I4" s="593"/>
      <c r="J4" s="594" t="s">
        <v>561</v>
      </c>
      <c r="K4" s="594" t="s">
        <v>561</v>
      </c>
      <c r="L4" s="594" t="s">
        <v>561</v>
      </c>
      <c r="M4" s="594" t="s">
        <v>561</v>
      </c>
      <c r="N4" s="594"/>
      <c r="O4" s="591"/>
      <c r="P4" s="592"/>
      <c r="Q4" s="593"/>
      <c r="R4" s="594" t="s">
        <v>561</v>
      </c>
      <c r="S4" s="594" t="s">
        <v>561</v>
      </c>
      <c r="T4" s="594" t="s">
        <v>561</v>
      </c>
      <c r="U4" s="594" t="s">
        <v>561</v>
      </c>
      <c r="V4" s="594"/>
      <c r="W4" s="613"/>
    </row>
    <row r="5" spans="1:23" s="578" customFormat="1" ht="8.25" customHeight="1">
      <c r="A5" s="586"/>
      <c r="B5" s="586"/>
      <c r="C5" s="586"/>
      <c r="D5" s="586"/>
      <c r="E5" s="586"/>
      <c r="F5" s="586"/>
      <c r="G5" s="587"/>
      <c r="H5" s="592"/>
      <c r="I5" s="594" t="s">
        <v>562</v>
      </c>
      <c r="J5" s="594" t="s">
        <v>563</v>
      </c>
      <c r="K5" s="594" t="s">
        <v>563</v>
      </c>
      <c r="L5" s="594" t="s">
        <v>563</v>
      </c>
      <c r="M5" s="594" t="s">
        <v>563</v>
      </c>
      <c r="N5" s="594"/>
      <c r="O5" s="591"/>
      <c r="P5" s="592"/>
      <c r="Q5" s="594" t="s">
        <v>562</v>
      </c>
      <c r="R5" s="594" t="s">
        <v>563</v>
      </c>
      <c r="S5" s="594" t="s">
        <v>563</v>
      </c>
      <c r="T5" s="594" t="s">
        <v>563</v>
      </c>
      <c r="U5" s="594" t="s">
        <v>563</v>
      </c>
      <c r="V5" s="594"/>
      <c r="W5" s="613"/>
    </row>
    <row r="6" spans="1:23" s="578" customFormat="1" ht="8.25" customHeight="1">
      <c r="A6" s="586"/>
      <c r="B6" s="586"/>
      <c r="C6" s="586"/>
      <c r="D6" s="594"/>
      <c r="E6" s="594"/>
      <c r="F6" s="590" t="s">
        <v>564</v>
      </c>
      <c r="G6" s="591"/>
      <c r="H6" s="592"/>
      <c r="I6" s="594" t="s">
        <v>565</v>
      </c>
      <c r="J6" s="594" t="s">
        <v>566</v>
      </c>
      <c r="K6" s="594" t="s">
        <v>566</v>
      </c>
      <c r="L6" s="594" t="s">
        <v>566</v>
      </c>
      <c r="M6" s="594" t="s">
        <v>567</v>
      </c>
      <c r="N6" s="594"/>
      <c r="O6" s="591"/>
      <c r="P6" s="592"/>
      <c r="Q6" s="594" t="s">
        <v>565</v>
      </c>
      <c r="R6" s="594" t="s">
        <v>566</v>
      </c>
      <c r="S6" s="594" t="s">
        <v>566</v>
      </c>
      <c r="T6" s="594" t="s">
        <v>566</v>
      </c>
      <c r="U6" s="594" t="s">
        <v>567</v>
      </c>
      <c r="V6" s="594"/>
      <c r="W6" s="613"/>
    </row>
    <row r="7" spans="1:23" s="578" customFormat="1" ht="8.25" customHeight="1">
      <c r="A7" s="596"/>
      <c r="B7" s="596"/>
      <c r="C7" s="596"/>
      <c r="D7" s="594"/>
      <c r="E7" s="590" t="s">
        <v>568</v>
      </c>
      <c r="F7" s="590" t="s">
        <v>569</v>
      </c>
      <c r="G7" s="589"/>
      <c r="H7" s="600" t="s">
        <v>570</v>
      </c>
      <c r="I7" s="601" t="s">
        <v>571</v>
      </c>
      <c r="J7" s="601" t="s">
        <v>572</v>
      </c>
      <c r="K7" s="601" t="s">
        <v>573</v>
      </c>
      <c r="L7" s="601" t="s">
        <v>574</v>
      </c>
      <c r="M7" s="601" t="s">
        <v>575</v>
      </c>
      <c r="N7" s="601" t="s">
        <v>477</v>
      </c>
      <c r="O7" s="599"/>
      <c r="P7" s="600" t="s">
        <v>570</v>
      </c>
      <c r="Q7" s="601" t="s">
        <v>571</v>
      </c>
      <c r="R7" s="601" t="s">
        <v>572</v>
      </c>
      <c r="S7" s="601" t="s">
        <v>573</v>
      </c>
      <c r="T7" s="601" t="s">
        <v>574</v>
      </c>
      <c r="U7" s="601" t="s">
        <v>575</v>
      </c>
      <c r="V7" s="601" t="s">
        <v>477</v>
      </c>
      <c r="W7" s="684"/>
    </row>
    <row r="8" spans="1:23" s="578" customFormat="1" ht="8.25" customHeight="1">
      <c r="A8" s="2100" t="s">
        <v>337</v>
      </c>
      <c r="B8" s="2100"/>
      <c r="C8" s="2100"/>
      <c r="D8" s="604"/>
      <c r="E8" s="604" t="s">
        <v>576</v>
      </c>
      <c r="F8" s="604" t="s">
        <v>577</v>
      </c>
      <c r="G8" s="605"/>
      <c r="H8" s="614"/>
      <c r="I8" s="608"/>
      <c r="J8" s="608"/>
      <c r="K8" s="608"/>
      <c r="L8" s="608"/>
      <c r="M8" s="609"/>
      <c r="N8" s="609"/>
      <c r="O8" s="609"/>
      <c r="P8" s="610"/>
      <c r="Q8" s="611"/>
      <c r="R8" s="611"/>
      <c r="S8" s="611"/>
      <c r="T8" s="611"/>
      <c r="U8" s="612"/>
      <c r="V8" s="609"/>
      <c r="W8" s="613"/>
    </row>
    <row r="9" spans="1:23" s="578" customFormat="1" ht="8.25" customHeight="1">
      <c r="A9" s="603"/>
      <c r="B9" s="2100" t="s">
        <v>578</v>
      </c>
      <c r="C9" s="2100"/>
      <c r="D9" s="604" t="s">
        <v>579</v>
      </c>
      <c r="E9" s="604" t="s">
        <v>368</v>
      </c>
      <c r="F9" s="604" t="s">
        <v>368</v>
      </c>
      <c r="G9" s="605"/>
      <c r="H9" s="614"/>
      <c r="I9" s="608"/>
      <c r="J9" s="608"/>
      <c r="K9" s="608"/>
      <c r="L9" s="608"/>
      <c r="M9" s="609"/>
      <c r="N9" s="609"/>
      <c r="O9" s="609"/>
      <c r="P9" s="614"/>
      <c r="Q9" s="608"/>
      <c r="R9" s="608"/>
      <c r="S9" s="608"/>
      <c r="T9" s="608"/>
      <c r="U9" s="609"/>
      <c r="V9" s="609"/>
      <c r="W9" s="613"/>
    </row>
    <row r="10" spans="1:23" s="578" customFormat="1" ht="8.25" customHeight="1">
      <c r="A10" s="615"/>
      <c r="B10" s="2093" t="s">
        <v>580</v>
      </c>
      <c r="C10" s="2093"/>
      <c r="D10" s="2093"/>
      <c r="E10" s="2093"/>
      <c r="F10" s="2093"/>
      <c r="G10" s="617"/>
      <c r="H10" s="621"/>
      <c r="I10" s="622"/>
      <c r="J10" s="623"/>
      <c r="K10" s="623"/>
      <c r="L10" s="623"/>
      <c r="M10" s="623"/>
      <c r="N10" s="623"/>
      <c r="O10" s="620"/>
      <c r="P10" s="621"/>
      <c r="Q10" s="622"/>
      <c r="R10" s="623"/>
      <c r="S10" s="623"/>
      <c r="T10" s="623"/>
      <c r="U10" s="623"/>
      <c r="V10" s="623"/>
      <c r="W10" s="613"/>
    </row>
    <row r="11" spans="1:23" s="578" customFormat="1" ht="8.25" customHeight="1">
      <c r="A11" s="624"/>
      <c r="B11" s="624"/>
      <c r="C11" s="625">
        <v>10</v>
      </c>
      <c r="D11" s="1004" t="s">
        <v>581</v>
      </c>
      <c r="E11" s="627" t="s">
        <v>582</v>
      </c>
      <c r="F11" s="627" t="s">
        <v>583</v>
      </c>
      <c r="G11" s="628"/>
      <c r="H11" s="634">
        <v>1159</v>
      </c>
      <c r="I11" s="635">
        <v>275</v>
      </c>
      <c r="J11" s="636">
        <v>50</v>
      </c>
      <c r="K11" s="948">
        <v>0.03</v>
      </c>
      <c r="L11" s="636">
        <v>19</v>
      </c>
      <c r="M11" s="636">
        <v>4</v>
      </c>
      <c r="N11" s="635">
        <v>52</v>
      </c>
      <c r="O11" s="633"/>
      <c r="P11" s="634">
        <v>1936</v>
      </c>
      <c r="Q11" s="635">
        <v>81</v>
      </c>
      <c r="R11" s="636">
        <v>79</v>
      </c>
      <c r="S11" s="1005">
        <v>0.03</v>
      </c>
      <c r="T11" s="636">
        <v>14</v>
      </c>
      <c r="U11" s="636">
        <v>4</v>
      </c>
      <c r="V11" s="635">
        <v>86</v>
      </c>
      <c r="W11" s="613"/>
    </row>
    <row r="12" spans="1:23" s="578" customFormat="1" ht="8.25" customHeight="1">
      <c r="A12" s="624"/>
      <c r="B12" s="624"/>
      <c r="C12" s="625">
        <v>21</v>
      </c>
      <c r="D12" s="1004" t="s">
        <v>581</v>
      </c>
      <c r="E12" s="627" t="s">
        <v>584</v>
      </c>
      <c r="F12" s="627" t="s">
        <v>585</v>
      </c>
      <c r="G12" s="628"/>
      <c r="H12" s="634">
        <v>4750</v>
      </c>
      <c r="I12" s="635">
        <v>199</v>
      </c>
      <c r="J12" s="636">
        <v>80</v>
      </c>
      <c r="K12" s="948">
        <v>0.04</v>
      </c>
      <c r="L12" s="636">
        <v>13</v>
      </c>
      <c r="M12" s="636">
        <v>3</v>
      </c>
      <c r="N12" s="635">
        <v>145</v>
      </c>
      <c r="O12" s="633"/>
      <c r="P12" s="634">
        <v>8674</v>
      </c>
      <c r="Q12" s="635">
        <v>196</v>
      </c>
      <c r="R12" s="636">
        <v>80</v>
      </c>
      <c r="S12" s="1005">
        <v>0.03</v>
      </c>
      <c r="T12" s="636">
        <v>13</v>
      </c>
      <c r="U12" s="636">
        <v>1</v>
      </c>
      <c r="V12" s="635">
        <v>127</v>
      </c>
      <c r="W12" s="613"/>
    </row>
    <row r="13" spans="1:23" s="578" customFormat="1" ht="8.25" customHeight="1">
      <c r="A13" s="624"/>
      <c r="B13" s="624"/>
      <c r="C13" s="625">
        <v>24</v>
      </c>
      <c r="D13" s="1004" t="s">
        <v>586</v>
      </c>
      <c r="E13" s="627" t="s">
        <v>587</v>
      </c>
      <c r="F13" s="627" t="s">
        <v>588</v>
      </c>
      <c r="G13" s="628"/>
      <c r="H13" s="634">
        <v>446</v>
      </c>
      <c r="I13" s="635">
        <v>44</v>
      </c>
      <c r="J13" s="636">
        <v>80</v>
      </c>
      <c r="K13" s="948">
        <v>0.04</v>
      </c>
      <c r="L13" s="636">
        <v>33</v>
      </c>
      <c r="M13" s="636">
        <v>7</v>
      </c>
      <c r="N13" s="635">
        <v>31</v>
      </c>
      <c r="O13" s="633"/>
      <c r="P13" s="634">
        <v>697</v>
      </c>
      <c r="Q13" s="635">
        <v>231</v>
      </c>
      <c r="R13" s="636">
        <v>80</v>
      </c>
      <c r="S13" s="1005">
        <v>0.04</v>
      </c>
      <c r="T13" s="636">
        <v>37</v>
      </c>
      <c r="U13" s="636">
        <v>11</v>
      </c>
      <c r="V13" s="635">
        <v>75</v>
      </c>
      <c r="W13" s="613"/>
    </row>
    <row r="14" spans="1:23" s="578" customFormat="1" ht="8.25" customHeight="1">
      <c r="A14" s="624"/>
      <c r="B14" s="624"/>
      <c r="C14" s="625">
        <v>27</v>
      </c>
      <c r="D14" s="1004" t="s">
        <v>589</v>
      </c>
      <c r="E14" s="627" t="s">
        <v>590</v>
      </c>
      <c r="F14" s="627" t="s">
        <v>591</v>
      </c>
      <c r="G14" s="628"/>
      <c r="H14" s="634">
        <v>1542</v>
      </c>
      <c r="I14" s="635">
        <v>945</v>
      </c>
      <c r="J14" s="636">
        <v>80</v>
      </c>
      <c r="K14" s="948">
        <v>0.05</v>
      </c>
      <c r="L14" s="636">
        <v>36</v>
      </c>
      <c r="M14" s="638">
        <v>14</v>
      </c>
      <c r="N14" s="635">
        <v>216</v>
      </c>
      <c r="O14" s="633"/>
      <c r="P14" s="634">
        <v>1520</v>
      </c>
      <c r="Q14" s="635">
        <v>913</v>
      </c>
      <c r="R14" s="636">
        <v>80</v>
      </c>
      <c r="S14" s="1005">
        <v>0.05</v>
      </c>
      <c r="T14" s="636">
        <v>36</v>
      </c>
      <c r="U14" s="638">
        <v>15</v>
      </c>
      <c r="V14" s="635">
        <v>226</v>
      </c>
      <c r="W14" s="613"/>
    </row>
    <row r="15" spans="1:23" s="578" customFormat="1" ht="8.25" customHeight="1">
      <c r="A15" s="624"/>
      <c r="B15" s="624"/>
      <c r="C15" s="625">
        <v>31</v>
      </c>
      <c r="D15" s="1004" t="s">
        <v>592</v>
      </c>
      <c r="E15" s="627" t="s">
        <v>593</v>
      </c>
      <c r="F15" s="627" t="s">
        <v>594</v>
      </c>
      <c r="G15" s="628"/>
      <c r="H15" s="634">
        <v>3185</v>
      </c>
      <c r="I15" s="635">
        <v>642</v>
      </c>
      <c r="J15" s="636">
        <v>79</v>
      </c>
      <c r="K15" s="948">
        <v>0.08</v>
      </c>
      <c r="L15" s="636">
        <v>24</v>
      </c>
      <c r="M15" s="636">
        <v>14</v>
      </c>
      <c r="N15" s="635">
        <v>436</v>
      </c>
      <c r="O15" s="633"/>
      <c r="P15" s="634">
        <v>2744</v>
      </c>
      <c r="Q15" s="635">
        <v>559</v>
      </c>
      <c r="R15" s="636">
        <v>79</v>
      </c>
      <c r="S15" s="1005">
        <v>0.07</v>
      </c>
      <c r="T15" s="636">
        <v>25</v>
      </c>
      <c r="U15" s="636">
        <v>14</v>
      </c>
      <c r="V15" s="635">
        <v>383</v>
      </c>
      <c r="W15" s="613"/>
    </row>
    <row r="16" spans="1:23" s="578" customFormat="1" ht="8.25" customHeight="1">
      <c r="A16" s="624"/>
      <c r="B16" s="624"/>
      <c r="C16" s="625">
        <v>34</v>
      </c>
      <c r="D16" s="1004" t="s">
        <v>595</v>
      </c>
      <c r="E16" s="627" t="s">
        <v>596</v>
      </c>
      <c r="F16" s="627" t="s">
        <v>597</v>
      </c>
      <c r="G16" s="628"/>
      <c r="H16" s="634">
        <v>4028</v>
      </c>
      <c r="I16" s="635">
        <v>2085</v>
      </c>
      <c r="J16" s="636">
        <v>76</v>
      </c>
      <c r="K16" s="948">
        <v>0.11</v>
      </c>
      <c r="L16" s="636">
        <v>40</v>
      </c>
      <c r="M16" s="636">
        <v>29</v>
      </c>
      <c r="N16" s="635">
        <v>1167</v>
      </c>
      <c r="O16" s="633"/>
      <c r="P16" s="634">
        <v>4093</v>
      </c>
      <c r="Q16" s="635">
        <v>2187</v>
      </c>
      <c r="R16" s="636">
        <v>77</v>
      </c>
      <c r="S16" s="1005">
        <v>0.11</v>
      </c>
      <c r="T16" s="636">
        <v>38</v>
      </c>
      <c r="U16" s="636">
        <v>30</v>
      </c>
      <c r="V16" s="635">
        <v>1210</v>
      </c>
      <c r="W16" s="613"/>
    </row>
    <row r="17" spans="1:23" s="578" customFormat="1" ht="8.25" customHeight="1">
      <c r="A17" s="624"/>
      <c r="B17" s="624"/>
      <c r="C17" s="625">
        <v>37</v>
      </c>
      <c r="D17" s="1004" t="s">
        <v>598</v>
      </c>
      <c r="E17" s="627" t="s">
        <v>599</v>
      </c>
      <c r="F17" s="627" t="s">
        <v>600</v>
      </c>
      <c r="G17" s="628"/>
      <c r="H17" s="634">
        <v>5922</v>
      </c>
      <c r="I17" s="635">
        <v>3635</v>
      </c>
      <c r="J17" s="636">
        <v>77</v>
      </c>
      <c r="K17" s="948">
        <v>0.14</v>
      </c>
      <c r="L17" s="636">
        <v>43</v>
      </c>
      <c r="M17" s="638">
        <v>35</v>
      </c>
      <c r="N17" s="635">
        <v>2049</v>
      </c>
      <c r="O17" s="633"/>
      <c r="P17" s="634">
        <v>6164</v>
      </c>
      <c r="Q17" s="635">
        <v>3546</v>
      </c>
      <c r="R17" s="636">
        <v>76</v>
      </c>
      <c r="S17" s="1005">
        <v>0.14</v>
      </c>
      <c r="T17" s="636">
        <v>43</v>
      </c>
      <c r="U17" s="638">
        <v>34</v>
      </c>
      <c r="V17" s="635">
        <v>2070</v>
      </c>
      <c r="W17" s="613"/>
    </row>
    <row r="18" spans="1:23" s="578" customFormat="1" ht="8.25" customHeight="1">
      <c r="A18" s="624"/>
      <c r="B18" s="624"/>
      <c r="C18" s="625">
        <v>41</v>
      </c>
      <c r="D18" s="1004" t="s">
        <v>601</v>
      </c>
      <c r="E18" s="627" t="s">
        <v>602</v>
      </c>
      <c r="F18" s="627" t="s">
        <v>603</v>
      </c>
      <c r="G18" s="628"/>
      <c r="H18" s="634">
        <v>11935</v>
      </c>
      <c r="I18" s="635">
        <v>7866</v>
      </c>
      <c r="J18" s="636">
        <v>76</v>
      </c>
      <c r="K18" s="948">
        <v>0.18</v>
      </c>
      <c r="L18" s="636">
        <v>38</v>
      </c>
      <c r="M18" s="636">
        <v>38</v>
      </c>
      <c r="N18" s="635">
        <v>4478</v>
      </c>
      <c r="O18" s="633"/>
      <c r="P18" s="634">
        <v>11990</v>
      </c>
      <c r="Q18" s="635">
        <v>7710</v>
      </c>
      <c r="R18" s="636">
        <v>76</v>
      </c>
      <c r="S18" s="1005">
        <v>0.18</v>
      </c>
      <c r="T18" s="636">
        <v>37</v>
      </c>
      <c r="U18" s="636">
        <v>38</v>
      </c>
      <c r="V18" s="635">
        <v>4532</v>
      </c>
      <c r="W18" s="613"/>
    </row>
    <row r="19" spans="1:23" s="578" customFormat="1" ht="8.25" customHeight="1">
      <c r="A19" s="624"/>
      <c r="B19" s="624"/>
      <c r="C19" s="625">
        <v>44</v>
      </c>
      <c r="D19" s="1004" t="s">
        <v>604</v>
      </c>
      <c r="E19" s="627" t="s">
        <v>605</v>
      </c>
      <c r="F19" s="627" t="s">
        <v>606</v>
      </c>
      <c r="G19" s="628"/>
      <c r="H19" s="634">
        <v>11750</v>
      </c>
      <c r="I19" s="635">
        <v>6449</v>
      </c>
      <c r="J19" s="636">
        <v>75</v>
      </c>
      <c r="K19" s="948">
        <v>0.26</v>
      </c>
      <c r="L19" s="636">
        <v>38</v>
      </c>
      <c r="M19" s="636">
        <v>44</v>
      </c>
      <c r="N19" s="635">
        <v>5198</v>
      </c>
      <c r="O19" s="633"/>
      <c r="P19" s="634">
        <v>10875</v>
      </c>
      <c r="Q19" s="635">
        <v>6142</v>
      </c>
      <c r="R19" s="636">
        <v>75</v>
      </c>
      <c r="S19" s="1005">
        <v>0.26</v>
      </c>
      <c r="T19" s="636">
        <v>36</v>
      </c>
      <c r="U19" s="636">
        <v>43</v>
      </c>
      <c r="V19" s="635">
        <v>4642</v>
      </c>
      <c r="W19" s="613"/>
    </row>
    <row r="20" spans="1:23" s="578" customFormat="1" ht="8.25" customHeight="1">
      <c r="A20" s="624"/>
      <c r="B20" s="624"/>
      <c r="C20" s="625">
        <v>47</v>
      </c>
      <c r="D20" s="1004" t="s">
        <v>607</v>
      </c>
      <c r="E20" s="627" t="s">
        <v>608</v>
      </c>
      <c r="F20" s="627" t="s">
        <v>609</v>
      </c>
      <c r="G20" s="628"/>
      <c r="H20" s="621">
        <v>9996</v>
      </c>
      <c r="I20" s="622">
        <v>5766</v>
      </c>
      <c r="J20" s="641">
        <v>73</v>
      </c>
      <c r="K20" s="950">
        <v>0.37</v>
      </c>
      <c r="L20" s="641">
        <v>37</v>
      </c>
      <c r="M20" s="643">
        <v>50</v>
      </c>
      <c r="N20" s="622">
        <v>4998</v>
      </c>
      <c r="O20" s="633"/>
      <c r="P20" s="621">
        <v>10022</v>
      </c>
      <c r="Q20" s="622">
        <v>5934</v>
      </c>
      <c r="R20" s="641">
        <v>71</v>
      </c>
      <c r="S20" s="1006">
        <v>0.35</v>
      </c>
      <c r="T20" s="641">
        <v>38</v>
      </c>
      <c r="U20" s="643">
        <v>51</v>
      </c>
      <c r="V20" s="622">
        <v>5110</v>
      </c>
      <c r="W20" s="613"/>
    </row>
    <row r="21" spans="1:23" s="578" customFormat="1" ht="8.25" customHeight="1">
      <c r="A21" s="615"/>
      <c r="B21" s="615"/>
      <c r="C21" s="616"/>
      <c r="D21" s="644"/>
      <c r="E21" s="644"/>
      <c r="F21" s="644"/>
      <c r="G21" s="645"/>
      <c r="H21" s="651">
        <f>SUM(H11:H20)</f>
        <v>54713</v>
      </c>
      <c r="I21" s="652">
        <f>SUM(I11:I20)</f>
        <v>27906</v>
      </c>
      <c r="J21" s="653">
        <v>75</v>
      </c>
      <c r="K21" s="951">
        <v>0.2</v>
      </c>
      <c r="L21" s="653">
        <v>35</v>
      </c>
      <c r="M21" s="653">
        <v>34</v>
      </c>
      <c r="N21" s="652">
        <f>SUM(N11:N20)</f>
        <v>18770</v>
      </c>
      <c r="O21" s="650"/>
      <c r="P21" s="651">
        <v>58715</v>
      </c>
      <c r="Q21" s="652">
        <v>27499</v>
      </c>
      <c r="R21" s="653">
        <v>75</v>
      </c>
      <c r="S21" s="1007">
        <v>0.18</v>
      </c>
      <c r="T21" s="653">
        <v>33</v>
      </c>
      <c r="U21" s="653">
        <v>31</v>
      </c>
      <c r="V21" s="652">
        <v>18461</v>
      </c>
      <c r="W21" s="655"/>
    </row>
    <row r="22" spans="1:23" s="578" customFormat="1" ht="8.25" customHeight="1">
      <c r="A22" s="615"/>
      <c r="B22" s="2093" t="s">
        <v>610</v>
      </c>
      <c r="C22" s="2093"/>
      <c r="D22" s="2093"/>
      <c r="E22" s="2093"/>
      <c r="F22" s="2093"/>
      <c r="G22" s="645"/>
      <c r="H22" s="621"/>
      <c r="I22" s="622"/>
      <c r="J22" s="623"/>
      <c r="K22" s="623"/>
      <c r="L22" s="623"/>
      <c r="M22" s="623"/>
      <c r="N22" s="622"/>
      <c r="O22" s="633"/>
      <c r="P22" s="621"/>
      <c r="Q22" s="622"/>
      <c r="R22" s="641"/>
      <c r="S22" s="657"/>
      <c r="T22" s="641"/>
      <c r="U22" s="641"/>
      <c r="V22" s="622"/>
      <c r="W22" s="613"/>
    </row>
    <row r="23" spans="1:23" s="578" customFormat="1" ht="8.25" customHeight="1">
      <c r="A23" s="624"/>
      <c r="B23" s="624"/>
      <c r="C23" s="625">
        <v>51</v>
      </c>
      <c r="D23" s="1004" t="s">
        <v>611</v>
      </c>
      <c r="E23" s="627" t="s">
        <v>612</v>
      </c>
      <c r="F23" s="627" t="s">
        <v>613</v>
      </c>
      <c r="G23" s="628"/>
      <c r="H23" s="634">
        <v>9478</v>
      </c>
      <c r="I23" s="635">
        <v>5356</v>
      </c>
      <c r="J23" s="636">
        <v>57</v>
      </c>
      <c r="K23" s="948">
        <v>0.5</v>
      </c>
      <c r="L23" s="636">
        <v>35</v>
      </c>
      <c r="M23" s="636">
        <v>52</v>
      </c>
      <c r="N23" s="635">
        <v>4944</v>
      </c>
      <c r="O23" s="633"/>
      <c r="P23" s="634">
        <v>9015</v>
      </c>
      <c r="Q23" s="635">
        <v>5318</v>
      </c>
      <c r="R23" s="636">
        <v>57</v>
      </c>
      <c r="S23" s="1005">
        <v>0.5</v>
      </c>
      <c r="T23" s="636">
        <v>34</v>
      </c>
      <c r="U23" s="636">
        <v>51</v>
      </c>
      <c r="V23" s="635">
        <v>4618</v>
      </c>
      <c r="W23" s="613"/>
    </row>
    <row r="24" spans="1:23" s="578" customFormat="1" ht="8.25" customHeight="1">
      <c r="A24" s="624"/>
      <c r="B24" s="624"/>
      <c r="C24" s="625">
        <v>54</v>
      </c>
      <c r="D24" s="1004" t="s">
        <v>614</v>
      </c>
      <c r="E24" s="627" t="s">
        <v>615</v>
      </c>
      <c r="F24" s="627" t="s">
        <v>616</v>
      </c>
      <c r="G24" s="628"/>
      <c r="H24" s="634">
        <v>9125</v>
      </c>
      <c r="I24" s="635">
        <v>4392</v>
      </c>
      <c r="J24" s="636">
        <v>56</v>
      </c>
      <c r="K24" s="948">
        <v>0.72</v>
      </c>
      <c r="L24" s="636">
        <v>30</v>
      </c>
      <c r="M24" s="636">
        <v>52</v>
      </c>
      <c r="N24" s="635">
        <v>4730</v>
      </c>
      <c r="O24" s="633"/>
      <c r="P24" s="634">
        <v>9493</v>
      </c>
      <c r="Q24" s="635">
        <v>4460</v>
      </c>
      <c r="R24" s="636">
        <v>54</v>
      </c>
      <c r="S24" s="1005">
        <v>0.72</v>
      </c>
      <c r="T24" s="636">
        <v>30</v>
      </c>
      <c r="U24" s="636">
        <v>52</v>
      </c>
      <c r="V24" s="635">
        <v>4919</v>
      </c>
      <c r="W24" s="613"/>
    </row>
    <row r="25" spans="1:23" s="578" customFormat="1" ht="8.25" customHeight="1">
      <c r="A25" s="624"/>
      <c r="B25" s="624"/>
      <c r="C25" s="625">
        <v>57</v>
      </c>
      <c r="D25" s="1004" t="s">
        <v>617</v>
      </c>
      <c r="E25" s="627" t="s">
        <v>618</v>
      </c>
      <c r="F25" s="627" t="s">
        <v>619</v>
      </c>
      <c r="G25" s="628"/>
      <c r="H25" s="634">
        <v>7349</v>
      </c>
      <c r="I25" s="635">
        <v>3391</v>
      </c>
      <c r="J25" s="636">
        <v>57</v>
      </c>
      <c r="K25" s="948">
        <v>1.46</v>
      </c>
      <c r="L25" s="636">
        <v>28</v>
      </c>
      <c r="M25" s="636">
        <v>60</v>
      </c>
      <c r="N25" s="635">
        <v>4418</v>
      </c>
      <c r="O25" s="633"/>
      <c r="P25" s="634">
        <v>6980</v>
      </c>
      <c r="Q25" s="635">
        <v>3193</v>
      </c>
      <c r="R25" s="636">
        <v>57</v>
      </c>
      <c r="S25" s="1005">
        <v>1.45</v>
      </c>
      <c r="T25" s="636">
        <v>28</v>
      </c>
      <c r="U25" s="636">
        <v>60</v>
      </c>
      <c r="V25" s="635">
        <v>4206</v>
      </c>
      <c r="W25" s="613"/>
    </row>
    <row r="26" spans="1:23" s="578" customFormat="1" ht="8.25" customHeight="1">
      <c r="A26" s="624"/>
      <c r="B26" s="624"/>
      <c r="C26" s="625">
        <v>61</v>
      </c>
      <c r="D26" s="1004" t="s">
        <v>620</v>
      </c>
      <c r="E26" s="627" t="s">
        <v>621</v>
      </c>
      <c r="F26" s="627" t="s">
        <v>622</v>
      </c>
      <c r="G26" s="628"/>
      <c r="H26" s="634">
        <v>4166</v>
      </c>
      <c r="I26" s="635">
        <v>1393</v>
      </c>
      <c r="J26" s="636">
        <v>52</v>
      </c>
      <c r="K26" s="948">
        <v>2.4</v>
      </c>
      <c r="L26" s="636">
        <v>29</v>
      </c>
      <c r="M26" s="638">
        <v>67</v>
      </c>
      <c r="N26" s="635">
        <v>2789</v>
      </c>
      <c r="O26" s="633"/>
      <c r="P26" s="634">
        <v>3980</v>
      </c>
      <c r="Q26" s="635">
        <v>1344</v>
      </c>
      <c r="R26" s="636">
        <v>53</v>
      </c>
      <c r="S26" s="1005">
        <v>2.38</v>
      </c>
      <c r="T26" s="636">
        <v>28</v>
      </c>
      <c r="U26" s="638">
        <v>66</v>
      </c>
      <c r="V26" s="635">
        <v>2613</v>
      </c>
      <c r="W26" s="613"/>
    </row>
    <row r="27" spans="1:23" s="578" customFormat="1" ht="8.25" customHeight="1">
      <c r="A27" s="624"/>
      <c r="B27" s="624"/>
      <c r="C27" s="625">
        <v>64</v>
      </c>
      <c r="D27" s="1004" t="s">
        <v>623</v>
      </c>
      <c r="E27" s="627" t="s">
        <v>624</v>
      </c>
      <c r="F27" s="627" t="s">
        <v>625</v>
      </c>
      <c r="G27" s="628"/>
      <c r="H27" s="634">
        <v>2519</v>
      </c>
      <c r="I27" s="635">
        <v>691</v>
      </c>
      <c r="J27" s="636">
        <v>51</v>
      </c>
      <c r="K27" s="948">
        <v>5.59</v>
      </c>
      <c r="L27" s="636">
        <v>31</v>
      </c>
      <c r="M27" s="636">
        <v>91</v>
      </c>
      <c r="N27" s="635">
        <v>2284</v>
      </c>
      <c r="O27" s="633"/>
      <c r="P27" s="634">
        <v>2372</v>
      </c>
      <c r="Q27" s="635">
        <v>954</v>
      </c>
      <c r="R27" s="636">
        <v>52</v>
      </c>
      <c r="S27" s="1005">
        <v>5.6</v>
      </c>
      <c r="T27" s="636">
        <v>30</v>
      </c>
      <c r="U27" s="636">
        <v>89</v>
      </c>
      <c r="V27" s="635">
        <v>2103</v>
      </c>
      <c r="W27" s="613"/>
    </row>
    <row r="28" spans="1:23" s="578" customFormat="1" ht="8.25" customHeight="1">
      <c r="A28" s="624"/>
      <c r="B28" s="624"/>
      <c r="C28" s="625">
        <v>67</v>
      </c>
      <c r="D28" s="1004" t="s">
        <v>626</v>
      </c>
      <c r="E28" s="627" t="s">
        <v>627</v>
      </c>
      <c r="F28" s="627" t="s">
        <v>628</v>
      </c>
      <c r="G28" s="628"/>
      <c r="H28" s="621">
        <v>532</v>
      </c>
      <c r="I28" s="622">
        <v>212</v>
      </c>
      <c r="J28" s="641">
        <v>54</v>
      </c>
      <c r="K28" s="950">
        <v>9.1</v>
      </c>
      <c r="L28" s="641">
        <v>29</v>
      </c>
      <c r="M28" s="641">
        <v>112</v>
      </c>
      <c r="N28" s="622">
        <v>595</v>
      </c>
      <c r="O28" s="633"/>
      <c r="P28" s="621">
        <v>619</v>
      </c>
      <c r="Q28" s="622">
        <v>266</v>
      </c>
      <c r="R28" s="641">
        <v>57</v>
      </c>
      <c r="S28" s="1006">
        <v>8.94</v>
      </c>
      <c r="T28" s="641">
        <v>28</v>
      </c>
      <c r="U28" s="641">
        <v>105</v>
      </c>
      <c r="V28" s="622">
        <v>647</v>
      </c>
      <c r="W28" s="613"/>
    </row>
    <row r="29" spans="1:23" s="578" customFormat="1" ht="8.25" customHeight="1">
      <c r="A29" s="658"/>
      <c r="B29" s="658"/>
      <c r="C29" s="659"/>
      <c r="D29" s="660"/>
      <c r="E29" s="660"/>
      <c r="F29" s="660"/>
      <c r="G29" s="645"/>
      <c r="H29" s="651">
        <f>SUM(H23:H28)</f>
        <v>33169</v>
      </c>
      <c r="I29" s="652">
        <f>SUM(I23:I28)</f>
        <v>15435</v>
      </c>
      <c r="J29" s="653">
        <v>56</v>
      </c>
      <c r="K29" s="951">
        <v>1.54</v>
      </c>
      <c r="L29" s="653">
        <v>31</v>
      </c>
      <c r="M29" s="653">
        <v>60</v>
      </c>
      <c r="N29" s="652">
        <f>SUM(N23:N28)</f>
        <v>19760</v>
      </c>
      <c r="O29" s="650"/>
      <c r="P29" s="651">
        <v>32459</v>
      </c>
      <c r="Q29" s="652">
        <v>15535</v>
      </c>
      <c r="R29" s="653">
        <v>56</v>
      </c>
      <c r="S29" s="1007">
        <v>1.53</v>
      </c>
      <c r="T29" s="653">
        <v>30</v>
      </c>
      <c r="U29" s="653">
        <v>59</v>
      </c>
      <c r="V29" s="652">
        <v>19106</v>
      </c>
      <c r="W29" s="655"/>
    </row>
    <row r="30" spans="1:23" s="578" customFormat="1" ht="8.25" customHeight="1">
      <c r="A30" s="615"/>
      <c r="B30" s="2093" t="s">
        <v>629</v>
      </c>
      <c r="C30" s="2093"/>
      <c r="D30" s="2093"/>
      <c r="E30" s="2093"/>
      <c r="F30" s="2093"/>
      <c r="G30" s="645"/>
      <c r="H30" s="621"/>
      <c r="I30" s="622"/>
      <c r="J30" s="641"/>
      <c r="K30" s="657"/>
      <c r="L30" s="641"/>
      <c r="M30" s="641"/>
      <c r="N30" s="622"/>
      <c r="O30" s="633"/>
      <c r="P30" s="621"/>
      <c r="Q30" s="622"/>
      <c r="R30" s="641"/>
      <c r="S30" s="657"/>
      <c r="T30" s="641"/>
      <c r="U30" s="641"/>
      <c r="V30" s="622"/>
      <c r="W30" s="613"/>
    </row>
    <row r="31" spans="1:23" s="578" customFormat="1" ht="8.25" customHeight="1">
      <c r="A31" s="624"/>
      <c r="B31" s="624"/>
      <c r="C31" s="625">
        <v>70</v>
      </c>
      <c r="D31" s="1004" t="s">
        <v>630</v>
      </c>
      <c r="E31" s="627" t="s">
        <v>631</v>
      </c>
      <c r="F31" s="627" t="s">
        <v>632</v>
      </c>
      <c r="G31" s="628"/>
      <c r="H31" s="634">
        <v>332</v>
      </c>
      <c r="I31" s="635">
        <v>126</v>
      </c>
      <c r="J31" s="636">
        <v>50</v>
      </c>
      <c r="K31" s="948">
        <v>15.53</v>
      </c>
      <c r="L31" s="636">
        <v>20</v>
      </c>
      <c r="M31" s="636">
        <v>97</v>
      </c>
      <c r="N31" s="635">
        <v>323</v>
      </c>
      <c r="O31" s="620"/>
      <c r="P31" s="634">
        <v>230</v>
      </c>
      <c r="Q31" s="635">
        <v>44</v>
      </c>
      <c r="R31" s="636">
        <v>43</v>
      </c>
      <c r="S31" s="1005">
        <v>15.27</v>
      </c>
      <c r="T31" s="636">
        <v>32</v>
      </c>
      <c r="U31" s="636">
        <v>150</v>
      </c>
      <c r="V31" s="635">
        <v>345</v>
      </c>
      <c r="W31" s="613"/>
    </row>
    <row r="32" spans="1:23" s="578" customFormat="1" ht="8.25" customHeight="1">
      <c r="A32" s="624"/>
      <c r="B32" s="624"/>
      <c r="C32" s="625">
        <v>75</v>
      </c>
      <c r="D32" s="1004" t="s">
        <v>630</v>
      </c>
      <c r="E32" s="627" t="s">
        <v>633</v>
      </c>
      <c r="F32" s="627" t="s">
        <v>634</v>
      </c>
      <c r="G32" s="628"/>
      <c r="H32" s="634">
        <v>77</v>
      </c>
      <c r="I32" s="635">
        <v>7</v>
      </c>
      <c r="J32" s="636">
        <v>57</v>
      </c>
      <c r="K32" s="948">
        <v>15.53</v>
      </c>
      <c r="L32" s="636">
        <v>54</v>
      </c>
      <c r="M32" s="636">
        <v>249</v>
      </c>
      <c r="N32" s="635">
        <v>192</v>
      </c>
      <c r="O32" s="620"/>
      <c r="P32" s="634">
        <v>63</v>
      </c>
      <c r="Q32" s="635">
        <v>0</v>
      </c>
      <c r="R32" s="635">
        <v>0</v>
      </c>
      <c r="S32" s="1005">
        <v>15.27</v>
      </c>
      <c r="T32" s="636">
        <v>53</v>
      </c>
      <c r="U32" s="636">
        <v>248</v>
      </c>
      <c r="V32" s="635">
        <v>149</v>
      </c>
      <c r="W32" s="613"/>
    </row>
    <row r="33" spans="1:23" s="578" customFormat="1" ht="8.25" customHeight="1">
      <c r="A33" s="624"/>
      <c r="B33" s="624"/>
      <c r="C33" s="625">
        <v>80</v>
      </c>
      <c r="D33" s="1004" t="s">
        <v>635</v>
      </c>
      <c r="E33" s="627" t="s">
        <v>636</v>
      </c>
      <c r="F33" s="627" t="s">
        <v>637</v>
      </c>
      <c r="G33" s="628"/>
      <c r="H33" s="621">
        <v>116</v>
      </c>
      <c r="I33" s="622">
        <v>22</v>
      </c>
      <c r="J33" s="641">
        <v>57</v>
      </c>
      <c r="K33" s="950">
        <v>30.08</v>
      </c>
      <c r="L33" s="641">
        <v>50</v>
      </c>
      <c r="M33" s="641">
        <v>266</v>
      </c>
      <c r="N33" s="622">
        <v>309</v>
      </c>
      <c r="O33" s="620"/>
      <c r="P33" s="621">
        <v>161</v>
      </c>
      <c r="Q33" s="622">
        <v>20</v>
      </c>
      <c r="R33" s="641">
        <v>59</v>
      </c>
      <c r="S33" s="1006">
        <v>26.07</v>
      </c>
      <c r="T33" s="641">
        <v>53</v>
      </c>
      <c r="U33" s="641">
        <v>279</v>
      </c>
      <c r="V33" s="622">
        <v>458</v>
      </c>
      <c r="W33" s="613"/>
    </row>
    <row r="34" spans="1:23" s="578" customFormat="1" ht="8.25" customHeight="1">
      <c r="A34" s="658"/>
      <c r="B34" s="658"/>
      <c r="C34" s="659"/>
      <c r="D34" s="660"/>
      <c r="E34" s="660"/>
      <c r="F34" s="660"/>
      <c r="G34" s="645"/>
      <c r="H34" s="651">
        <f>SUM(H31:H33)</f>
        <v>525</v>
      </c>
      <c r="I34" s="652">
        <f>SUM(I31:I33)</f>
        <v>155</v>
      </c>
      <c r="J34" s="653">
        <v>51</v>
      </c>
      <c r="K34" s="951">
        <v>18.74</v>
      </c>
      <c r="L34" s="653">
        <v>32</v>
      </c>
      <c r="M34" s="653">
        <v>157</v>
      </c>
      <c r="N34" s="652">
        <f>SUM(N31:N33)</f>
        <v>824</v>
      </c>
      <c r="O34" s="650"/>
      <c r="P34" s="651">
        <v>454</v>
      </c>
      <c r="Q34" s="652">
        <v>64</v>
      </c>
      <c r="R34" s="653">
        <v>48</v>
      </c>
      <c r="S34" s="1007">
        <v>19.16</v>
      </c>
      <c r="T34" s="653">
        <v>42</v>
      </c>
      <c r="U34" s="653">
        <v>210</v>
      </c>
      <c r="V34" s="652">
        <v>952</v>
      </c>
      <c r="W34" s="655"/>
    </row>
    <row r="35" spans="1:23" s="578" customFormat="1" ht="8.25" customHeight="1">
      <c r="A35" s="615"/>
      <c r="B35" s="2093" t="s">
        <v>638</v>
      </c>
      <c r="C35" s="2093"/>
      <c r="D35" s="2093"/>
      <c r="E35" s="2093"/>
      <c r="F35" s="2093"/>
      <c r="G35" s="645"/>
      <c r="H35" s="621"/>
      <c r="I35" s="622"/>
      <c r="J35" s="641"/>
      <c r="K35" s="657"/>
      <c r="L35" s="641"/>
      <c r="M35" s="641"/>
      <c r="N35" s="622"/>
      <c r="O35" s="620"/>
      <c r="P35" s="621"/>
      <c r="Q35" s="622"/>
      <c r="R35" s="641"/>
      <c r="S35" s="657"/>
      <c r="T35" s="641"/>
      <c r="U35" s="641"/>
      <c r="V35" s="622"/>
      <c r="W35" s="613"/>
    </row>
    <row r="36" spans="1:23" s="578" customFormat="1" ht="8.25" customHeight="1">
      <c r="A36" s="624"/>
      <c r="B36" s="624"/>
      <c r="C36" s="625">
        <v>90</v>
      </c>
      <c r="D36" s="626">
        <v>1</v>
      </c>
      <c r="E36" s="627" t="s">
        <v>639</v>
      </c>
      <c r="F36" s="627" t="s">
        <v>640</v>
      </c>
      <c r="G36" s="628"/>
      <c r="H36" s="621">
        <v>531</v>
      </c>
      <c r="I36" s="622">
        <v>16</v>
      </c>
      <c r="J36" s="641">
        <v>48</v>
      </c>
      <c r="K36" s="950">
        <v>100</v>
      </c>
      <c r="L36" s="641">
        <v>42</v>
      </c>
      <c r="M36" s="641">
        <v>289</v>
      </c>
      <c r="N36" s="622">
        <v>1537</v>
      </c>
      <c r="O36" s="620"/>
      <c r="P36" s="621">
        <v>638</v>
      </c>
      <c r="Q36" s="622">
        <v>16</v>
      </c>
      <c r="R36" s="641">
        <v>55</v>
      </c>
      <c r="S36" s="642">
        <v>100</v>
      </c>
      <c r="T36" s="641">
        <v>42</v>
      </c>
      <c r="U36" s="641">
        <v>255</v>
      </c>
      <c r="V36" s="622">
        <v>1626</v>
      </c>
      <c r="W36" s="613"/>
    </row>
    <row r="37" spans="1:23" s="578" customFormat="1" ht="8.25" customHeight="1">
      <c r="A37" s="658"/>
      <c r="B37" s="658"/>
      <c r="C37" s="659"/>
      <c r="D37" s="660"/>
      <c r="E37" s="660"/>
      <c r="F37" s="660"/>
      <c r="G37" s="645"/>
      <c r="H37" s="651">
        <f>SUM(H36)</f>
        <v>531</v>
      </c>
      <c r="I37" s="652">
        <f>SUM(I36)</f>
        <v>16</v>
      </c>
      <c r="J37" s="653">
        <v>48</v>
      </c>
      <c r="K37" s="951">
        <v>100</v>
      </c>
      <c r="L37" s="653">
        <v>42</v>
      </c>
      <c r="M37" s="653">
        <v>289</v>
      </c>
      <c r="N37" s="652">
        <f>SUM(N36)</f>
        <v>1537</v>
      </c>
      <c r="O37" s="650"/>
      <c r="P37" s="651">
        <v>638</v>
      </c>
      <c r="Q37" s="652">
        <v>16</v>
      </c>
      <c r="R37" s="653">
        <v>55</v>
      </c>
      <c r="S37" s="654">
        <v>100</v>
      </c>
      <c r="T37" s="653">
        <v>42</v>
      </c>
      <c r="U37" s="653">
        <v>255</v>
      </c>
      <c r="V37" s="652">
        <v>1626</v>
      </c>
      <c r="W37" s="655"/>
    </row>
    <row r="38" spans="1:23" s="578" customFormat="1" ht="8.25" customHeight="1">
      <c r="A38" s="661"/>
      <c r="B38" s="661"/>
      <c r="C38" s="661"/>
      <c r="D38" s="661"/>
      <c r="E38" s="661"/>
      <c r="F38" s="661"/>
      <c r="G38" s="662"/>
      <c r="H38" s="651">
        <f>H37+H34+H29+H21</f>
        <v>88938</v>
      </c>
      <c r="I38" s="652">
        <f>I37+I34+I29+I21</f>
        <v>43512</v>
      </c>
      <c r="J38" s="653">
        <v>68</v>
      </c>
      <c r="K38" s="951">
        <v>1.4</v>
      </c>
      <c r="L38" s="653">
        <v>33</v>
      </c>
      <c r="M38" s="653">
        <v>46</v>
      </c>
      <c r="N38" s="652">
        <f>N37+N34+N29+N21</f>
        <v>40891</v>
      </c>
      <c r="O38" s="663"/>
      <c r="P38" s="651">
        <v>92266</v>
      </c>
      <c r="Q38" s="652">
        <v>43114</v>
      </c>
      <c r="R38" s="653">
        <v>68</v>
      </c>
      <c r="S38" s="1007">
        <v>1.44</v>
      </c>
      <c r="T38" s="653">
        <v>32</v>
      </c>
      <c r="U38" s="653">
        <v>44</v>
      </c>
      <c r="V38" s="652">
        <v>40145</v>
      </c>
      <c r="W38" s="655"/>
    </row>
    <row r="39" spans="1:23" s="578" customFormat="1" ht="8.25" customHeight="1">
      <c r="A39" s="2100" t="s">
        <v>343</v>
      </c>
      <c r="B39" s="2100"/>
      <c r="C39" s="2100"/>
      <c r="D39" s="2100"/>
      <c r="E39" s="2100"/>
      <c r="F39" s="2100"/>
      <c r="G39" s="664"/>
      <c r="H39" s="621"/>
      <c r="I39" s="622"/>
      <c r="J39" s="623"/>
      <c r="K39" s="608"/>
      <c r="L39" s="608"/>
      <c r="M39" s="608"/>
      <c r="N39" s="622"/>
      <c r="O39" s="607"/>
      <c r="P39" s="621"/>
      <c r="Q39" s="622"/>
      <c r="R39" s="641"/>
      <c r="S39" s="666"/>
      <c r="T39" s="622"/>
      <c r="U39" s="622"/>
      <c r="V39" s="622"/>
      <c r="W39" s="613"/>
    </row>
    <row r="40" spans="1:23" s="578" customFormat="1" ht="8.25" customHeight="1">
      <c r="A40" s="615"/>
      <c r="B40" s="2093" t="s">
        <v>580</v>
      </c>
      <c r="C40" s="2093"/>
      <c r="D40" s="2093"/>
      <c r="E40" s="2093"/>
      <c r="F40" s="2093"/>
      <c r="G40" s="617"/>
      <c r="H40" s="621"/>
      <c r="I40" s="622"/>
      <c r="J40" s="623"/>
      <c r="K40" s="623"/>
      <c r="L40" s="623"/>
      <c r="M40" s="623"/>
      <c r="N40" s="622"/>
      <c r="O40" s="620"/>
      <c r="P40" s="621"/>
      <c r="Q40" s="622"/>
      <c r="R40" s="641"/>
      <c r="S40" s="657"/>
      <c r="T40" s="641"/>
      <c r="U40" s="641"/>
      <c r="V40" s="622"/>
      <c r="W40" s="613"/>
    </row>
    <row r="41" spans="1:23" s="578" customFormat="1" ht="8.25" customHeight="1">
      <c r="A41" s="624"/>
      <c r="B41" s="624"/>
      <c r="C41" s="667" t="s">
        <v>641</v>
      </c>
      <c r="D41" s="1004" t="s">
        <v>642</v>
      </c>
      <c r="E41" s="627" t="s">
        <v>582</v>
      </c>
      <c r="F41" s="627" t="s">
        <v>583</v>
      </c>
      <c r="G41" s="628"/>
      <c r="H41" s="634">
        <v>13325</v>
      </c>
      <c r="I41" s="635">
        <v>187</v>
      </c>
      <c r="J41" s="636">
        <v>80</v>
      </c>
      <c r="K41" s="948">
        <v>0.01</v>
      </c>
      <c r="L41" s="636">
        <v>5</v>
      </c>
      <c r="M41" s="636">
        <v>1</v>
      </c>
      <c r="N41" s="635">
        <v>144</v>
      </c>
      <c r="O41" s="633"/>
      <c r="P41" s="634">
        <v>15114</v>
      </c>
      <c r="Q41" s="635">
        <v>221</v>
      </c>
      <c r="R41" s="636">
        <v>79</v>
      </c>
      <c r="S41" s="1005">
        <v>0.01</v>
      </c>
      <c r="T41" s="636">
        <v>5</v>
      </c>
      <c r="U41" s="636">
        <v>1</v>
      </c>
      <c r="V41" s="635">
        <v>162</v>
      </c>
      <c r="W41" s="613"/>
    </row>
    <row r="42" spans="1:23" s="578" customFormat="1" ht="8.25" customHeight="1">
      <c r="A42" s="624"/>
      <c r="B42" s="624"/>
      <c r="C42" s="625">
        <v>10</v>
      </c>
      <c r="D42" s="1004" t="s">
        <v>643</v>
      </c>
      <c r="E42" s="627" t="s">
        <v>582</v>
      </c>
      <c r="F42" s="627" t="s">
        <v>583</v>
      </c>
      <c r="G42" s="628"/>
      <c r="H42" s="634">
        <v>7885</v>
      </c>
      <c r="I42" s="635">
        <v>1096</v>
      </c>
      <c r="J42" s="636">
        <v>77</v>
      </c>
      <c r="K42" s="948">
        <v>0.02</v>
      </c>
      <c r="L42" s="636">
        <v>8</v>
      </c>
      <c r="M42" s="636">
        <v>2</v>
      </c>
      <c r="N42" s="635">
        <v>149</v>
      </c>
      <c r="O42" s="633"/>
      <c r="P42" s="634">
        <v>7173</v>
      </c>
      <c r="Q42" s="635">
        <v>1098</v>
      </c>
      <c r="R42" s="636">
        <v>76</v>
      </c>
      <c r="S42" s="1005">
        <v>0.02</v>
      </c>
      <c r="T42" s="636">
        <v>10</v>
      </c>
      <c r="U42" s="636">
        <v>2</v>
      </c>
      <c r="V42" s="635">
        <v>167</v>
      </c>
      <c r="W42" s="613"/>
    </row>
    <row r="43" spans="1:23" s="578" customFormat="1" ht="8.25" customHeight="1">
      <c r="A43" s="624"/>
      <c r="B43" s="624"/>
      <c r="C43" s="625">
        <v>21</v>
      </c>
      <c r="D43" s="1004" t="s">
        <v>643</v>
      </c>
      <c r="E43" s="627" t="s">
        <v>584</v>
      </c>
      <c r="F43" s="627" t="s">
        <v>585</v>
      </c>
      <c r="G43" s="628"/>
      <c r="H43" s="634">
        <v>2164</v>
      </c>
      <c r="I43" s="635">
        <v>1216</v>
      </c>
      <c r="J43" s="636">
        <v>78</v>
      </c>
      <c r="K43" s="948">
        <v>0.02</v>
      </c>
      <c r="L43" s="636">
        <v>6</v>
      </c>
      <c r="M43" s="636">
        <v>2</v>
      </c>
      <c r="N43" s="635">
        <v>38</v>
      </c>
      <c r="O43" s="633"/>
      <c r="P43" s="634">
        <v>2840</v>
      </c>
      <c r="Q43" s="635">
        <v>1198</v>
      </c>
      <c r="R43" s="636">
        <v>79</v>
      </c>
      <c r="S43" s="1005">
        <v>0.02</v>
      </c>
      <c r="T43" s="636">
        <v>7</v>
      </c>
      <c r="U43" s="636">
        <v>2</v>
      </c>
      <c r="V43" s="635">
        <v>69</v>
      </c>
      <c r="W43" s="613"/>
    </row>
    <row r="44" spans="1:23" s="578" customFormat="1" ht="8.25" customHeight="1">
      <c r="A44" s="624"/>
      <c r="B44" s="624"/>
      <c r="C44" s="625">
        <v>24</v>
      </c>
      <c r="D44" s="1004" t="s">
        <v>643</v>
      </c>
      <c r="E44" s="627" t="s">
        <v>587</v>
      </c>
      <c r="F44" s="627" t="s">
        <v>588</v>
      </c>
      <c r="G44" s="628"/>
      <c r="H44" s="634">
        <v>679</v>
      </c>
      <c r="I44" s="635">
        <v>526</v>
      </c>
      <c r="J44" s="636">
        <v>79</v>
      </c>
      <c r="K44" s="948">
        <v>0.02</v>
      </c>
      <c r="L44" s="636">
        <v>30</v>
      </c>
      <c r="M44" s="636">
        <v>5</v>
      </c>
      <c r="N44" s="635">
        <v>35</v>
      </c>
      <c r="O44" s="633"/>
      <c r="P44" s="634">
        <v>490</v>
      </c>
      <c r="Q44" s="635">
        <v>336</v>
      </c>
      <c r="R44" s="636">
        <v>79</v>
      </c>
      <c r="S44" s="1005">
        <v>0.02</v>
      </c>
      <c r="T44" s="636">
        <v>27</v>
      </c>
      <c r="U44" s="636">
        <v>5</v>
      </c>
      <c r="V44" s="635">
        <v>25</v>
      </c>
      <c r="W44" s="613"/>
    </row>
    <row r="45" spans="1:23" s="578" customFormat="1" ht="8.25" customHeight="1">
      <c r="A45" s="624"/>
      <c r="B45" s="624"/>
      <c r="C45" s="625">
        <v>27</v>
      </c>
      <c r="D45" s="1004" t="s">
        <v>644</v>
      </c>
      <c r="E45" s="627" t="s">
        <v>590</v>
      </c>
      <c r="F45" s="627" t="s">
        <v>591</v>
      </c>
      <c r="G45" s="628"/>
      <c r="H45" s="634">
        <v>1584</v>
      </c>
      <c r="I45" s="635">
        <v>1409</v>
      </c>
      <c r="J45" s="636">
        <v>78</v>
      </c>
      <c r="K45" s="948">
        <v>0.03</v>
      </c>
      <c r="L45" s="636">
        <v>17</v>
      </c>
      <c r="M45" s="638">
        <v>6</v>
      </c>
      <c r="N45" s="635">
        <v>90</v>
      </c>
      <c r="O45" s="633"/>
      <c r="P45" s="634">
        <v>1608</v>
      </c>
      <c r="Q45" s="635">
        <v>1401</v>
      </c>
      <c r="R45" s="636">
        <v>78</v>
      </c>
      <c r="S45" s="1005">
        <v>0.03</v>
      </c>
      <c r="T45" s="636">
        <v>17</v>
      </c>
      <c r="U45" s="638">
        <v>6</v>
      </c>
      <c r="V45" s="635">
        <v>90</v>
      </c>
      <c r="W45" s="613"/>
    </row>
    <row r="46" spans="1:23" s="578" customFormat="1" ht="8.25" customHeight="1">
      <c r="A46" s="624"/>
      <c r="B46" s="624"/>
      <c r="C46" s="625">
        <v>31</v>
      </c>
      <c r="D46" s="1004" t="s">
        <v>645</v>
      </c>
      <c r="E46" s="627" t="s">
        <v>593</v>
      </c>
      <c r="F46" s="627" t="s">
        <v>594</v>
      </c>
      <c r="G46" s="628"/>
      <c r="H46" s="634">
        <v>1227</v>
      </c>
      <c r="I46" s="635">
        <v>802</v>
      </c>
      <c r="J46" s="636">
        <v>78</v>
      </c>
      <c r="K46" s="948">
        <v>0.04</v>
      </c>
      <c r="L46" s="636">
        <v>25</v>
      </c>
      <c r="M46" s="636">
        <v>7</v>
      </c>
      <c r="N46" s="635">
        <v>90</v>
      </c>
      <c r="O46" s="633"/>
      <c r="P46" s="634">
        <v>1229</v>
      </c>
      <c r="Q46" s="635">
        <v>784</v>
      </c>
      <c r="R46" s="636">
        <v>78</v>
      </c>
      <c r="S46" s="1005">
        <v>0.04</v>
      </c>
      <c r="T46" s="636">
        <v>26</v>
      </c>
      <c r="U46" s="636">
        <v>7</v>
      </c>
      <c r="V46" s="635">
        <v>90</v>
      </c>
      <c r="W46" s="613"/>
    </row>
    <row r="47" spans="1:23" s="578" customFormat="1" ht="8.25" customHeight="1">
      <c r="A47" s="624"/>
      <c r="B47" s="624"/>
      <c r="C47" s="625">
        <v>34</v>
      </c>
      <c r="D47" s="1004" t="s">
        <v>646</v>
      </c>
      <c r="E47" s="627" t="s">
        <v>596</v>
      </c>
      <c r="F47" s="627" t="s">
        <v>597</v>
      </c>
      <c r="G47" s="628"/>
      <c r="H47" s="634">
        <v>501</v>
      </c>
      <c r="I47" s="635">
        <v>477</v>
      </c>
      <c r="J47" s="636">
        <v>79</v>
      </c>
      <c r="K47" s="948">
        <v>0.06</v>
      </c>
      <c r="L47" s="636">
        <v>17</v>
      </c>
      <c r="M47" s="636">
        <v>9</v>
      </c>
      <c r="N47" s="635">
        <v>43</v>
      </c>
      <c r="O47" s="633"/>
      <c r="P47" s="634">
        <v>534</v>
      </c>
      <c r="Q47" s="635">
        <v>474</v>
      </c>
      <c r="R47" s="636">
        <v>79</v>
      </c>
      <c r="S47" s="1005">
        <v>0.06</v>
      </c>
      <c r="T47" s="636">
        <v>18</v>
      </c>
      <c r="U47" s="636">
        <v>9</v>
      </c>
      <c r="V47" s="635">
        <v>46</v>
      </c>
      <c r="W47" s="613"/>
    </row>
    <row r="48" spans="1:23" s="578" customFormat="1" ht="8.25" customHeight="1">
      <c r="A48" s="624"/>
      <c r="B48" s="624"/>
      <c r="C48" s="625">
        <v>37</v>
      </c>
      <c r="D48" s="1004" t="s">
        <v>647</v>
      </c>
      <c r="E48" s="627" t="s">
        <v>599</v>
      </c>
      <c r="F48" s="627" t="s">
        <v>600</v>
      </c>
      <c r="G48" s="628"/>
      <c r="H48" s="634">
        <v>366</v>
      </c>
      <c r="I48" s="635">
        <v>230</v>
      </c>
      <c r="J48" s="636">
        <v>76</v>
      </c>
      <c r="K48" s="948">
        <v>0.07</v>
      </c>
      <c r="L48" s="636">
        <v>17</v>
      </c>
      <c r="M48" s="638">
        <v>12</v>
      </c>
      <c r="N48" s="635">
        <v>43</v>
      </c>
      <c r="O48" s="633"/>
      <c r="P48" s="634">
        <v>352</v>
      </c>
      <c r="Q48" s="635">
        <v>249</v>
      </c>
      <c r="R48" s="636">
        <v>77</v>
      </c>
      <c r="S48" s="1005">
        <v>0.07</v>
      </c>
      <c r="T48" s="636">
        <v>16</v>
      </c>
      <c r="U48" s="638">
        <v>10</v>
      </c>
      <c r="V48" s="635">
        <v>36</v>
      </c>
      <c r="W48" s="613"/>
    </row>
    <row r="49" spans="1:23" s="578" customFormat="1" ht="8.25" customHeight="1">
      <c r="A49" s="624"/>
      <c r="B49" s="624"/>
      <c r="C49" s="625">
        <v>41</v>
      </c>
      <c r="D49" s="1004" t="s">
        <v>648</v>
      </c>
      <c r="E49" s="627" t="s">
        <v>602</v>
      </c>
      <c r="F49" s="627" t="s">
        <v>603</v>
      </c>
      <c r="G49" s="628"/>
      <c r="H49" s="634">
        <v>523</v>
      </c>
      <c r="I49" s="635">
        <v>372</v>
      </c>
      <c r="J49" s="636">
        <v>80</v>
      </c>
      <c r="K49" s="948">
        <v>0.09</v>
      </c>
      <c r="L49" s="636">
        <v>24</v>
      </c>
      <c r="M49" s="636">
        <v>15</v>
      </c>
      <c r="N49" s="635">
        <v>76</v>
      </c>
      <c r="O49" s="633"/>
      <c r="P49" s="634">
        <v>527</v>
      </c>
      <c r="Q49" s="635">
        <v>390</v>
      </c>
      <c r="R49" s="636">
        <v>80</v>
      </c>
      <c r="S49" s="1005">
        <v>0.09</v>
      </c>
      <c r="T49" s="636">
        <v>24</v>
      </c>
      <c r="U49" s="636">
        <v>15</v>
      </c>
      <c r="V49" s="635">
        <v>77</v>
      </c>
      <c r="W49" s="613"/>
    </row>
    <row r="50" spans="1:23" s="578" customFormat="1" ht="8.25" customHeight="1">
      <c r="A50" s="624"/>
      <c r="B50" s="624"/>
      <c r="C50" s="625">
        <v>44</v>
      </c>
      <c r="D50" s="1004" t="s">
        <v>649</v>
      </c>
      <c r="E50" s="627" t="s">
        <v>605</v>
      </c>
      <c r="F50" s="627" t="s">
        <v>606</v>
      </c>
      <c r="G50" s="628"/>
      <c r="H50" s="634">
        <v>123</v>
      </c>
      <c r="I50" s="635">
        <v>55</v>
      </c>
      <c r="J50" s="636">
        <v>71</v>
      </c>
      <c r="K50" s="948">
        <v>0.16</v>
      </c>
      <c r="L50" s="636">
        <v>49</v>
      </c>
      <c r="M50" s="636">
        <v>37</v>
      </c>
      <c r="N50" s="635">
        <v>46</v>
      </c>
      <c r="O50" s="633"/>
      <c r="P50" s="634">
        <v>157</v>
      </c>
      <c r="Q50" s="635">
        <v>67</v>
      </c>
      <c r="R50" s="636">
        <v>70</v>
      </c>
      <c r="S50" s="1005">
        <v>0.16</v>
      </c>
      <c r="T50" s="636">
        <v>45</v>
      </c>
      <c r="U50" s="636">
        <v>33</v>
      </c>
      <c r="V50" s="635">
        <v>52</v>
      </c>
      <c r="W50" s="613"/>
    </row>
    <row r="51" spans="1:23" s="578" customFormat="1" ht="8.25" customHeight="1">
      <c r="A51" s="624"/>
      <c r="B51" s="624"/>
      <c r="C51" s="625">
        <v>47</v>
      </c>
      <c r="D51" s="1004" t="s">
        <v>650</v>
      </c>
      <c r="E51" s="627" t="s">
        <v>608</v>
      </c>
      <c r="F51" s="627" t="s">
        <v>609</v>
      </c>
      <c r="G51" s="628"/>
      <c r="H51" s="621">
        <v>85</v>
      </c>
      <c r="I51" s="622">
        <v>23</v>
      </c>
      <c r="J51" s="641">
        <v>79</v>
      </c>
      <c r="K51" s="950">
        <v>0.29</v>
      </c>
      <c r="L51" s="641">
        <v>40</v>
      </c>
      <c r="M51" s="643">
        <v>33</v>
      </c>
      <c r="N51" s="622">
        <v>28</v>
      </c>
      <c r="O51" s="633"/>
      <c r="P51" s="621">
        <v>77</v>
      </c>
      <c r="Q51" s="622">
        <v>22</v>
      </c>
      <c r="R51" s="641">
        <v>78</v>
      </c>
      <c r="S51" s="1006">
        <v>0.29</v>
      </c>
      <c r="T51" s="641">
        <v>42</v>
      </c>
      <c r="U51" s="643">
        <v>39</v>
      </c>
      <c r="V51" s="622">
        <v>31</v>
      </c>
      <c r="W51" s="613"/>
    </row>
    <row r="52" spans="1:23" s="578" customFormat="1" ht="8.25" customHeight="1">
      <c r="A52" s="615"/>
      <c r="B52" s="658"/>
      <c r="C52" s="659"/>
      <c r="D52" s="660"/>
      <c r="E52" s="660"/>
      <c r="F52" s="660"/>
      <c r="G52" s="668"/>
      <c r="H52" s="651">
        <f>SUM(H41:H51)</f>
        <v>28462</v>
      </c>
      <c r="I52" s="652">
        <f>SUM(I41:I51)</f>
        <v>6393</v>
      </c>
      <c r="J52" s="653">
        <v>78</v>
      </c>
      <c r="K52" s="951">
        <v>0.02</v>
      </c>
      <c r="L52" s="653">
        <v>9</v>
      </c>
      <c r="M52" s="653">
        <v>3</v>
      </c>
      <c r="N52" s="652">
        <f>SUM(N41:N51)</f>
        <v>782</v>
      </c>
      <c r="O52" s="650"/>
      <c r="P52" s="651">
        <f>SUM(P41:P51)</f>
        <v>30101</v>
      </c>
      <c r="Q52" s="652">
        <f>SUM(Q41:Q51)</f>
        <v>6240</v>
      </c>
      <c r="R52" s="653">
        <v>78</v>
      </c>
      <c r="S52" s="1007">
        <v>0.02</v>
      </c>
      <c r="T52" s="653">
        <v>9</v>
      </c>
      <c r="U52" s="653">
        <v>3</v>
      </c>
      <c r="V52" s="652">
        <f>SUM(V41:V51)</f>
        <v>845</v>
      </c>
      <c r="W52" s="655"/>
    </row>
    <row r="53" spans="1:23" s="578" customFormat="1" ht="8.25" customHeight="1">
      <c r="A53" s="615"/>
      <c r="B53" s="2093" t="s">
        <v>610</v>
      </c>
      <c r="C53" s="2093"/>
      <c r="D53" s="2093"/>
      <c r="E53" s="2093"/>
      <c r="F53" s="2093"/>
      <c r="G53" s="645"/>
      <c r="H53" s="621"/>
      <c r="I53" s="622"/>
      <c r="J53" s="641"/>
      <c r="K53" s="657"/>
      <c r="L53" s="641"/>
      <c r="M53" s="641"/>
      <c r="N53" s="622"/>
      <c r="O53" s="633"/>
      <c r="P53" s="621"/>
      <c r="Q53" s="622"/>
      <c r="R53" s="641"/>
      <c r="S53" s="657"/>
      <c r="T53" s="641"/>
      <c r="U53" s="641"/>
      <c r="V53" s="622"/>
      <c r="W53" s="613"/>
    </row>
    <row r="54" spans="1:23" s="578" customFormat="1" ht="8.25" customHeight="1">
      <c r="A54" s="624"/>
      <c r="B54" s="624"/>
      <c r="C54" s="625">
        <v>51</v>
      </c>
      <c r="D54" s="1004" t="s">
        <v>611</v>
      </c>
      <c r="E54" s="627" t="s">
        <v>612</v>
      </c>
      <c r="F54" s="627" t="s">
        <v>613</v>
      </c>
      <c r="G54" s="628"/>
      <c r="H54" s="634">
        <v>68</v>
      </c>
      <c r="I54" s="635">
        <v>7</v>
      </c>
      <c r="J54" s="636">
        <v>65</v>
      </c>
      <c r="K54" s="948">
        <v>0.5</v>
      </c>
      <c r="L54" s="636">
        <v>45</v>
      </c>
      <c r="M54" s="636">
        <v>71</v>
      </c>
      <c r="N54" s="635">
        <v>48</v>
      </c>
      <c r="O54" s="633"/>
      <c r="P54" s="634">
        <v>60</v>
      </c>
      <c r="Q54" s="635">
        <v>6</v>
      </c>
      <c r="R54" s="636">
        <v>48</v>
      </c>
      <c r="S54" s="1005">
        <v>0.5</v>
      </c>
      <c r="T54" s="636">
        <v>42</v>
      </c>
      <c r="U54" s="636">
        <v>70</v>
      </c>
      <c r="V54" s="635">
        <v>42</v>
      </c>
      <c r="W54" s="613"/>
    </row>
    <row r="55" spans="1:23" s="578" customFormat="1" ht="8.25" customHeight="1">
      <c r="A55" s="624"/>
      <c r="B55" s="624"/>
      <c r="C55" s="625">
        <v>54</v>
      </c>
      <c r="D55" s="1004" t="s">
        <v>614</v>
      </c>
      <c r="E55" s="627" t="s">
        <v>615</v>
      </c>
      <c r="F55" s="627" t="s">
        <v>616</v>
      </c>
      <c r="G55" s="628"/>
      <c r="H55" s="634">
        <v>422</v>
      </c>
      <c r="I55" s="635">
        <v>255</v>
      </c>
      <c r="J55" s="636">
        <v>34</v>
      </c>
      <c r="K55" s="948">
        <v>0.72</v>
      </c>
      <c r="L55" s="636">
        <v>6</v>
      </c>
      <c r="M55" s="636">
        <v>8</v>
      </c>
      <c r="N55" s="635">
        <v>32</v>
      </c>
      <c r="O55" s="633"/>
      <c r="P55" s="634">
        <v>434</v>
      </c>
      <c r="Q55" s="635">
        <v>246</v>
      </c>
      <c r="R55" s="636">
        <v>38</v>
      </c>
      <c r="S55" s="1005">
        <v>0.72</v>
      </c>
      <c r="T55" s="636">
        <v>6</v>
      </c>
      <c r="U55" s="636">
        <v>8</v>
      </c>
      <c r="V55" s="635">
        <v>36</v>
      </c>
      <c r="W55" s="613"/>
    </row>
    <row r="56" spans="1:23" s="578" customFormat="1" ht="8.25" customHeight="1">
      <c r="A56" s="624"/>
      <c r="B56" s="624"/>
      <c r="C56" s="625">
        <v>57</v>
      </c>
      <c r="D56" s="1004" t="s">
        <v>617</v>
      </c>
      <c r="E56" s="627" t="s">
        <v>618</v>
      </c>
      <c r="F56" s="627" t="s">
        <v>619</v>
      </c>
      <c r="G56" s="628"/>
      <c r="H56" s="634">
        <v>19</v>
      </c>
      <c r="I56" s="635">
        <v>4</v>
      </c>
      <c r="J56" s="636">
        <v>49</v>
      </c>
      <c r="K56" s="948">
        <v>1.46</v>
      </c>
      <c r="L56" s="636">
        <v>19</v>
      </c>
      <c r="M56" s="636">
        <v>47</v>
      </c>
      <c r="N56" s="635">
        <v>9</v>
      </c>
      <c r="O56" s="633"/>
      <c r="P56" s="634">
        <v>24</v>
      </c>
      <c r="Q56" s="635">
        <v>10</v>
      </c>
      <c r="R56" s="636">
        <v>57</v>
      </c>
      <c r="S56" s="1005">
        <v>1.45</v>
      </c>
      <c r="T56" s="636">
        <v>22</v>
      </c>
      <c r="U56" s="636">
        <v>50</v>
      </c>
      <c r="V56" s="635">
        <v>12</v>
      </c>
      <c r="W56" s="613"/>
    </row>
    <row r="57" spans="1:23" s="578" customFormat="1" ht="8.25" customHeight="1">
      <c r="A57" s="624"/>
      <c r="B57" s="624"/>
      <c r="C57" s="625">
        <v>61</v>
      </c>
      <c r="D57" s="1004" t="s">
        <v>620</v>
      </c>
      <c r="E57" s="627" t="s">
        <v>621</v>
      </c>
      <c r="F57" s="627" t="s">
        <v>622</v>
      </c>
      <c r="G57" s="628"/>
      <c r="H57" s="634">
        <v>3</v>
      </c>
      <c r="I57" s="635">
        <v>3</v>
      </c>
      <c r="J57" s="636">
        <v>69</v>
      </c>
      <c r="K57" s="948">
        <v>2.4</v>
      </c>
      <c r="L57" s="636">
        <v>40</v>
      </c>
      <c r="M57" s="638">
        <v>100</v>
      </c>
      <c r="N57" s="635">
        <v>3</v>
      </c>
      <c r="O57" s="633"/>
      <c r="P57" s="634">
        <v>3</v>
      </c>
      <c r="Q57" s="635">
        <v>3</v>
      </c>
      <c r="R57" s="636">
        <v>68</v>
      </c>
      <c r="S57" s="1005">
        <v>2.38</v>
      </c>
      <c r="T57" s="636">
        <v>35</v>
      </c>
      <c r="U57" s="638">
        <v>67</v>
      </c>
      <c r="V57" s="635">
        <v>2</v>
      </c>
      <c r="W57" s="613"/>
    </row>
    <row r="58" spans="1:23" s="578" customFormat="1" ht="8.25" customHeight="1">
      <c r="A58" s="624"/>
      <c r="B58" s="624"/>
      <c r="C58" s="625">
        <v>64</v>
      </c>
      <c r="D58" s="1004" t="s">
        <v>623</v>
      </c>
      <c r="E58" s="627" t="s">
        <v>624</v>
      </c>
      <c r="F58" s="627" t="s">
        <v>625</v>
      </c>
      <c r="G58" s="628"/>
      <c r="H58" s="634">
        <v>16</v>
      </c>
      <c r="I58" s="635">
        <v>2</v>
      </c>
      <c r="J58" s="636">
        <v>63</v>
      </c>
      <c r="K58" s="948">
        <v>5.59</v>
      </c>
      <c r="L58" s="636">
        <v>44</v>
      </c>
      <c r="M58" s="636">
        <v>156</v>
      </c>
      <c r="N58" s="635">
        <v>25</v>
      </c>
      <c r="O58" s="633"/>
      <c r="P58" s="634">
        <v>21</v>
      </c>
      <c r="Q58" s="635">
        <v>1</v>
      </c>
      <c r="R58" s="636">
        <v>69</v>
      </c>
      <c r="S58" s="1005">
        <v>5.6</v>
      </c>
      <c r="T58" s="636">
        <v>39</v>
      </c>
      <c r="U58" s="636">
        <v>129</v>
      </c>
      <c r="V58" s="635">
        <v>27</v>
      </c>
      <c r="W58" s="613"/>
    </row>
    <row r="59" spans="1:23" s="578" customFormat="1" ht="8.25" customHeight="1">
      <c r="A59" s="624"/>
      <c r="B59" s="624"/>
      <c r="C59" s="625">
        <v>67</v>
      </c>
      <c r="D59" s="1004" t="s">
        <v>626</v>
      </c>
      <c r="E59" s="627" t="s">
        <v>627</v>
      </c>
      <c r="F59" s="627" t="s">
        <v>628</v>
      </c>
      <c r="G59" s="628"/>
      <c r="H59" s="621">
        <v>2</v>
      </c>
      <c r="I59" s="622">
        <v>0</v>
      </c>
      <c r="J59" s="622">
        <v>0</v>
      </c>
      <c r="K59" s="1008">
        <v>9.1</v>
      </c>
      <c r="L59" s="641">
        <v>39</v>
      </c>
      <c r="M59" s="641">
        <v>100</v>
      </c>
      <c r="N59" s="622">
        <v>2</v>
      </c>
      <c r="O59" s="633"/>
      <c r="P59" s="621">
        <v>2</v>
      </c>
      <c r="Q59" s="622">
        <v>1</v>
      </c>
      <c r="R59" s="641">
        <v>63</v>
      </c>
      <c r="S59" s="1006">
        <v>8.94</v>
      </c>
      <c r="T59" s="641">
        <v>25</v>
      </c>
      <c r="U59" s="641">
        <v>50</v>
      </c>
      <c r="V59" s="622">
        <v>1</v>
      </c>
      <c r="W59" s="613"/>
    </row>
    <row r="60" spans="1:23" s="578" customFormat="1" ht="8.25" customHeight="1">
      <c r="A60" s="658"/>
      <c r="B60" s="658"/>
      <c r="C60" s="659"/>
      <c r="D60" s="660"/>
      <c r="E60" s="660"/>
      <c r="F60" s="660"/>
      <c r="G60" s="645"/>
      <c r="H60" s="651">
        <f>SUM(H54:H59)</f>
        <v>530</v>
      </c>
      <c r="I60" s="652">
        <f>SUM(I54:I59)</f>
        <v>271</v>
      </c>
      <c r="J60" s="653">
        <v>35</v>
      </c>
      <c r="K60" s="951">
        <v>0.91</v>
      </c>
      <c r="L60" s="653">
        <v>13</v>
      </c>
      <c r="M60" s="653">
        <v>22</v>
      </c>
      <c r="N60" s="652">
        <f>SUM(N54:N59)</f>
        <v>119</v>
      </c>
      <c r="O60" s="650"/>
      <c r="P60" s="651">
        <f>SUM(P54:P59)</f>
        <v>544</v>
      </c>
      <c r="Q60" s="652">
        <f>SUM(Q54:Q59)</f>
        <v>267</v>
      </c>
      <c r="R60" s="653">
        <v>39</v>
      </c>
      <c r="S60" s="1007">
        <v>0.95</v>
      </c>
      <c r="T60" s="653">
        <v>12</v>
      </c>
      <c r="U60" s="653">
        <v>22</v>
      </c>
      <c r="V60" s="652">
        <f>SUM(V54:V59)</f>
        <v>120</v>
      </c>
      <c r="W60" s="655"/>
    </row>
    <row r="61" spans="1:23" s="578" customFormat="1" ht="8.25" customHeight="1">
      <c r="A61" s="615"/>
      <c r="B61" s="2093" t="s">
        <v>629</v>
      </c>
      <c r="C61" s="2093"/>
      <c r="D61" s="2093"/>
      <c r="E61" s="2093"/>
      <c r="F61" s="2093"/>
      <c r="G61" s="645"/>
      <c r="H61" s="621"/>
      <c r="I61" s="622"/>
      <c r="J61" s="641"/>
      <c r="K61" s="657"/>
      <c r="L61" s="641"/>
      <c r="M61" s="641"/>
      <c r="N61" s="622"/>
      <c r="O61" s="633"/>
      <c r="P61" s="621"/>
      <c r="Q61" s="622"/>
      <c r="R61" s="641"/>
      <c r="S61" s="657"/>
      <c r="T61" s="641"/>
      <c r="U61" s="641"/>
      <c r="V61" s="622"/>
      <c r="W61" s="613"/>
    </row>
    <row r="62" spans="1:23" s="578" customFormat="1" ht="8.25" customHeight="1">
      <c r="A62" s="624"/>
      <c r="B62" s="624"/>
      <c r="C62" s="625">
        <v>70</v>
      </c>
      <c r="D62" s="1004" t="s">
        <v>630</v>
      </c>
      <c r="E62" s="627" t="s">
        <v>631</v>
      </c>
      <c r="F62" s="627" t="s">
        <v>632</v>
      </c>
      <c r="G62" s="628"/>
      <c r="H62" s="634">
        <v>0</v>
      </c>
      <c r="I62" s="635">
        <v>0</v>
      </c>
      <c r="J62" s="635">
        <v>0</v>
      </c>
      <c r="K62" s="671">
        <v>0</v>
      </c>
      <c r="L62" s="635">
        <v>0</v>
      </c>
      <c r="M62" s="635">
        <v>0</v>
      </c>
      <c r="N62" s="635">
        <v>0</v>
      </c>
      <c r="O62" s="620"/>
      <c r="P62" s="634">
        <v>0</v>
      </c>
      <c r="Q62" s="635">
        <v>0</v>
      </c>
      <c r="R62" s="635">
        <v>0</v>
      </c>
      <c r="S62" s="671">
        <v>0</v>
      </c>
      <c r="T62" s="635">
        <v>0</v>
      </c>
      <c r="U62" s="635">
        <v>0</v>
      </c>
      <c r="V62" s="635">
        <v>0</v>
      </c>
      <c r="W62" s="613"/>
    </row>
    <row r="63" spans="1:23" s="578" customFormat="1" ht="8.25" customHeight="1">
      <c r="A63" s="624"/>
      <c r="B63" s="624"/>
      <c r="C63" s="625">
        <v>75</v>
      </c>
      <c r="D63" s="1004" t="s">
        <v>630</v>
      </c>
      <c r="E63" s="627" t="s">
        <v>633</v>
      </c>
      <c r="F63" s="627" t="s">
        <v>634</v>
      </c>
      <c r="G63" s="628"/>
      <c r="H63" s="634">
        <v>0</v>
      </c>
      <c r="I63" s="635">
        <v>0</v>
      </c>
      <c r="J63" s="635">
        <v>0</v>
      </c>
      <c r="K63" s="671">
        <v>0</v>
      </c>
      <c r="L63" s="635">
        <v>0</v>
      </c>
      <c r="M63" s="635">
        <v>0</v>
      </c>
      <c r="N63" s="635">
        <v>0</v>
      </c>
      <c r="O63" s="620"/>
      <c r="P63" s="634">
        <v>0</v>
      </c>
      <c r="Q63" s="635">
        <v>0</v>
      </c>
      <c r="R63" s="635">
        <v>0</v>
      </c>
      <c r="S63" s="671">
        <v>0</v>
      </c>
      <c r="T63" s="635">
        <v>0</v>
      </c>
      <c r="U63" s="635">
        <v>0</v>
      </c>
      <c r="V63" s="635">
        <v>0</v>
      </c>
      <c r="W63" s="613"/>
    </row>
    <row r="64" spans="1:23" s="578" customFormat="1" ht="8.25" customHeight="1">
      <c r="A64" s="624"/>
      <c r="B64" s="624"/>
      <c r="C64" s="625">
        <v>80</v>
      </c>
      <c r="D64" s="1004" t="s">
        <v>635</v>
      </c>
      <c r="E64" s="627" t="s">
        <v>636</v>
      </c>
      <c r="F64" s="627" t="s">
        <v>637</v>
      </c>
      <c r="G64" s="628"/>
      <c r="H64" s="621">
        <v>0</v>
      </c>
      <c r="I64" s="622">
        <v>0</v>
      </c>
      <c r="J64" s="622">
        <v>0</v>
      </c>
      <c r="K64" s="666">
        <v>0</v>
      </c>
      <c r="L64" s="622">
        <v>0</v>
      </c>
      <c r="M64" s="622">
        <v>0</v>
      </c>
      <c r="N64" s="622">
        <v>0</v>
      </c>
      <c r="O64" s="620"/>
      <c r="P64" s="621">
        <v>0</v>
      </c>
      <c r="Q64" s="622">
        <v>0</v>
      </c>
      <c r="R64" s="622">
        <v>0</v>
      </c>
      <c r="S64" s="666">
        <v>0</v>
      </c>
      <c r="T64" s="622">
        <v>0</v>
      </c>
      <c r="U64" s="622">
        <v>0</v>
      </c>
      <c r="V64" s="622">
        <v>0</v>
      </c>
      <c r="W64" s="613"/>
    </row>
    <row r="65" spans="1:23" s="578" customFormat="1" ht="8.25" customHeight="1">
      <c r="A65" s="658"/>
      <c r="B65" s="658"/>
      <c r="C65" s="659"/>
      <c r="D65" s="660"/>
      <c r="E65" s="660"/>
      <c r="F65" s="660"/>
      <c r="G65" s="645"/>
      <c r="H65" s="651">
        <f>SUM(H62:H64)</f>
        <v>0</v>
      </c>
      <c r="I65" s="652">
        <f>SUM(I62:I64)</f>
        <v>0</v>
      </c>
      <c r="J65" s="652">
        <v>0</v>
      </c>
      <c r="K65" s="673">
        <v>0</v>
      </c>
      <c r="L65" s="652">
        <v>0</v>
      </c>
      <c r="M65" s="652">
        <v>0</v>
      </c>
      <c r="N65" s="652">
        <f>SUM(N62:N64)</f>
        <v>0</v>
      </c>
      <c r="O65" s="650"/>
      <c r="P65" s="651">
        <f>SUM(P62:P64)</f>
        <v>0</v>
      </c>
      <c r="Q65" s="652">
        <f>SUM(Q62:Q64)</f>
        <v>0</v>
      </c>
      <c r="R65" s="652">
        <v>0</v>
      </c>
      <c r="S65" s="673">
        <v>0</v>
      </c>
      <c r="T65" s="652">
        <v>0</v>
      </c>
      <c r="U65" s="652">
        <v>0</v>
      </c>
      <c r="V65" s="652">
        <f>SUM(V62:V64)</f>
        <v>0</v>
      </c>
      <c r="W65" s="655"/>
    </row>
    <row r="66" spans="1:23" s="578" customFormat="1" ht="8.25" customHeight="1">
      <c r="A66" s="615"/>
      <c r="B66" s="2093" t="s">
        <v>638</v>
      </c>
      <c r="C66" s="2093"/>
      <c r="D66" s="2093"/>
      <c r="E66" s="2093"/>
      <c r="F66" s="2093"/>
      <c r="G66" s="645"/>
      <c r="H66" s="621"/>
      <c r="I66" s="622"/>
      <c r="J66" s="641"/>
      <c r="K66" s="657"/>
      <c r="L66" s="641"/>
      <c r="M66" s="641"/>
      <c r="N66" s="622"/>
      <c r="O66" s="620"/>
      <c r="P66" s="621"/>
      <c r="Q66" s="622"/>
      <c r="R66" s="641"/>
      <c r="S66" s="657"/>
      <c r="T66" s="641"/>
      <c r="U66" s="641"/>
      <c r="V66" s="622"/>
      <c r="W66" s="613"/>
    </row>
    <row r="67" spans="1:23" s="578" customFormat="1" ht="8.25" customHeight="1">
      <c r="A67" s="624"/>
      <c r="B67" s="624"/>
      <c r="C67" s="625">
        <v>90</v>
      </c>
      <c r="D67" s="626">
        <v>1</v>
      </c>
      <c r="E67" s="627" t="s">
        <v>639</v>
      </c>
      <c r="F67" s="627" t="s">
        <v>640</v>
      </c>
      <c r="G67" s="628"/>
      <c r="H67" s="621">
        <v>0</v>
      </c>
      <c r="I67" s="622">
        <v>0</v>
      </c>
      <c r="J67" s="622">
        <v>0</v>
      </c>
      <c r="K67" s="666">
        <v>0</v>
      </c>
      <c r="L67" s="622">
        <v>0</v>
      </c>
      <c r="M67" s="622">
        <v>0</v>
      </c>
      <c r="N67" s="622">
        <v>0</v>
      </c>
      <c r="O67" s="620"/>
      <c r="P67" s="621">
        <v>0</v>
      </c>
      <c r="Q67" s="622">
        <v>0</v>
      </c>
      <c r="R67" s="622">
        <v>0</v>
      </c>
      <c r="S67" s="666">
        <v>0</v>
      </c>
      <c r="T67" s="622">
        <v>0</v>
      </c>
      <c r="U67" s="622">
        <v>0</v>
      </c>
      <c r="V67" s="622">
        <v>0</v>
      </c>
      <c r="W67" s="613"/>
    </row>
    <row r="68" spans="1:23" s="578" customFormat="1" ht="8.25" customHeight="1">
      <c r="A68" s="615"/>
      <c r="B68" s="615"/>
      <c r="C68" s="616"/>
      <c r="D68" s="674"/>
      <c r="E68" s="644"/>
      <c r="F68" s="644"/>
      <c r="G68" s="645"/>
      <c r="H68" s="651">
        <f>SUM(H67)</f>
        <v>0</v>
      </c>
      <c r="I68" s="652">
        <f>SUM(I67)</f>
        <v>0</v>
      </c>
      <c r="J68" s="652">
        <v>0</v>
      </c>
      <c r="K68" s="673">
        <v>0</v>
      </c>
      <c r="L68" s="652">
        <v>0</v>
      </c>
      <c r="M68" s="652">
        <v>0</v>
      </c>
      <c r="N68" s="652">
        <f>SUM(N67)</f>
        <v>0</v>
      </c>
      <c r="O68" s="650"/>
      <c r="P68" s="651">
        <f>SUM(P67)</f>
        <v>0</v>
      </c>
      <c r="Q68" s="652">
        <f>SUM(Q67)</f>
        <v>0</v>
      </c>
      <c r="R68" s="652">
        <v>0</v>
      </c>
      <c r="S68" s="673">
        <v>0</v>
      </c>
      <c r="T68" s="652">
        <v>0</v>
      </c>
      <c r="U68" s="652">
        <v>0</v>
      </c>
      <c r="V68" s="652">
        <f>SUM(V67)</f>
        <v>0</v>
      </c>
      <c r="W68" s="655"/>
    </row>
    <row r="69" spans="1:23" s="578" customFormat="1" ht="8.25" customHeight="1">
      <c r="A69" s="615"/>
      <c r="B69" s="661"/>
      <c r="C69" s="661"/>
      <c r="D69" s="661"/>
      <c r="E69" s="661"/>
      <c r="F69" s="661"/>
      <c r="G69" s="662"/>
      <c r="H69" s="680">
        <f>H52+H60+H65+H68</f>
        <v>28992</v>
      </c>
      <c r="I69" s="681">
        <f>I52+I60+I65+I68</f>
        <v>6664</v>
      </c>
      <c r="J69" s="682">
        <v>76</v>
      </c>
      <c r="K69" s="683">
        <v>0.04</v>
      </c>
      <c r="L69" s="682">
        <v>9</v>
      </c>
      <c r="M69" s="682">
        <v>3</v>
      </c>
      <c r="N69" s="681">
        <f>N52+N60+N65+N68</f>
        <v>901</v>
      </c>
      <c r="O69" s="679"/>
      <c r="P69" s="680">
        <f>P52+P60+P65+P68</f>
        <v>30645</v>
      </c>
      <c r="Q69" s="681">
        <f>Q52+Q60+Q65+Q68</f>
        <v>6507</v>
      </c>
      <c r="R69" s="682">
        <v>76</v>
      </c>
      <c r="S69" s="683">
        <v>0.04</v>
      </c>
      <c r="T69" s="682">
        <v>9</v>
      </c>
      <c r="U69" s="682">
        <v>3</v>
      </c>
      <c r="V69" s="681">
        <f>V52+V60+V65+V68</f>
        <v>965</v>
      </c>
      <c r="W69" s="684"/>
    </row>
    <row r="70" spans="1:23" ht="8.25" customHeight="1">
      <c r="A70" s="2097" t="s">
        <v>496</v>
      </c>
      <c r="B70" s="2097"/>
      <c r="C70" s="2097"/>
      <c r="D70" s="2097"/>
      <c r="E70" s="2097"/>
      <c r="F70" s="2097"/>
      <c r="G70" s="2097"/>
      <c r="H70" s="2097"/>
      <c r="I70" s="2097"/>
      <c r="J70" s="2097"/>
      <c r="K70" s="2097"/>
      <c r="L70" s="2097"/>
      <c r="M70" s="2097"/>
      <c r="N70" s="2097"/>
      <c r="O70" s="2097"/>
      <c r="P70" s="2097"/>
      <c r="Q70" s="2097"/>
      <c r="R70" s="2097"/>
      <c r="S70" s="2097"/>
      <c r="T70" s="2097"/>
      <c r="U70" s="2097"/>
      <c r="V70" s="2097"/>
      <c r="W70" s="2097"/>
    </row>
  </sheetData>
  <sheetProtection selectLockedCells="1"/>
  <mergeCells count="16">
    <mergeCell ref="A1:W1"/>
    <mergeCell ref="B61:F61"/>
    <mergeCell ref="B66:F66"/>
    <mergeCell ref="H3:N3"/>
    <mergeCell ref="B30:F30"/>
    <mergeCell ref="B40:F40"/>
    <mergeCell ref="B53:F53"/>
    <mergeCell ref="A70:W70"/>
    <mergeCell ref="P3:V3"/>
    <mergeCell ref="B22:F22"/>
    <mergeCell ref="B10:F10"/>
    <mergeCell ref="B9:C9"/>
    <mergeCell ref="A3:D3"/>
    <mergeCell ref="B35:F35"/>
    <mergeCell ref="A8:C8"/>
    <mergeCell ref="A39:F39"/>
  </mergeCells>
  <printOptions horizontalCentered="1"/>
  <pageMargins left="0.25" right="0.25" top="0.5" bottom="0.25" header="0.5" footer="0.5"/>
  <pageSetup horizontalDpi="600" verticalDpi="600" orientation="landscape" paperSize="9" scale="96" r:id="rId1"/>
  <colBreaks count="1" manualBreakCount="1">
    <brk id="23" min="3" max="36" man="1"/>
  </colBreaks>
</worksheet>
</file>

<file path=xl/worksheets/sheet18.xml><?xml version="1.0" encoding="utf-8"?>
<worksheet xmlns="http://schemas.openxmlformats.org/spreadsheetml/2006/main" xmlns:r="http://schemas.openxmlformats.org/officeDocument/2006/relationships">
  <dimension ref="A1:W49"/>
  <sheetViews>
    <sheetView zoomScalePageLayoutView="0" workbookViewId="0" topLeftCell="A1">
      <selection activeCell="V46" sqref="V46"/>
    </sheetView>
  </sheetViews>
  <sheetFormatPr defaultColWidth="8.421875" defaultRowHeight="12.75"/>
  <cols>
    <col min="1" max="2" width="1.7109375" style="1" customWidth="1"/>
    <col min="3" max="4" width="8.28125" style="1" customWidth="1"/>
    <col min="5" max="5" width="8.8515625" style="1" customWidth="1"/>
    <col min="6" max="6" width="9.28125" style="1" customWidth="1"/>
    <col min="7" max="7" width="1.7109375" style="1" customWidth="1"/>
    <col min="8" max="8" width="6.00390625" style="685" customWidth="1"/>
    <col min="9" max="9" width="9.28125" style="685" customWidth="1"/>
    <col min="10" max="13" width="7.8515625" style="685" customWidth="1"/>
    <col min="14" max="14" width="5.140625" style="685" customWidth="1"/>
    <col min="15" max="15" width="1.7109375" style="685" customWidth="1"/>
    <col min="16" max="16" width="5.7109375" style="686" customWidth="1"/>
    <col min="17" max="17" width="8.57421875" style="686" customWidth="1"/>
    <col min="18" max="21" width="7.8515625" style="686" customWidth="1"/>
    <col min="22" max="22" width="5.00390625" style="686" customWidth="1"/>
    <col min="23" max="23" width="1.7109375" style="1" customWidth="1"/>
    <col min="24" max="30" width="8.421875" style="1" customWidth="1"/>
    <col min="31" max="36" width="8.421875" style="689" customWidth="1"/>
    <col min="37" max="254" width="8.421875" style="1" customWidth="1"/>
    <col min="255" max="16384" width="8.421875" style="1" customWidth="1"/>
  </cols>
  <sheetData>
    <row r="1" spans="1:23" ht="16.5">
      <c r="A1" s="2102" t="s">
        <v>280</v>
      </c>
      <c r="B1" s="2102"/>
      <c r="C1" s="2102"/>
      <c r="D1" s="2102"/>
      <c r="E1" s="2102"/>
      <c r="F1" s="2102"/>
      <c r="G1" s="2102"/>
      <c r="H1" s="2102"/>
      <c r="I1" s="2102"/>
      <c r="J1" s="2102"/>
      <c r="K1" s="2102"/>
      <c r="L1" s="2102"/>
      <c r="M1" s="2102"/>
      <c r="N1" s="2102"/>
      <c r="O1" s="2102"/>
      <c r="P1" s="2102"/>
      <c r="Q1" s="2102"/>
      <c r="R1" s="2102"/>
      <c r="S1" s="2102"/>
      <c r="T1" s="2102"/>
      <c r="U1" s="2102"/>
      <c r="V1" s="2102"/>
      <c r="W1" s="2102"/>
    </row>
    <row r="2" spans="1:22" s="578" customFormat="1" ht="3.75" customHeight="1">
      <c r="A2" s="579"/>
      <c r="B2" s="579"/>
      <c r="C2" s="579"/>
      <c r="D2" s="579"/>
      <c r="E2" s="579"/>
      <c r="F2" s="579"/>
      <c r="G2" s="579"/>
      <c r="H2" s="580"/>
      <c r="I2" s="580"/>
      <c r="J2" s="580"/>
      <c r="K2" s="581"/>
      <c r="L2" s="581"/>
      <c r="M2" s="581"/>
      <c r="N2" s="581"/>
      <c r="O2" s="581"/>
      <c r="P2" s="580"/>
      <c r="Q2" s="580"/>
      <c r="R2" s="580"/>
      <c r="S2" s="581"/>
      <c r="T2" s="581"/>
      <c r="U2" s="581"/>
      <c r="V2" s="581"/>
    </row>
    <row r="3" spans="1:23" s="578" customFormat="1" ht="9.75" customHeight="1">
      <c r="A3" s="2101" t="s">
        <v>324</v>
      </c>
      <c r="B3" s="2101"/>
      <c r="C3" s="2101"/>
      <c r="D3" s="2101"/>
      <c r="E3" s="582"/>
      <c r="F3" s="582"/>
      <c r="G3" s="583"/>
      <c r="H3" s="2098" t="s">
        <v>327</v>
      </c>
      <c r="I3" s="2099"/>
      <c r="J3" s="2099"/>
      <c r="K3" s="2099"/>
      <c r="L3" s="2099"/>
      <c r="M3" s="2099"/>
      <c r="N3" s="2099"/>
      <c r="O3" s="584"/>
      <c r="P3" s="2098" t="s">
        <v>328</v>
      </c>
      <c r="Q3" s="2099"/>
      <c r="R3" s="2099"/>
      <c r="S3" s="2099"/>
      <c r="T3" s="2099"/>
      <c r="U3" s="2099"/>
      <c r="V3" s="2099"/>
      <c r="W3" s="585"/>
    </row>
    <row r="4" spans="1:23" s="578" customFormat="1" ht="9.75" customHeight="1">
      <c r="A4" s="586"/>
      <c r="B4" s="586"/>
      <c r="C4" s="586"/>
      <c r="D4" s="586"/>
      <c r="E4" s="586"/>
      <c r="F4" s="586"/>
      <c r="G4" s="587"/>
      <c r="H4" s="592"/>
      <c r="I4" s="593"/>
      <c r="J4" s="594" t="s">
        <v>561</v>
      </c>
      <c r="K4" s="594" t="s">
        <v>561</v>
      </c>
      <c r="L4" s="594" t="s">
        <v>561</v>
      </c>
      <c r="M4" s="594" t="s">
        <v>561</v>
      </c>
      <c r="N4" s="594"/>
      <c r="O4" s="591"/>
      <c r="P4" s="592"/>
      <c r="Q4" s="593"/>
      <c r="R4" s="594" t="s">
        <v>561</v>
      </c>
      <c r="S4" s="594" t="s">
        <v>561</v>
      </c>
      <c r="T4" s="594" t="s">
        <v>561</v>
      </c>
      <c r="U4" s="594" t="s">
        <v>561</v>
      </c>
      <c r="V4" s="594"/>
      <c r="W4" s="595"/>
    </row>
    <row r="5" spans="1:23" s="578" customFormat="1" ht="9.75" customHeight="1">
      <c r="A5" s="586"/>
      <c r="B5" s="586"/>
      <c r="C5" s="586"/>
      <c r="D5" s="586"/>
      <c r="E5" s="586"/>
      <c r="F5" s="586"/>
      <c r="G5" s="587"/>
      <c r="H5" s="592"/>
      <c r="I5" s="594" t="s">
        <v>562</v>
      </c>
      <c r="J5" s="594" t="s">
        <v>563</v>
      </c>
      <c r="K5" s="594" t="s">
        <v>563</v>
      </c>
      <c r="L5" s="594" t="s">
        <v>563</v>
      </c>
      <c r="M5" s="594" t="s">
        <v>563</v>
      </c>
      <c r="N5" s="594"/>
      <c r="O5" s="591"/>
      <c r="P5" s="592"/>
      <c r="Q5" s="594" t="s">
        <v>562</v>
      </c>
      <c r="R5" s="594" t="s">
        <v>563</v>
      </c>
      <c r="S5" s="594" t="s">
        <v>563</v>
      </c>
      <c r="T5" s="594" t="s">
        <v>563</v>
      </c>
      <c r="U5" s="594" t="s">
        <v>563</v>
      </c>
      <c r="V5" s="594"/>
      <c r="W5" s="595"/>
    </row>
    <row r="6" spans="1:23" s="578" customFormat="1" ht="9.75" customHeight="1">
      <c r="A6" s="586"/>
      <c r="B6" s="586"/>
      <c r="C6" s="586"/>
      <c r="D6" s="594"/>
      <c r="E6" s="594"/>
      <c r="F6" s="590" t="s">
        <v>564</v>
      </c>
      <c r="G6" s="591"/>
      <c r="H6" s="592"/>
      <c r="I6" s="594" t="s">
        <v>565</v>
      </c>
      <c r="J6" s="594" t="s">
        <v>566</v>
      </c>
      <c r="K6" s="594" t="s">
        <v>566</v>
      </c>
      <c r="L6" s="594" t="s">
        <v>566</v>
      </c>
      <c r="M6" s="594" t="s">
        <v>567</v>
      </c>
      <c r="N6" s="594"/>
      <c r="O6" s="591"/>
      <c r="P6" s="592"/>
      <c r="Q6" s="594" t="s">
        <v>565</v>
      </c>
      <c r="R6" s="594" t="s">
        <v>566</v>
      </c>
      <c r="S6" s="594" t="s">
        <v>566</v>
      </c>
      <c r="T6" s="594" t="s">
        <v>566</v>
      </c>
      <c r="U6" s="594" t="s">
        <v>567</v>
      </c>
      <c r="V6" s="594"/>
      <c r="W6" s="595"/>
    </row>
    <row r="7" spans="1:23" s="578" customFormat="1" ht="9.75" customHeight="1">
      <c r="A7" s="596"/>
      <c r="B7" s="596"/>
      <c r="C7" s="596"/>
      <c r="D7" s="594"/>
      <c r="E7" s="590" t="s">
        <v>568</v>
      </c>
      <c r="F7" s="590" t="s">
        <v>569</v>
      </c>
      <c r="G7" s="589"/>
      <c r="H7" s="600" t="s">
        <v>570</v>
      </c>
      <c r="I7" s="601" t="s">
        <v>571</v>
      </c>
      <c r="J7" s="601" t="s">
        <v>572</v>
      </c>
      <c r="K7" s="601" t="s">
        <v>573</v>
      </c>
      <c r="L7" s="601" t="s">
        <v>574</v>
      </c>
      <c r="M7" s="601" t="s">
        <v>575</v>
      </c>
      <c r="N7" s="601" t="s">
        <v>477</v>
      </c>
      <c r="O7" s="599"/>
      <c r="P7" s="600" t="s">
        <v>570</v>
      </c>
      <c r="Q7" s="601" t="s">
        <v>571</v>
      </c>
      <c r="R7" s="601" t="s">
        <v>572</v>
      </c>
      <c r="S7" s="601" t="s">
        <v>573</v>
      </c>
      <c r="T7" s="601" t="s">
        <v>574</v>
      </c>
      <c r="U7" s="601" t="s">
        <v>575</v>
      </c>
      <c r="V7" s="601" t="s">
        <v>477</v>
      </c>
      <c r="W7" s="602"/>
    </row>
    <row r="8" spans="1:23" s="578" customFormat="1" ht="9.75" customHeight="1">
      <c r="A8" s="2100" t="s">
        <v>344</v>
      </c>
      <c r="B8" s="2100"/>
      <c r="C8" s="2100"/>
      <c r="D8" s="604"/>
      <c r="E8" s="604" t="s">
        <v>576</v>
      </c>
      <c r="F8" s="604" t="s">
        <v>577</v>
      </c>
      <c r="G8" s="605"/>
      <c r="H8" s="614"/>
      <c r="I8" s="608"/>
      <c r="J8" s="608"/>
      <c r="K8" s="608"/>
      <c r="L8" s="608"/>
      <c r="M8" s="609"/>
      <c r="N8" s="609"/>
      <c r="O8" s="609"/>
      <c r="P8" s="610"/>
      <c r="Q8" s="611"/>
      <c r="R8" s="611"/>
      <c r="S8" s="611"/>
      <c r="T8" s="611"/>
      <c r="U8" s="612"/>
      <c r="V8" s="609"/>
      <c r="W8" s="613"/>
    </row>
    <row r="9" spans="1:23" s="578" customFormat="1" ht="9.75" customHeight="1">
      <c r="A9" s="603"/>
      <c r="B9" s="2100" t="s">
        <v>578</v>
      </c>
      <c r="C9" s="2100"/>
      <c r="D9" s="604" t="s">
        <v>579</v>
      </c>
      <c r="E9" s="604" t="s">
        <v>368</v>
      </c>
      <c r="F9" s="604" t="s">
        <v>368</v>
      </c>
      <c r="G9" s="605"/>
      <c r="H9" s="614"/>
      <c r="I9" s="608"/>
      <c r="J9" s="608"/>
      <c r="K9" s="608"/>
      <c r="L9" s="608"/>
      <c r="M9" s="609"/>
      <c r="N9" s="609"/>
      <c r="O9" s="609"/>
      <c r="P9" s="614"/>
      <c r="Q9" s="608"/>
      <c r="R9" s="608"/>
      <c r="S9" s="608"/>
      <c r="T9" s="608"/>
      <c r="U9" s="609"/>
      <c r="V9" s="609"/>
      <c r="W9" s="613"/>
    </row>
    <row r="10" spans="1:23" s="578" customFormat="1" ht="9.75" customHeight="1">
      <c r="A10" s="615"/>
      <c r="B10" s="2093" t="s">
        <v>580</v>
      </c>
      <c r="C10" s="2093"/>
      <c r="D10" s="2093"/>
      <c r="E10" s="2093"/>
      <c r="F10" s="2093"/>
      <c r="G10" s="645"/>
      <c r="H10" s="621"/>
      <c r="I10" s="622"/>
      <c r="J10" s="623"/>
      <c r="K10" s="623"/>
      <c r="L10" s="623"/>
      <c r="M10" s="623"/>
      <c r="N10" s="622"/>
      <c r="O10" s="620"/>
      <c r="P10" s="621"/>
      <c r="Q10" s="622"/>
      <c r="R10" s="623"/>
      <c r="S10" s="623"/>
      <c r="T10" s="623"/>
      <c r="U10" s="623"/>
      <c r="V10" s="622"/>
      <c r="W10" s="613"/>
    </row>
    <row r="11" spans="1:23" s="578" customFormat="1" ht="9.75" customHeight="1">
      <c r="A11" s="624"/>
      <c r="B11" s="624"/>
      <c r="C11" s="625">
        <v>10</v>
      </c>
      <c r="D11" s="946" t="s">
        <v>581</v>
      </c>
      <c r="E11" s="947" t="s">
        <v>582</v>
      </c>
      <c r="F11" s="947" t="s">
        <v>583</v>
      </c>
      <c r="G11" s="628"/>
      <c r="H11" s="634">
        <v>1916</v>
      </c>
      <c r="I11" s="635">
        <v>0</v>
      </c>
      <c r="J11" s="635">
        <v>0</v>
      </c>
      <c r="K11" s="1009">
        <v>0.03</v>
      </c>
      <c r="L11" s="636">
        <v>9</v>
      </c>
      <c r="M11" s="636">
        <v>2</v>
      </c>
      <c r="N11" s="635">
        <v>42</v>
      </c>
      <c r="O11" s="633"/>
      <c r="P11" s="634">
        <v>394</v>
      </c>
      <c r="Q11" s="635">
        <v>0</v>
      </c>
      <c r="R11" s="635">
        <v>0</v>
      </c>
      <c r="S11" s="948">
        <v>0.03</v>
      </c>
      <c r="T11" s="636">
        <v>19</v>
      </c>
      <c r="U11" s="636">
        <v>5</v>
      </c>
      <c r="V11" s="635">
        <v>18</v>
      </c>
      <c r="W11" s="613"/>
    </row>
    <row r="12" spans="1:23" s="578" customFormat="1" ht="9.75" customHeight="1">
      <c r="A12" s="624"/>
      <c r="B12" s="624"/>
      <c r="C12" s="625">
        <v>21</v>
      </c>
      <c r="D12" s="946" t="s">
        <v>581</v>
      </c>
      <c r="E12" s="947" t="s">
        <v>584</v>
      </c>
      <c r="F12" s="947" t="s">
        <v>585</v>
      </c>
      <c r="G12" s="628"/>
      <c r="H12" s="634">
        <v>515</v>
      </c>
      <c r="I12" s="635">
        <v>84</v>
      </c>
      <c r="J12" s="635">
        <v>0</v>
      </c>
      <c r="K12" s="1009">
        <v>0.04</v>
      </c>
      <c r="L12" s="636">
        <v>25</v>
      </c>
      <c r="M12" s="636">
        <v>6</v>
      </c>
      <c r="N12" s="635">
        <v>32</v>
      </c>
      <c r="O12" s="633"/>
      <c r="P12" s="634">
        <v>385</v>
      </c>
      <c r="Q12" s="635">
        <v>78</v>
      </c>
      <c r="R12" s="635">
        <v>0</v>
      </c>
      <c r="S12" s="948">
        <v>0.03</v>
      </c>
      <c r="T12" s="636">
        <v>34</v>
      </c>
      <c r="U12" s="636">
        <v>10</v>
      </c>
      <c r="V12" s="635">
        <v>37</v>
      </c>
      <c r="W12" s="613"/>
    </row>
    <row r="13" spans="1:23" s="578" customFormat="1" ht="9.75" customHeight="1">
      <c r="A13" s="624"/>
      <c r="B13" s="624"/>
      <c r="C13" s="625">
        <v>24</v>
      </c>
      <c r="D13" s="946" t="s">
        <v>586</v>
      </c>
      <c r="E13" s="947" t="s">
        <v>587</v>
      </c>
      <c r="F13" s="947" t="s">
        <v>588</v>
      </c>
      <c r="G13" s="949"/>
      <c r="H13" s="634">
        <v>7435</v>
      </c>
      <c r="I13" s="635">
        <v>0</v>
      </c>
      <c r="J13" s="635">
        <v>0</v>
      </c>
      <c r="K13" s="1009">
        <v>0.04</v>
      </c>
      <c r="L13" s="636">
        <v>15</v>
      </c>
      <c r="M13" s="636">
        <v>7</v>
      </c>
      <c r="N13" s="635">
        <v>512</v>
      </c>
      <c r="O13" s="633"/>
      <c r="P13" s="634">
        <v>7369</v>
      </c>
      <c r="Q13" s="635">
        <v>27</v>
      </c>
      <c r="R13" s="636">
        <v>50</v>
      </c>
      <c r="S13" s="948">
        <v>0.04</v>
      </c>
      <c r="T13" s="636">
        <v>12</v>
      </c>
      <c r="U13" s="636">
        <v>3</v>
      </c>
      <c r="V13" s="635">
        <v>254</v>
      </c>
      <c r="W13" s="613"/>
    </row>
    <row r="14" spans="1:23" s="578" customFormat="1" ht="9.75" customHeight="1">
      <c r="A14" s="624"/>
      <c r="B14" s="624"/>
      <c r="C14" s="625">
        <v>27</v>
      </c>
      <c r="D14" s="946" t="s">
        <v>589</v>
      </c>
      <c r="E14" s="947" t="s">
        <v>590</v>
      </c>
      <c r="F14" s="947" t="s">
        <v>591</v>
      </c>
      <c r="G14" s="949"/>
      <c r="H14" s="634">
        <v>7967</v>
      </c>
      <c r="I14" s="635">
        <v>0</v>
      </c>
      <c r="J14" s="635">
        <v>0</v>
      </c>
      <c r="K14" s="1009">
        <v>0.05</v>
      </c>
      <c r="L14" s="636">
        <v>21</v>
      </c>
      <c r="M14" s="638">
        <v>8</v>
      </c>
      <c r="N14" s="635">
        <v>648</v>
      </c>
      <c r="O14" s="633"/>
      <c r="P14" s="634">
        <v>8435</v>
      </c>
      <c r="Q14" s="635">
        <v>0</v>
      </c>
      <c r="R14" s="635">
        <v>0</v>
      </c>
      <c r="S14" s="948">
        <v>0.05</v>
      </c>
      <c r="T14" s="636">
        <v>18</v>
      </c>
      <c r="U14" s="638">
        <v>6</v>
      </c>
      <c r="V14" s="635">
        <v>482</v>
      </c>
      <c r="W14" s="613"/>
    </row>
    <row r="15" spans="1:23" s="578" customFormat="1" ht="9.75" customHeight="1">
      <c r="A15" s="624"/>
      <c r="B15" s="624"/>
      <c r="C15" s="625">
        <v>31</v>
      </c>
      <c r="D15" s="946" t="s">
        <v>592</v>
      </c>
      <c r="E15" s="947" t="s">
        <v>593</v>
      </c>
      <c r="F15" s="947" t="s">
        <v>594</v>
      </c>
      <c r="G15" s="949"/>
      <c r="H15" s="634">
        <v>17894</v>
      </c>
      <c r="I15" s="635">
        <v>0</v>
      </c>
      <c r="J15" s="635">
        <v>0</v>
      </c>
      <c r="K15" s="1009">
        <v>0.08</v>
      </c>
      <c r="L15" s="636">
        <v>13</v>
      </c>
      <c r="M15" s="636">
        <v>7</v>
      </c>
      <c r="N15" s="635">
        <v>1299</v>
      </c>
      <c r="O15" s="633"/>
      <c r="P15" s="634">
        <v>19982</v>
      </c>
      <c r="Q15" s="635">
        <v>0</v>
      </c>
      <c r="R15" s="635">
        <v>0</v>
      </c>
      <c r="S15" s="948">
        <v>0.07</v>
      </c>
      <c r="T15" s="636">
        <v>12</v>
      </c>
      <c r="U15" s="636">
        <v>6</v>
      </c>
      <c r="V15" s="635">
        <v>1227</v>
      </c>
      <c r="W15" s="613"/>
    </row>
    <row r="16" spans="1:23" s="578" customFormat="1" ht="9.75" customHeight="1">
      <c r="A16" s="624"/>
      <c r="B16" s="624"/>
      <c r="C16" s="625">
        <v>34</v>
      </c>
      <c r="D16" s="946" t="s">
        <v>595</v>
      </c>
      <c r="E16" s="947" t="s">
        <v>596</v>
      </c>
      <c r="F16" s="947" t="s">
        <v>597</v>
      </c>
      <c r="G16" s="949"/>
      <c r="H16" s="634">
        <v>5101</v>
      </c>
      <c r="I16" s="635">
        <v>6</v>
      </c>
      <c r="J16" s="636">
        <v>80</v>
      </c>
      <c r="K16" s="1009">
        <v>0.11</v>
      </c>
      <c r="L16" s="636">
        <v>22</v>
      </c>
      <c r="M16" s="636">
        <v>16</v>
      </c>
      <c r="N16" s="635">
        <v>816</v>
      </c>
      <c r="O16" s="633"/>
      <c r="P16" s="634">
        <v>6083</v>
      </c>
      <c r="Q16" s="635">
        <v>7</v>
      </c>
      <c r="R16" s="636">
        <v>80</v>
      </c>
      <c r="S16" s="948">
        <v>0.11</v>
      </c>
      <c r="T16" s="636">
        <v>22</v>
      </c>
      <c r="U16" s="636">
        <v>15</v>
      </c>
      <c r="V16" s="635">
        <v>929</v>
      </c>
      <c r="W16" s="613"/>
    </row>
    <row r="17" spans="1:23" s="578" customFormat="1" ht="9.75" customHeight="1">
      <c r="A17" s="624"/>
      <c r="B17" s="624"/>
      <c r="C17" s="625">
        <v>37</v>
      </c>
      <c r="D17" s="946" t="s">
        <v>598</v>
      </c>
      <c r="E17" s="947" t="s">
        <v>599</v>
      </c>
      <c r="F17" s="947" t="s">
        <v>600</v>
      </c>
      <c r="G17" s="949"/>
      <c r="H17" s="634">
        <v>14295</v>
      </c>
      <c r="I17" s="635">
        <v>100</v>
      </c>
      <c r="J17" s="636">
        <v>80</v>
      </c>
      <c r="K17" s="1009">
        <v>0.14</v>
      </c>
      <c r="L17" s="636">
        <v>9</v>
      </c>
      <c r="M17" s="638">
        <v>10</v>
      </c>
      <c r="N17" s="635">
        <v>1447</v>
      </c>
      <c r="O17" s="633"/>
      <c r="P17" s="634">
        <v>13822</v>
      </c>
      <c r="Q17" s="635">
        <v>99</v>
      </c>
      <c r="R17" s="636">
        <v>80</v>
      </c>
      <c r="S17" s="948">
        <v>0.14</v>
      </c>
      <c r="T17" s="636">
        <v>8</v>
      </c>
      <c r="U17" s="638">
        <v>8</v>
      </c>
      <c r="V17" s="635">
        <v>1057</v>
      </c>
      <c r="W17" s="613"/>
    </row>
    <row r="18" spans="1:23" s="578" customFormat="1" ht="9.75" customHeight="1">
      <c r="A18" s="624"/>
      <c r="B18" s="624"/>
      <c r="C18" s="625">
        <v>41</v>
      </c>
      <c r="D18" s="946" t="s">
        <v>601</v>
      </c>
      <c r="E18" s="947" t="s">
        <v>602</v>
      </c>
      <c r="F18" s="947" t="s">
        <v>603</v>
      </c>
      <c r="G18" s="949"/>
      <c r="H18" s="634">
        <v>5136</v>
      </c>
      <c r="I18" s="635">
        <v>436</v>
      </c>
      <c r="J18" s="636">
        <v>75</v>
      </c>
      <c r="K18" s="1009">
        <v>0.18</v>
      </c>
      <c r="L18" s="636">
        <v>20</v>
      </c>
      <c r="M18" s="636">
        <v>20</v>
      </c>
      <c r="N18" s="635">
        <v>1016</v>
      </c>
      <c r="O18" s="633"/>
      <c r="P18" s="634">
        <v>6230</v>
      </c>
      <c r="Q18" s="635">
        <v>481</v>
      </c>
      <c r="R18" s="636">
        <v>77</v>
      </c>
      <c r="S18" s="948">
        <v>0.18</v>
      </c>
      <c r="T18" s="636">
        <v>16</v>
      </c>
      <c r="U18" s="636">
        <v>16</v>
      </c>
      <c r="V18" s="635">
        <v>967</v>
      </c>
      <c r="W18" s="613"/>
    </row>
    <row r="19" spans="1:23" s="578" customFormat="1" ht="9.75" customHeight="1">
      <c r="A19" s="624"/>
      <c r="B19" s="624"/>
      <c r="C19" s="625">
        <v>44</v>
      </c>
      <c r="D19" s="946" t="s">
        <v>604</v>
      </c>
      <c r="E19" s="947" t="s">
        <v>605</v>
      </c>
      <c r="F19" s="947" t="s">
        <v>606</v>
      </c>
      <c r="G19" s="949"/>
      <c r="H19" s="634">
        <v>2624</v>
      </c>
      <c r="I19" s="635">
        <v>525</v>
      </c>
      <c r="J19" s="636">
        <v>79</v>
      </c>
      <c r="K19" s="1009">
        <v>0.26</v>
      </c>
      <c r="L19" s="636">
        <v>15</v>
      </c>
      <c r="M19" s="636">
        <v>16</v>
      </c>
      <c r="N19" s="635">
        <v>415</v>
      </c>
      <c r="O19" s="633"/>
      <c r="P19" s="634">
        <v>3135</v>
      </c>
      <c r="Q19" s="635">
        <v>413</v>
      </c>
      <c r="R19" s="636">
        <v>77</v>
      </c>
      <c r="S19" s="948">
        <v>0.26</v>
      </c>
      <c r="T19" s="636">
        <v>18</v>
      </c>
      <c r="U19" s="636">
        <v>18</v>
      </c>
      <c r="V19" s="635">
        <v>579</v>
      </c>
      <c r="W19" s="613"/>
    </row>
    <row r="20" spans="1:23" s="578" customFormat="1" ht="9.75" customHeight="1">
      <c r="A20" s="624"/>
      <c r="B20" s="624"/>
      <c r="C20" s="625">
        <v>47</v>
      </c>
      <c r="D20" s="946" t="s">
        <v>607</v>
      </c>
      <c r="E20" s="947" t="s">
        <v>608</v>
      </c>
      <c r="F20" s="947" t="s">
        <v>609</v>
      </c>
      <c r="G20" s="949"/>
      <c r="H20" s="621">
        <v>822</v>
      </c>
      <c r="I20" s="622">
        <v>78</v>
      </c>
      <c r="J20" s="641">
        <v>66</v>
      </c>
      <c r="K20" s="1010">
        <v>0.37</v>
      </c>
      <c r="L20" s="641">
        <v>24</v>
      </c>
      <c r="M20" s="643">
        <v>31</v>
      </c>
      <c r="N20" s="622">
        <v>255</v>
      </c>
      <c r="O20" s="633"/>
      <c r="P20" s="621">
        <v>515</v>
      </c>
      <c r="Q20" s="622">
        <v>40</v>
      </c>
      <c r="R20" s="641">
        <v>56</v>
      </c>
      <c r="S20" s="950">
        <v>0.35</v>
      </c>
      <c r="T20" s="641">
        <v>19</v>
      </c>
      <c r="U20" s="643">
        <v>29</v>
      </c>
      <c r="V20" s="622">
        <v>151</v>
      </c>
      <c r="W20" s="613"/>
    </row>
    <row r="21" spans="1:23" s="578" customFormat="1" ht="9.75" customHeight="1">
      <c r="A21" s="658"/>
      <c r="B21" s="658"/>
      <c r="C21" s="659"/>
      <c r="D21" s="660"/>
      <c r="E21" s="660"/>
      <c r="F21" s="660"/>
      <c r="G21" s="668"/>
      <c r="H21" s="651">
        <f>SUM(H11:H20)</f>
        <v>63705</v>
      </c>
      <c r="I21" s="652">
        <f>SUM(I11:I20)</f>
        <v>1229</v>
      </c>
      <c r="J21" s="653">
        <v>72</v>
      </c>
      <c r="K21" s="1011">
        <v>0.1</v>
      </c>
      <c r="L21" s="653">
        <v>15</v>
      </c>
      <c r="M21" s="653">
        <v>10</v>
      </c>
      <c r="N21" s="652">
        <f>SUM(N11:N20)</f>
        <v>6482</v>
      </c>
      <c r="O21" s="650"/>
      <c r="P21" s="651">
        <f>SUM(P11:P20)</f>
        <v>66350</v>
      </c>
      <c r="Q21" s="652">
        <f>SUM(Q11:Q20)</f>
        <v>1145</v>
      </c>
      <c r="R21" s="653">
        <v>71</v>
      </c>
      <c r="S21" s="951">
        <v>0.1</v>
      </c>
      <c r="T21" s="653">
        <v>14</v>
      </c>
      <c r="U21" s="653">
        <v>9</v>
      </c>
      <c r="V21" s="652">
        <f>SUM(V11:V20)</f>
        <v>5701</v>
      </c>
      <c r="W21" s="655"/>
    </row>
    <row r="22" spans="1:23" s="578" customFormat="1" ht="9.75" customHeight="1">
      <c r="A22" s="615"/>
      <c r="B22" s="2093" t="s">
        <v>610</v>
      </c>
      <c r="C22" s="2093"/>
      <c r="D22" s="2093"/>
      <c r="E22" s="2093"/>
      <c r="F22" s="2093"/>
      <c r="G22" s="952"/>
      <c r="H22" s="621"/>
      <c r="I22" s="622"/>
      <c r="J22" s="641"/>
      <c r="K22" s="657"/>
      <c r="L22" s="641"/>
      <c r="M22" s="641"/>
      <c r="N22" s="622"/>
      <c r="O22" s="633"/>
      <c r="P22" s="621"/>
      <c r="Q22" s="622"/>
      <c r="R22" s="641"/>
      <c r="S22" s="657"/>
      <c r="T22" s="641"/>
      <c r="U22" s="641"/>
      <c r="V22" s="622"/>
      <c r="W22" s="613"/>
    </row>
    <row r="23" spans="1:23" s="578" customFormat="1" ht="9.75" customHeight="1">
      <c r="A23" s="624"/>
      <c r="B23" s="624"/>
      <c r="C23" s="625">
        <v>51</v>
      </c>
      <c r="D23" s="946" t="s">
        <v>611</v>
      </c>
      <c r="E23" s="947" t="s">
        <v>612</v>
      </c>
      <c r="F23" s="947" t="s">
        <v>613</v>
      </c>
      <c r="G23" s="949"/>
      <c r="H23" s="634">
        <v>235</v>
      </c>
      <c r="I23" s="635">
        <v>0</v>
      </c>
      <c r="J23" s="635">
        <v>0</v>
      </c>
      <c r="K23" s="1009">
        <v>0.5</v>
      </c>
      <c r="L23" s="636">
        <v>10</v>
      </c>
      <c r="M23" s="636">
        <v>44</v>
      </c>
      <c r="N23" s="635">
        <v>96</v>
      </c>
      <c r="O23" s="633"/>
      <c r="P23" s="634">
        <v>174</v>
      </c>
      <c r="Q23" s="635">
        <v>0</v>
      </c>
      <c r="R23" s="635">
        <v>0</v>
      </c>
      <c r="S23" s="948">
        <v>0.5</v>
      </c>
      <c r="T23" s="636">
        <v>31</v>
      </c>
      <c r="U23" s="636">
        <v>41</v>
      </c>
      <c r="V23" s="635">
        <v>71</v>
      </c>
      <c r="W23" s="613"/>
    </row>
    <row r="24" spans="1:23" s="578" customFormat="1" ht="9.75" customHeight="1">
      <c r="A24" s="624"/>
      <c r="B24" s="624"/>
      <c r="C24" s="625">
        <v>54</v>
      </c>
      <c r="D24" s="946" t="s">
        <v>614</v>
      </c>
      <c r="E24" s="947" t="s">
        <v>615</v>
      </c>
      <c r="F24" s="947" t="s">
        <v>616</v>
      </c>
      <c r="G24" s="949"/>
      <c r="H24" s="634">
        <v>585</v>
      </c>
      <c r="I24" s="635">
        <v>0</v>
      </c>
      <c r="J24" s="635">
        <v>0</v>
      </c>
      <c r="K24" s="1009">
        <v>0.72</v>
      </c>
      <c r="L24" s="636">
        <v>14</v>
      </c>
      <c r="M24" s="636">
        <v>16</v>
      </c>
      <c r="N24" s="635">
        <v>103</v>
      </c>
      <c r="O24" s="633"/>
      <c r="P24" s="634">
        <v>685</v>
      </c>
      <c r="Q24" s="635">
        <v>0</v>
      </c>
      <c r="R24" s="635">
        <v>0</v>
      </c>
      <c r="S24" s="948">
        <v>0.72</v>
      </c>
      <c r="T24" s="636">
        <v>9</v>
      </c>
      <c r="U24" s="636">
        <v>14</v>
      </c>
      <c r="V24" s="635">
        <v>98</v>
      </c>
      <c r="W24" s="613"/>
    </row>
    <row r="25" spans="1:23" s="578" customFormat="1" ht="9.75" customHeight="1">
      <c r="A25" s="624"/>
      <c r="B25" s="624"/>
      <c r="C25" s="625">
        <v>57</v>
      </c>
      <c r="D25" s="946" t="s">
        <v>617</v>
      </c>
      <c r="E25" s="947" t="s">
        <v>618</v>
      </c>
      <c r="F25" s="947" t="s">
        <v>619</v>
      </c>
      <c r="G25" s="949"/>
      <c r="H25" s="634">
        <v>254</v>
      </c>
      <c r="I25" s="635">
        <v>0</v>
      </c>
      <c r="J25" s="635">
        <v>0</v>
      </c>
      <c r="K25" s="1009">
        <v>1.46</v>
      </c>
      <c r="L25" s="636">
        <v>4</v>
      </c>
      <c r="M25" s="636">
        <v>11</v>
      </c>
      <c r="N25" s="635">
        <v>96</v>
      </c>
      <c r="O25" s="633"/>
      <c r="P25" s="634">
        <v>483</v>
      </c>
      <c r="Q25" s="635">
        <v>0</v>
      </c>
      <c r="R25" s="635">
        <v>0</v>
      </c>
      <c r="S25" s="948">
        <v>1.45</v>
      </c>
      <c r="T25" s="636">
        <v>17</v>
      </c>
      <c r="U25" s="636">
        <v>49</v>
      </c>
      <c r="V25" s="635">
        <v>235</v>
      </c>
      <c r="W25" s="613"/>
    </row>
    <row r="26" spans="1:23" s="578" customFormat="1" ht="9.75" customHeight="1">
      <c r="A26" s="624"/>
      <c r="B26" s="624"/>
      <c r="C26" s="625">
        <v>61</v>
      </c>
      <c r="D26" s="946" t="s">
        <v>620</v>
      </c>
      <c r="E26" s="947" t="s">
        <v>621</v>
      </c>
      <c r="F26" s="947" t="s">
        <v>622</v>
      </c>
      <c r="G26" s="949"/>
      <c r="H26" s="634">
        <v>337</v>
      </c>
      <c r="I26" s="635">
        <v>1</v>
      </c>
      <c r="J26" s="636">
        <v>70</v>
      </c>
      <c r="K26" s="1009">
        <v>2.4</v>
      </c>
      <c r="L26" s="636">
        <v>17</v>
      </c>
      <c r="M26" s="638">
        <v>41</v>
      </c>
      <c r="N26" s="635">
        <v>29</v>
      </c>
      <c r="O26" s="633"/>
      <c r="P26" s="634">
        <v>543</v>
      </c>
      <c r="Q26" s="635">
        <v>1</v>
      </c>
      <c r="R26" s="636">
        <v>70</v>
      </c>
      <c r="S26" s="948">
        <v>2.38</v>
      </c>
      <c r="T26" s="636">
        <v>3</v>
      </c>
      <c r="U26" s="638">
        <v>6</v>
      </c>
      <c r="V26" s="635">
        <v>30</v>
      </c>
      <c r="W26" s="613"/>
    </row>
    <row r="27" spans="1:23" s="578" customFormat="1" ht="9.75" customHeight="1">
      <c r="A27" s="624"/>
      <c r="B27" s="624"/>
      <c r="C27" s="625">
        <v>64</v>
      </c>
      <c r="D27" s="946" t="s">
        <v>623</v>
      </c>
      <c r="E27" s="947" t="s">
        <v>624</v>
      </c>
      <c r="F27" s="947" t="s">
        <v>625</v>
      </c>
      <c r="G27" s="949"/>
      <c r="H27" s="634">
        <v>253</v>
      </c>
      <c r="I27" s="635">
        <v>1</v>
      </c>
      <c r="J27" s="636">
        <v>70</v>
      </c>
      <c r="K27" s="1009">
        <v>5.59</v>
      </c>
      <c r="L27" s="636">
        <v>40</v>
      </c>
      <c r="M27" s="635">
        <v>0</v>
      </c>
      <c r="N27" s="635">
        <v>139</v>
      </c>
      <c r="O27" s="633"/>
      <c r="P27" s="634">
        <v>407</v>
      </c>
      <c r="Q27" s="635">
        <v>0</v>
      </c>
      <c r="R27" s="635">
        <v>0</v>
      </c>
      <c r="S27" s="948">
        <v>5.6</v>
      </c>
      <c r="T27" s="636">
        <v>16</v>
      </c>
      <c r="U27" s="636">
        <v>60</v>
      </c>
      <c r="V27" s="635">
        <v>246</v>
      </c>
      <c r="W27" s="613"/>
    </row>
    <row r="28" spans="1:23" s="578" customFormat="1" ht="9.75" customHeight="1">
      <c r="A28" s="624"/>
      <c r="B28" s="624"/>
      <c r="C28" s="625">
        <v>67</v>
      </c>
      <c r="D28" s="946" t="s">
        <v>626</v>
      </c>
      <c r="E28" s="947" t="s">
        <v>627</v>
      </c>
      <c r="F28" s="947" t="s">
        <v>628</v>
      </c>
      <c r="G28" s="949"/>
      <c r="H28" s="621">
        <v>0</v>
      </c>
      <c r="I28" s="622">
        <v>0</v>
      </c>
      <c r="J28" s="622">
        <v>0</v>
      </c>
      <c r="K28" s="1010">
        <v>9.1</v>
      </c>
      <c r="L28" s="622">
        <v>0</v>
      </c>
      <c r="M28" s="622">
        <v>0</v>
      </c>
      <c r="N28" s="622">
        <v>0</v>
      </c>
      <c r="O28" s="633"/>
      <c r="P28" s="621">
        <v>0</v>
      </c>
      <c r="Q28" s="622">
        <v>0</v>
      </c>
      <c r="R28" s="622">
        <v>0</v>
      </c>
      <c r="S28" s="950">
        <v>8.97</v>
      </c>
      <c r="T28" s="622">
        <v>0</v>
      </c>
      <c r="U28" s="622">
        <v>0</v>
      </c>
      <c r="V28" s="622">
        <v>0</v>
      </c>
      <c r="W28" s="613"/>
    </row>
    <row r="29" spans="1:23" s="578" customFormat="1" ht="9.75" customHeight="1">
      <c r="A29" s="658"/>
      <c r="B29" s="658"/>
      <c r="C29" s="659"/>
      <c r="D29" s="660"/>
      <c r="E29" s="660"/>
      <c r="F29" s="660"/>
      <c r="G29" s="668"/>
      <c r="H29" s="651">
        <f>SUM(H23:H28)</f>
        <v>1664</v>
      </c>
      <c r="I29" s="652">
        <f>SUM(I23:I28)</f>
        <v>2</v>
      </c>
      <c r="J29" s="653">
        <v>70</v>
      </c>
      <c r="K29" s="1011">
        <v>1.88</v>
      </c>
      <c r="L29" s="653">
        <v>11</v>
      </c>
      <c r="M29" s="653">
        <v>23</v>
      </c>
      <c r="N29" s="652">
        <f>SUM(N23:N28)</f>
        <v>463</v>
      </c>
      <c r="O29" s="650"/>
      <c r="P29" s="651">
        <f>SUM(P23:P28)</f>
        <v>2292</v>
      </c>
      <c r="Q29" s="652">
        <f>SUM(Q23:Q28)</f>
        <v>1</v>
      </c>
      <c r="R29" s="653">
        <v>70</v>
      </c>
      <c r="S29" s="951">
        <v>2.12</v>
      </c>
      <c r="T29" s="653">
        <v>12</v>
      </c>
      <c r="U29" s="653">
        <v>30</v>
      </c>
      <c r="V29" s="652">
        <f>SUM(V23:V28)</f>
        <v>680</v>
      </c>
      <c r="W29" s="655"/>
    </row>
    <row r="30" spans="1:23" s="578" customFormat="1" ht="9.75" customHeight="1">
      <c r="A30" s="615"/>
      <c r="B30" s="2093" t="s">
        <v>629</v>
      </c>
      <c r="C30" s="2093"/>
      <c r="D30" s="2093"/>
      <c r="E30" s="2093"/>
      <c r="F30" s="2093"/>
      <c r="G30" s="952"/>
      <c r="H30" s="621"/>
      <c r="I30" s="622"/>
      <c r="J30" s="641"/>
      <c r="K30" s="657"/>
      <c r="L30" s="641"/>
      <c r="M30" s="641"/>
      <c r="N30" s="622"/>
      <c r="O30" s="633"/>
      <c r="P30" s="621"/>
      <c r="Q30" s="622"/>
      <c r="R30" s="641"/>
      <c r="S30" s="657"/>
      <c r="T30" s="641"/>
      <c r="U30" s="641"/>
      <c r="V30" s="622"/>
      <c r="W30" s="613"/>
    </row>
    <row r="31" spans="1:23" s="578" customFormat="1" ht="9.75" customHeight="1">
      <c r="A31" s="624"/>
      <c r="B31" s="624"/>
      <c r="C31" s="625">
        <v>70</v>
      </c>
      <c r="D31" s="946" t="s">
        <v>630</v>
      </c>
      <c r="E31" s="947" t="s">
        <v>631</v>
      </c>
      <c r="F31" s="947" t="s">
        <v>632</v>
      </c>
      <c r="G31" s="949"/>
      <c r="H31" s="634">
        <v>9</v>
      </c>
      <c r="I31" s="635">
        <v>3</v>
      </c>
      <c r="J31" s="636">
        <v>70</v>
      </c>
      <c r="K31" s="1009">
        <v>15.53</v>
      </c>
      <c r="L31" s="636">
        <v>30</v>
      </c>
      <c r="M31" s="636">
        <v>156</v>
      </c>
      <c r="N31" s="635">
        <v>14</v>
      </c>
      <c r="O31" s="620"/>
      <c r="P31" s="634">
        <v>13</v>
      </c>
      <c r="Q31" s="635">
        <v>3</v>
      </c>
      <c r="R31" s="636">
        <v>70</v>
      </c>
      <c r="S31" s="948">
        <v>15.27</v>
      </c>
      <c r="T31" s="636">
        <v>20</v>
      </c>
      <c r="U31" s="636">
        <v>107</v>
      </c>
      <c r="V31" s="635">
        <v>14</v>
      </c>
      <c r="W31" s="613"/>
    </row>
    <row r="32" spans="1:23" s="578" customFormat="1" ht="9.75" customHeight="1">
      <c r="A32" s="624"/>
      <c r="B32" s="624"/>
      <c r="C32" s="625">
        <v>75</v>
      </c>
      <c r="D32" s="946" t="s">
        <v>630</v>
      </c>
      <c r="E32" s="947" t="s">
        <v>633</v>
      </c>
      <c r="F32" s="947" t="s">
        <v>634</v>
      </c>
      <c r="G32" s="949"/>
      <c r="H32" s="634">
        <v>0</v>
      </c>
      <c r="I32" s="635">
        <v>0</v>
      </c>
      <c r="J32" s="635">
        <v>0</v>
      </c>
      <c r="K32" s="671">
        <v>0</v>
      </c>
      <c r="L32" s="635">
        <v>0</v>
      </c>
      <c r="M32" s="635">
        <v>0</v>
      </c>
      <c r="N32" s="635">
        <v>0</v>
      </c>
      <c r="O32" s="620"/>
      <c r="P32" s="634">
        <v>0</v>
      </c>
      <c r="Q32" s="635">
        <v>0</v>
      </c>
      <c r="R32" s="635">
        <v>0</v>
      </c>
      <c r="S32" s="671">
        <v>0</v>
      </c>
      <c r="T32" s="635">
        <v>0</v>
      </c>
      <c r="U32" s="635">
        <v>0</v>
      </c>
      <c r="V32" s="635">
        <v>0</v>
      </c>
      <c r="W32" s="613"/>
    </row>
    <row r="33" spans="1:23" s="578" customFormat="1" ht="9.75" customHeight="1">
      <c r="A33" s="624"/>
      <c r="B33" s="624"/>
      <c r="C33" s="625">
        <v>80</v>
      </c>
      <c r="D33" s="946" t="s">
        <v>635</v>
      </c>
      <c r="E33" s="947" t="s">
        <v>636</v>
      </c>
      <c r="F33" s="947" t="s">
        <v>637</v>
      </c>
      <c r="G33" s="949"/>
      <c r="H33" s="621">
        <v>0</v>
      </c>
      <c r="I33" s="622">
        <v>0</v>
      </c>
      <c r="J33" s="622">
        <v>0</v>
      </c>
      <c r="K33" s="666">
        <v>0</v>
      </c>
      <c r="L33" s="622">
        <v>0</v>
      </c>
      <c r="M33" s="622">
        <v>0</v>
      </c>
      <c r="N33" s="622">
        <v>0</v>
      </c>
      <c r="O33" s="620"/>
      <c r="P33" s="621">
        <v>0</v>
      </c>
      <c r="Q33" s="622">
        <v>0</v>
      </c>
      <c r="R33" s="622">
        <v>0</v>
      </c>
      <c r="S33" s="666">
        <v>0</v>
      </c>
      <c r="T33" s="622">
        <v>0</v>
      </c>
      <c r="U33" s="622">
        <v>0</v>
      </c>
      <c r="V33" s="622">
        <v>0</v>
      </c>
      <c r="W33" s="613"/>
    </row>
    <row r="34" spans="1:23" s="578" customFormat="1" ht="9.75" customHeight="1">
      <c r="A34" s="658"/>
      <c r="B34" s="658"/>
      <c r="C34" s="659"/>
      <c r="D34" s="660"/>
      <c r="E34" s="660"/>
      <c r="F34" s="660"/>
      <c r="G34" s="668"/>
      <c r="H34" s="651">
        <f>SUM(H31:H33)</f>
        <v>9</v>
      </c>
      <c r="I34" s="652">
        <f>SUM(I31:I33)</f>
        <v>3</v>
      </c>
      <c r="J34" s="653">
        <v>70</v>
      </c>
      <c r="K34" s="1011">
        <v>15.53</v>
      </c>
      <c r="L34" s="653">
        <v>30</v>
      </c>
      <c r="M34" s="653">
        <v>156</v>
      </c>
      <c r="N34" s="652">
        <f>SUM(N31:N33)</f>
        <v>14</v>
      </c>
      <c r="O34" s="650"/>
      <c r="P34" s="651">
        <f>SUM(P31:P33)</f>
        <v>13</v>
      </c>
      <c r="Q34" s="652">
        <f>SUM(Q31:Q33)</f>
        <v>3</v>
      </c>
      <c r="R34" s="653">
        <v>70</v>
      </c>
      <c r="S34" s="951">
        <v>15.27</v>
      </c>
      <c r="T34" s="653">
        <v>20</v>
      </c>
      <c r="U34" s="653">
        <v>107</v>
      </c>
      <c r="V34" s="652">
        <f>SUM(V31:V33)</f>
        <v>14</v>
      </c>
      <c r="W34" s="655"/>
    </row>
    <row r="35" spans="1:23" s="578" customFormat="1" ht="9.75" customHeight="1">
      <c r="A35" s="615"/>
      <c r="B35" s="2093" t="s">
        <v>638</v>
      </c>
      <c r="C35" s="2093"/>
      <c r="D35" s="2093"/>
      <c r="E35" s="2093"/>
      <c r="F35" s="2093"/>
      <c r="G35" s="952"/>
      <c r="H35" s="621"/>
      <c r="I35" s="622"/>
      <c r="J35" s="641"/>
      <c r="K35" s="657"/>
      <c r="L35" s="641"/>
      <c r="M35" s="641"/>
      <c r="N35" s="622"/>
      <c r="O35" s="620"/>
      <c r="P35" s="621"/>
      <c r="Q35" s="622"/>
      <c r="R35" s="641"/>
      <c r="S35" s="657"/>
      <c r="T35" s="641"/>
      <c r="U35" s="641"/>
      <c r="V35" s="622"/>
      <c r="W35" s="613"/>
    </row>
    <row r="36" spans="1:23" s="578" customFormat="1" ht="9.75" customHeight="1">
      <c r="A36" s="624"/>
      <c r="B36" s="624"/>
      <c r="C36" s="625">
        <v>90</v>
      </c>
      <c r="D36" s="626">
        <v>1</v>
      </c>
      <c r="E36" s="627" t="s">
        <v>639</v>
      </c>
      <c r="F36" s="627" t="s">
        <v>640</v>
      </c>
      <c r="G36" s="949"/>
      <c r="H36" s="621">
        <v>0</v>
      </c>
      <c r="I36" s="622">
        <v>0</v>
      </c>
      <c r="J36" s="622">
        <v>0</v>
      </c>
      <c r="K36" s="666">
        <v>0</v>
      </c>
      <c r="L36" s="622">
        <v>0</v>
      </c>
      <c r="M36" s="622">
        <v>0</v>
      </c>
      <c r="N36" s="622">
        <v>0</v>
      </c>
      <c r="O36" s="620"/>
      <c r="P36" s="621">
        <v>0</v>
      </c>
      <c r="Q36" s="622">
        <v>0</v>
      </c>
      <c r="R36" s="622">
        <v>0</v>
      </c>
      <c r="S36" s="666">
        <v>0</v>
      </c>
      <c r="T36" s="622">
        <v>0</v>
      </c>
      <c r="U36" s="622">
        <v>0</v>
      </c>
      <c r="V36" s="622">
        <v>0</v>
      </c>
      <c r="W36" s="613"/>
    </row>
    <row r="37" spans="1:23" s="578" customFormat="1" ht="9.75" customHeight="1">
      <c r="A37" s="953"/>
      <c r="B37" s="953"/>
      <c r="C37" s="953"/>
      <c r="D37" s="953"/>
      <c r="E37" s="953"/>
      <c r="F37" s="953"/>
      <c r="G37" s="953"/>
      <c r="H37" s="651">
        <f>SUM(H36)</f>
        <v>0</v>
      </c>
      <c r="I37" s="652">
        <f>SUM(I36)</f>
        <v>0</v>
      </c>
      <c r="J37" s="652">
        <v>0</v>
      </c>
      <c r="K37" s="673">
        <v>0</v>
      </c>
      <c r="L37" s="652">
        <v>0</v>
      </c>
      <c r="M37" s="652">
        <v>0</v>
      </c>
      <c r="N37" s="652">
        <f>SUM(N36)</f>
        <v>0</v>
      </c>
      <c r="O37" s="650"/>
      <c r="P37" s="651">
        <f>SUM(P36)</f>
        <v>0</v>
      </c>
      <c r="Q37" s="652">
        <f>SUM(Q36)</f>
        <v>0</v>
      </c>
      <c r="R37" s="652">
        <v>0</v>
      </c>
      <c r="S37" s="673">
        <v>0</v>
      </c>
      <c r="T37" s="652">
        <v>0</v>
      </c>
      <c r="U37" s="652">
        <v>0</v>
      </c>
      <c r="V37" s="652">
        <f>SUM(V36)</f>
        <v>0</v>
      </c>
      <c r="W37" s="655"/>
    </row>
    <row r="38" spans="1:23" s="578" customFormat="1" ht="9.75" customHeight="1">
      <c r="A38" s="953"/>
      <c r="B38" s="953"/>
      <c r="C38" s="953"/>
      <c r="D38" s="953"/>
      <c r="E38" s="953"/>
      <c r="F38" s="953"/>
      <c r="G38" s="953"/>
      <c r="H38" s="958">
        <f>H37+H34+H29+H21</f>
        <v>65378</v>
      </c>
      <c r="I38" s="1012">
        <f>I37+I34+I29+I21</f>
        <v>1234</v>
      </c>
      <c r="J38" s="959">
        <v>68</v>
      </c>
      <c r="K38" s="960">
        <v>0.15</v>
      </c>
      <c r="L38" s="959">
        <v>15</v>
      </c>
      <c r="M38" s="959">
        <v>11</v>
      </c>
      <c r="N38" s="1012">
        <f>N37+N34+N29+N21</f>
        <v>6959</v>
      </c>
      <c r="O38" s="957"/>
      <c r="P38" s="958">
        <f>P37+P34+P29+P21</f>
        <v>68655</v>
      </c>
      <c r="Q38" s="1012">
        <f>Q37+Q34+Q29+Q21</f>
        <v>1149</v>
      </c>
      <c r="R38" s="959">
        <v>71</v>
      </c>
      <c r="S38" s="960">
        <v>0.17</v>
      </c>
      <c r="T38" s="959">
        <v>14</v>
      </c>
      <c r="U38" s="959">
        <v>9</v>
      </c>
      <c r="V38" s="1012">
        <f>V37+V34+V29+V21</f>
        <v>6395</v>
      </c>
      <c r="W38" s="684"/>
    </row>
    <row r="39" spans="1:23" s="578" customFormat="1" ht="9.75" customHeight="1">
      <c r="A39" s="953"/>
      <c r="B39" s="953"/>
      <c r="C39" s="953"/>
      <c r="D39" s="953"/>
      <c r="E39" s="953"/>
      <c r="F39" s="953"/>
      <c r="G39" s="953"/>
      <c r="H39" s="651">
        <v>183308</v>
      </c>
      <c r="I39" s="652">
        <v>51410</v>
      </c>
      <c r="J39" s="653">
        <v>69</v>
      </c>
      <c r="K39" s="962">
        <v>0.74</v>
      </c>
      <c r="L39" s="653">
        <v>23</v>
      </c>
      <c r="M39" s="652">
        <v>27</v>
      </c>
      <c r="N39" s="652">
        <v>48751</v>
      </c>
      <c r="O39" s="961"/>
      <c r="P39" s="651">
        <v>191566</v>
      </c>
      <c r="Q39" s="652">
        <v>50770</v>
      </c>
      <c r="R39" s="653">
        <v>69</v>
      </c>
      <c r="S39" s="962">
        <v>0.76</v>
      </c>
      <c r="T39" s="653">
        <v>22</v>
      </c>
      <c r="U39" s="652">
        <v>25</v>
      </c>
      <c r="V39" s="652">
        <v>47505</v>
      </c>
      <c r="W39" s="684"/>
    </row>
    <row r="40" spans="1:23" s="578" customFormat="1" ht="9.75" customHeight="1">
      <c r="A40" s="2108" t="s">
        <v>45</v>
      </c>
      <c r="B40" s="2108"/>
      <c r="C40" s="2108"/>
      <c r="D40" s="2108"/>
      <c r="E40" s="2108"/>
      <c r="F40" s="2108"/>
      <c r="G40" s="2108"/>
      <c r="H40" s="1013"/>
      <c r="I40" s="1013"/>
      <c r="J40" s="1014"/>
      <c r="K40" s="1015"/>
      <c r="L40" s="1015"/>
      <c r="M40" s="1014"/>
      <c r="N40" s="1013"/>
      <c r="O40" s="963"/>
      <c r="P40" s="963"/>
      <c r="Q40" s="963"/>
      <c r="R40" s="964"/>
      <c r="S40" s="966"/>
      <c r="T40" s="966"/>
      <c r="U40" s="964"/>
      <c r="V40" s="963"/>
      <c r="W40" s="967"/>
    </row>
    <row r="41" spans="1:23" s="578" customFormat="1" ht="9.75" customHeight="1">
      <c r="A41" s="624"/>
      <c r="B41" s="624"/>
      <c r="C41" s="2106" t="s">
        <v>46</v>
      </c>
      <c r="D41" s="2106"/>
      <c r="E41" s="2106"/>
      <c r="F41" s="2106"/>
      <c r="G41" s="2107"/>
      <c r="H41" s="974">
        <v>7127</v>
      </c>
      <c r="I41" s="1016">
        <v>52</v>
      </c>
      <c r="J41" s="636">
        <v>60</v>
      </c>
      <c r="K41" s="1016"/>
      <c r="L41" s="1016"/>
      <c r="M41" s="636">
        <v>70</v>
      </c>
      <c r="N41" s="977">
        <v>4989</v>
      </c>
      <c r="O41" s="973"/>
      <c r="P41" s="974">
        <v>7084</v>
      </c>
      <c r="Q41" s="977">
        <v>65</v>
      </c>
      <c r="R41" s="636">
        <v>60</v>
      </c>
      <c r="S41" s="975"/>
      <c r="T41" s="975"/>
      <c r="U41" s="636">
        <v>70</v>
      </c>
      <c r="V41" s="977">
        <v>4959</v>
      </c>
      <c r="W41" s="978"/>
    </row>
    <row r="42" spans="1:23" s="578" customFormat="1" ht="9.75" customHeight="1">
      <c r="A42" s="624"/>
      <c r="B42" s="624"/>
      <c r="C42" s="2104" t="s">
        <v>47</v>
      </c>
      <c r="D42" s="2104"/>
      <c r="E42" s="2104"/>
      <c r="F42" s="2104"/>
      <c r="G42" s="2105"/>
      <c r="H42" s="984">
        <v>448</v>
      </c>
      <c r="I42" s="1017">
        <v>15</v>
      </c>
      <c r="J42" s="636">
        <v>60</v>
      </c>
      <c r="K42" s="1017"/>
      <c r="L42" s="1017"/>
      <c r="M42" s="636">
        <v>90</v>
      </c>
      <c r="N42" s="987">
        <v>404</v>
      </c>
      <c r="O42" s="963"/>
      <c r="P42" s="984">
        <v>468</v>
      </c>
      <c r="Q42" s="987">
        <v>51</v>
      </c>
      <c r="R42" s="636">
        <v>67</v>
      </c>
      <c r="S42" s="985"/>
      <c r="T42" s="985"/>
      <c r="U42" s="636">
        <v>90</v>
      </c>
      <c r="V42" s="987">
        <v>421</v>
      </c>
      <c r="W42" s="613"/>
    </row>
    <row r="43" spans="1:23" s="578" customFormat="1" ht="9.75" customHeight="1">
      <c r="A43" s="624"/>
      <c r="B43" s="624"/>
      <c r="C43" s="2104" t="s">
        <v>48</v>
      </c>
      <c r="D43" s="2104"/>
      <c r="E43" s="2104"/>
      <c r="F43" s="2104"/>
      <c r="G43" s="2105"/>
      <c r="H43" s="984">
        <v>293</v>
      </c>
      <c r="I43" s="1017">
        <v>70</v>
      </c>
      <c r="J43" s="636">
        <v>50</v>
      </c>
      <c r="K43" s="1017"/>
      <c r="L43" s="1017"/>
      <c r="M43" s="636">
        <v>115</v>
      </c>
      <c r="N43" s="987">
        <v>337</v>
      </c>
      <c r="O43" s="963"/>
      <c r="P43" s="984">
        <v>66</v>
      </c>
      <c r="Q43" s="987">
        <v>0</v>
      </c>
      <c r="R43" s="635">
        <v>0</v>
      </c>
      <c r="S43" s="985"/>
      <c r="T43" s="985"/>
      <c r="U43" s="636">
        <v>115</v>
      </c>
      <c r="V43" s="987">
        <v>76</v>
      </c>
      <c r="W43" s="613"/>
    </row>
    <row r="44" spans="1:23" s="578" customFormat="1" ht="9.75" customHeight="1">
      <c r="A44" s="624"/>
      <c r="B44" s="624"/>
      <c r="C44" s="2104" t="s">
        <v>49</v>
      </c>
      <c r="D44" s="2104"/>
      <c r="E44" s="2104"/>
      <c r="F44" s="2104"/>
      <c r="G44" s="2105"/>
      <c r="H44" s="984">
        <v>60</v>
      </c>
      <c r="I44" s="1017">
        <v>0</v>
      </c>
      <c r="J44" s="1017">
        <v>0</v>
      </c>
      <c r="K44" s="1017"/>
      <c r="L44" s="1017"/>
      <c r="M44" s="636">
        <v>250</v>
      </c>
      <c r="N44" s="987">
        <v>150</v>
      </c>
      <c r="O44" s="963"/>
      <c r="P44" s="984">
        <v>65</v>
      </c>
      <c r="Q44" s="987">
        <v>0</v>
      </c>
      <c r="R44" s="635">
        <v>0</v>
      </c>
      <c r="S44" s="985"/>
      <c r="T44" s="985"/>
      <c r="U44" s="636">
        <v>250</v>
      </c>
      <c r="V44" s="987">
        <v>163</v>
      </c>
      <c r="W44" s="613"/>
    </row>
    <row r="45" spans="1:23" s="578" customFormat="1" ht="9.75" customHeight="1">
      <c r="A45" s="624"/>
      <c r="B45" s="624"/>
      <c r="C45" s="2104" t="s">
        <v>638</v>
      </c>
      <c r="D45" s="2104"/>
      <c r="E45" s="2104"/>
      <c r="F45" s="2104"/>
      <c r="G45" s="2105"/>
      <c r="H45" s="621">
        <v>2</v>
      </c>
      <c r="I45" s="1015">
        <v>0</v>
      </c>
      <c r="J45" s="1015">
        <v>0</v>
      </c>
      <c r="K45" s="1015"/>
      <c r="L45" s="1015"/>
      <c r="M45" s="622">
        <v>0</v>
      </c>
      <c r="N45" s="622">
        <v>0</v>
      </c>
      <c r="O45" s="963"/>
      <c r="P45" s="621">
        <v>2</v>
      </c>
      <c r="Q45" s="622">
        <v>0</v>
      </c>
      <c r="R45" s="622">
        <v>0</v>
      </c>
      <c r="S45" s="966"/>
      <c r="T45" s="966"/>
      <c r="U45" s="622">
        <v>0</v>
      </c>
      <c r="V45" s="622">
        <v>0</v>
      </c>
      <c r="W45" s="613"/>
    </row>
    <row r="46" spans="1:23" s="578" customFormat="1" ht="9.75" customHeight="1">
      <c r="A46" s="658"/>
      <c r="B46" s="615"/>
      <c r="C46" s="615"/>
      <c r="D46" s="615"/>
      <c r="E46" s="615"/>
      <c r="F46" s="615"/>
      <c r="G46" s="993"/>
      <c r="H46" s="651">
        <f>SUM(H41:H45)</f>
        <v>7930</v>
      </c>
      <c r="I46" s="652">
        <f>SUM(I41:I45)</f>
        <v>137</v>
      </c>
      <c r="J46" s="653">
        <v>55</v>
      </c>
      <c r="K46" s="1014"/>
      <c r="L46" s="1014"/>
      <c r="M46" s="653">
        <v>74</v>
      </c>
      <c r="N46" s="652">
        <f>SUM(N41:N45)</f>
        <v>5880</v>
      </c>
      <c r="O46" s="998"/>
      <c r="P46" s="651">
        <f>SUM(P41:P45)</f>
        <v>7685</v>
      </c>
      <c r="Q46" s="652">
        <f>SUM(Q41:Q45)</f>
        <v>116</v>
      </c>
      <c r="R46" s="653">
        <v>63</v>
      </c>
      <c r="S46" s="964"/>
      <c r="T46" s="964"/>
      <c r="U46" s="653">
        <v>73</v>
      </c>
      <c r="V46" s="652">
        <f>SUM(V41:V45)</f>
        <v>5619</v>
      </c>
      <c r="W46" s="655"/>
    </row>
    <row r="47" spans="1:23" s="578" customFormat="1" ht="9.75" customHeight="1">
      <c r="A47" s="624"/>
      <c r="B47" s="624"/>
      <c r="C47" s="2106" t="s">
        <v>50</v>
      </c>
      <c r="D47" s="2106"/>
      <c r="E47" s="2106"/>
      <c r="F47" s="2106"/>
      <c r="G47" s="2107"/>
      <c r="H47" s="1018">
        <f>H39+H46</f>
        <v>191238</v>
      </c>
      <c r="I47" s="1019">
        <f>I39+I46</f>
        <v>51547</v>
      </c>
      <c r="J47" s="682">
        <v>69</v>
      </c>
      <c r="K47" s="1020"/>
      <c r="L47" s="1020"/>
      <c r="M47" s="682">
        <v>74</v>
      </c>
      <c r="N47" s="1019">
        <f>N39+N46</f>
        <v>54631</v>
      </c>
      <c r="O47" s="1021"/>
      <c r="P47" s="1018">
        <f>P39+P46</f>
        <v>199251</v>
      </c>
      <c r="Q47" s="1019">
        <f>Q39+Q46</f>
        <v>50886</v>
      </c>
      <c r="R47" s="682">
        <v>70</v>
      </c>
      <c r="S47" s="1019"/>
      <c r="T47" s="1019"/>
      <c r="U47" s="682">
        <v>27</v>
      </c>
      <c r="V47" s="1019">
        <f>V39+V46</f>
        <v>53124</v>
      </c>
      <c r="W47" s="684"/>
    </row>
    <row r="48" spans="1:23" s="578" customFormat="1" ht="9.75" customHeight="1">
      <c r="A48" s="1022"/>
      <c r="B48" s="1022"/>
      <c r="C48" s="1022"/>
      <c r="D48" s="1022"/>
      <c r="E48" s="1022"/>
      <c r="F48" s="1022"/>
      <c r="G48" s="1022"/>
      <c r="H48" s="1022"/>
      <c r="I48" s="1023"/>
      <c r="J48" s="1023"/>
      <c r="K48" s="1022"/>
      <c r="L48" s="1022"/>
      <c r="M48" s="1022"/>
      <c r="N48" s="1022"/>
      <c r="O48" s="1022"/>
      <c r="P48" s="1022"/>
      <c r="Q48" s="1023"/>
      <c r="R48" s="1023"/>
      <c r="S48" s="1022"/>
      <c r="T48" s="1022"/>
      <c r="U48" s="1022"/>
      <c r="V48" s="1022"/>
      <c r="W48" s="967"/>
    </row>
    <row r="49" spans="1:23" ht="9.75" customHeight="1">
      <c r="A49" s="1855">
        <v>1</v>
      </c>
      <c r="B49" s="2109" t="s">
        <v>51</v>
      </c>
      <c r="C49" s="2109"/>
      <c r="D49" s="2109"/>
      <c r="E49" s="2109"/>
      <c r="F49" s="2109"/>
      <c r="G49" s="2109"/>
      <c r="H49" s="2109"/>
      <c r="I49" s="2109"/>
      <c r="J49" s="2109"/>
      <c r="K49" s="2109"/>
      <c r="L49" s="2109"/>
      <c r="M49" s="2109"/>
      <c r="N49" s="2109"/>
      <c r="O49" s="2109"/>
      <c r="P49" s="2109"/>
      <c r="Q49" s="2109"/>
      <c r="R49" s="2109"/>
      <c r="S49" s="2109"/>
      <c r="T49" s="2109"/>
      <c r="U49" s="2109"/>
      <c r="V49" s="2109"/>
      <c r="W49" s="2109"/>
    </row>
  </sheetData>
  <sheetProtection selectLockedCells="1"/>
  <mergeCells count="18">
    <mergeCell ref="A1:W1"/>
    <mergeCell ref="H3:N3"/>
    <mergeCell ref="P3:V3"/>
    <mergeCell ref="B49:W49"/>
    <mergeCell ref="A40:G40"/>
    <mergeCell ref="B9:C9"/>
    <mergeCell ref="A3:D3"/>
    <mergeCell ref="A8:C8"/>
    <mergeCell ref="C45:G45"/>
    <mergeCell ref="C47:G47"/>
    <mergeCell ref="C44:G44"/>
    <mergeCell ref="B10:F10"/>
    <mergeCell ref="C41:G41"/>
    <mergeCell ref="C42:G42"/>
    <mergeCell ref="C43:G43"/>
    <mergeCell ref="B22:F22"/>
    <mergeCell ref="B30:F30"/>
    <mergeCell ref="B35:F35"/>
  </mergeCells>
  <printOptions horizontalCentered="1"/>
  <pageMargins left="0.25" right="0.25" top="0.5" bottom="0.25" header="0.5" footer="0.5"/>
  <pageSetup horizontalDpi="600" verticalDpi="600" orientation="landscape" paperSize="9" scale="98" r:id="rId1"/>
  <colBreaks count="1" manualBreakCount="1">
    <brk id="23" min="3" max="36" man="1"/>
  </colBreaks>
</worksheet>
</file>

<file path=xl/worksheets/sheet19.xml><?xml version="1.0" encoding="utf-8"?>
<worksheet xmlns="http://schemas.openxmlformats.org/spreadsheetml/2006/main" xmlns:r="http://schemas.openxmlformats.org/officeDocument/2006/relationships">
  <dimension ref="A1:W71"/>
  <sheetViews>
    <sheetView zoomScalePageLayoutView="0" workbookViewId="0" topLeftCell="A1">
      <selection activeCell="AA38" sqref="AA38"/>
    </sheetView>
  </sheetViews>
  <sheetFormatPr defaultColWidth="8.421875" defaultRowHeight="12.75"/>
  <cols>
    <col min="1" max="2" width="1.7109375" style="1" customWidth="1"/>
    <col min="3" max="3" width="10.28125" style="1" customWidth="1"/>
    <col min="4" max="4" width="9.140625" style="1" customWidth="1"/>
    <col min="5" max="6" width="8.57421875" style="1" customWidth="1"/>
    <col min="7" max="7" width="1.7109375" style="1" customWidth="1"/>
    <col min="8" max="8" width="8.28125" style="685" bestFit="1" customWidth="1"/>
    <col min="9" max="9" width="9.28125" style="685" customWidth="1"/>
    <col min="10" max="11" width="7.8515625" style="685" customWidth="1"/>
    <col min="12" max="12" width="7.140625" style="685" customWidth="1"/>
    <col min="13" max="13" width="7.8515625" style="685" customWidth="1"/>
    <col min="14" max="14" width="8.28125" style="685" bestFit="1" customWidth="1"/>
    <col min="15" max="15" width="1.28515625" style="685" customWidth="1"/>
    <col min="16" max="16" width="5.7109375" style="686" customWidth="1"/>
    <col min="17" max="17" width="8.57421875" style="686" customWidth="1"/>
    <col min="18" max="19" width="7.8515625" style="686" customWidth="1"/>
    <col min="20" max="20" width="7.140625" style="686" customWidth="1"/>
    <col min="21" max="21" width="7.8515625" style="686" customWidth="1"/>
    <col min="22" max="22" width="4.28125" style="686" customWidth="1"/>
    <col min="23" max="23" width="1.421875" style="1" customWidth="1"/>
    <col min="24" max="30" width="8.421875" style="1" customWidth="1"/>
    <col min="31" max="36" width="8.421875" style="689" customWidth="1"/>
    <col min="37" max="254" width="8.421875" style="1" customWidth="1"/>
    <col min="255" max="16384" width="8.421875" style="1" customWidth="1"/>
  </cols>
  <sheetData>
    <row r="1" spans="1:23" ht="15.75">
      <c r="A1" s="2117" t="s">
        <v>281</v>
      </c>
      <c r="B1" s="2117"/>
      <c r="C1" s="2117"/>
      <c r="D1" s="2117"/>
      <c r="E1" s="2117"/>
      <c r="F1" s="2117"/>
      <c r="G1" s="2117"/>
      <c r="H1" s="2117"/>
      <c r="I1" s="2117"/>
      <c r="J1" s="2117"/>
      <c r="K1" s="2117"/>
      <c r="L1" s="2117"/>
      <c r="M1" s="2117"/>
      <c r="N1" s="2117"/>
      <c r="O1" s="2117"/>
      <c r="P1" s="2117"/>
      <c r="Q1" s="2117"/>
      <c r="R1" s="2117"/>
      <c r="S1" s="2117"/>
      <c r="T1" s="2117"/>
      <c r="U1" s="2117"/>
      <c r="V1" s="2117"/>
      <c r="W1" s="2117"/>
    </row>
    <row r="2" spans="1:23" s="578" customFormat="1" ht="3.75" customHeight="1">
      <c r="A2" s="1024"/>
      <c r="B2" s="1024"/>
      <c r="C2" s="1024"/>
      <c r="D2" s="1024"/>
      <c r="E2" s="1024"/>
      <c r="F2" s="1024"/>
      <c r="G2" s="1024"/>
      <c r="H2" s="80"/>
      <c r="I2" s="80"/>
      <c r="J2" s="80"/>
      <c r="K2" s="81"/>
      <c r="L2" s="81"/>
      <c r="M2" s="81"/>
      <c r="N2" s="81"/>
      <c r="O2" s="81"/>
      <c r="P2" s="80"/>
      <c r="Q2" s="80"/>
      <c r="R2" s="80"/>
      <c r="S2" s="81"/>
      <c r="T2" s="81"/>
      <c r="U2" s="81"/>
      <c r="V2" s="81"/>
      <c r="W2" s="1025"/>
    </row>
    <row r="3" spans="1:23" s="578" customFormat="1" ht="8.25" customHeight="1">
      <c r="A3" s="2116" t="s">
        <v>324</v>
      </c>
      <c r="B3" s="2116"/>
      <c r="C3" s="2116"/>
      <c r="D3" s="2116"/>
      <c r="E3" s="1026"/>
      <c r="F3" s="1026"/>
      <c r="G3" s="1027"/>
      <c r="H3" s="2060" t="s">
        <v>652</v>
      </c>
      <c r="I3" s="2115"/>
      <c r="J3" s="2115"/>
      <c r="K3" s="2115"/>
      <c r="L3" s="2115"/>
      <c r="M3" s="2115"/>
      <c r="N3" s="2115"/>
      <c r="O3" s="1028"/>
      <c r="P3" s="2058" t="s">
        <v>653</v>
      </c>
      <c r="Q3" s="2114"/>
      <c r="R3" s="2114"/>
      <c r="S3" s="2114"/>
      <c r="T3" s="2114"/>
      <c r="U3" s="2114"/>
      <c r="V3" s="2114"/>
      <c r="W3" s="1029"/>
    </row>
    <row r="4" spans="1:23" s="578" customFormat="1" ht="8.25" customHeight="1">
      <c r="A4" s="1026"/>
      <c r="B4" s="1026"/>
      <c r="C4" s="1026"/>
      <c r="D4" s="1026"/>
      <c r="E4" s="1026"/>
      <c r="F4" s="1026"/>
      <c r="G4" s="1027"/>
      <c r="H4" s="1030"/>
      <c r="I4" s="1031"/>
      <c r="J4" s="1032" t="s">
        <v>561</v>
      </c>
      <c r="K4" s="1032" t="s">
        <v>561</v>
      </c>
      <c r="L4" s="1032" t="s">
        <v>561</v>
      </c>
      <c r="M4" s="1032" t="s">
        <v>561</v>
      </c>
      <c r="N4" s="1032"/>
      <c r="O4" s="1033"/>
      <c r="P4" s="1034"/>
      <c r="Q4" s="1035"/>
      <c r="R4" s="1036" t="s">
        <v>561</v>
      </c>
      <c r="S4" s="1036" t="s">
        <v>561</v>
      </c>
      <c r="T4" s="1036" t="s">
        <v>561</v>
      </c>
      <c r="U4" s="1036" t="s">
        <v>561</v>
      </c>
      <c r="V4" s="1036"/>
      <c r="W4" s="1037"/>
    </row>
    <row r="5" spans="1:23" s="578" customFormat="1" ht="8.25" customHeight="1">
      <c r="A5" s="1026"/>
      <c r="B5" s="1026"/>
      <c r="C5" s="1026"/>
      <c r="D5" s="1026"/>
      <c r="E5" s="1026"/>
      <c r="F5" s="1026"/>
      <c r="G5" s="1027"/>
      <c r="H5" s="1030"/>
      <c r="I5" s="1032" t="s">
        <v>562</v>
      </c>
      <c r="J5" s="1032" t="s">
        <v>563</v>
      </c>
      <c r="K5" s="1032" t="s">
        <v>563</v>
      </c>
      <c r="L5" s="1032" t="s">
        <v>563</v>
      </c>
      <c r="M5" s="1032" t="s">
        <v>563</v>
      </c>
      <c r="N5" s="1032"/>
      <c r="O5" s="1033"/>
      <c r="P5" s="1034"/>
      <c r="Q5" s="1036" t="s">
        <v>562</v>
      </c>
      <c r="R5" s="1036" t="s">
        <v>563</v>
      </c>
      <c r="S5" s="1036" t="s">
        <v>563</v>
      </c>
      <c r="T5" s="1036" t="s">
        <v>563</v>
      </c>
      <c r="U5" s="1036" t="s">
        <v>563</v>
      </c>
      <c r="V5" s="1036"/>
      <c r="W5" s="1037"/>
    </row>
    <row r="6" spans="1:23" s="578" customFormat="1" ht="8.25" customHeight="1">
      <c r="A6" s="1026"/>
      <c r="B6" s="1026"/>
      <c r="C6" s="1026"/>
      <c r="D6" s="1036"/>
      <c r="E6" s="1036"/>
      <c r="F6" s="1032" t="s">
        <v>564</v>
      </c>
      <c r="G6" s="1033"/>
      <c r="H6" s="1030"/>
      <c r="I6" s="1032" t="s">
        <v>565</v>
      </c>
      <c r="J6" s="1032" t="s">
        <v>566</v>
      </c>
      <c r="K6" s="1032" t="s">
        <v>566</v>
      </c>
      <c r="L6" s="1032" t="s">
        <v>566</v>
      </c>
      <c r="M6" s="1032" t="s">
        <v>567</v>
      </c>
      <c r="N6" s="1032"/>
      <c r="O6" s="1033"/>
      <c r="P6" s="1034"/>
      <c r="Q6" s="1036" t="s">
        <v>565</v>
      </c>
      <c r="R6" s="1036" t="s">
        <v>566</v>
      </c>
      <c r="S6" s="1036" t="s">
        <v>566</v>
      </c>
      <c r="T6" s="1036" t="s">
        <v>566</v>
      </c>
      <c r="U6" s="1036" t="s">
        <v>567</v>
      </c>
      <c r="V6" s="1036"/>
      <c r="W6" s="1037"/>
    </row>
    <row r="7" spans="1:23" s="578" customFormat="1" ht="8.25" customHeight="1">
      <c r="A7" s="1038"/>
      <c r="B7" s="1038"/>
      <c r="C7" s="1038"/>
      <c r="D7" s="1036"/>
      <c r="E7" s="1032" t="s">
        <v>568</v>
      </c>
      <c r="F7" s="1032" t="s">
        <v>569</v>
      </c>
      <c r="G7" s="1031"/>
      <c r="H7" s="1039" t="s">
        <v>570</v>
      </c>
      <c r="I7" s="1040" t="s">
        <v>571</v>
      </c>
      <c r="J7" s="1040" t="s">
        <v>572</v>
      </c>
      <c r="K7" s="1040" t="s">
        <v>573</v>
      </c>
      <c r="L7" s="1040" t="s">
        <v>574</v>
      </c>
      <c r="M7" s="1040" t="s">
        <v>575</v>
      </c>
      <c r="N7" s="1040" t="s">
        <v>477</v>
      </c>
      <c r="O7" s="1041"/>
      <c r="P7" s="1042" t="s">
        <v>570</v>
      </c>
      <c r="Q7" s="1043" t="s">
        <v>571</v>
      </c>
      <c r="R7" s="1043" t="s">
        <v>572</v>
      </c>
      <c r="S7" s="1043" t="s">
        <v>573</v>
      </c>
      <c r="T7" s="1043" t="s">
        <v>574</v>
      </c>
      <c r="U7" s="1043" t="s">
        <v>575</v>
      </c>
      <c r="V7" s="1043" t="s">
        <v>477</v>
      </c>
      <c r="W7" s="1044"/>
    </row>
    <row r="8" spans="1:23" s="578" customFormat="1" ht="8.25" customHeight="1">
      <c r="A8" s="2113" t="s">
        <v>337</v>
      </c>
      <c r="B8" s="2113"/>
      <c r="C8" s="2113"/>
      <c r="D8" s="1046"/>
      <c r="E8" s="1046" t="s">
        <v>576</v>
      </c>
      <c r="F8" s="1046" t="s">
        <v>577</v>
      </c>
      <c r="G8" s="1047"/>
      <c r="H8" s="1048"/>
      <c r="I8" s="1049"/>
      <c r="J8" s="1050"/>
      <c r="K8" s="1050"/>
      <c r="L8" s="1050"/>
      <c r="M8" s="81"/>
      <c r="N8" s="81"/>
      <c r="O8" s="81"/>
      <c r="P8" s="1051"/>
      <c r="Q8" s="1052"/>
      <c r="R8" s="1052"/>
      <c r="S8" s="1052"/>
      <c r="T8" s="1052"/>
      <c r="U8" s="1053"/>
      <c r="V8" s="81"/>
      <c r="W8" s="1037"/>
    </row>
    <row r="9" spans="1:23" s="578" customFormat="1" ht="8.25" customHeight="1">
      <c r="A9" s="1045"/>
      <c r="B9" s="2113" t="s">
        <v>578</v>
      </c>
      <c r="C9" s="2113"/>
      <c r="D9" s="1046" t="s">
        <v>579</v>
      </c>
      <c r="E9" s="1046" t="s">
        <v>368</v>
      </c>
      <c r="F9" s="1046" t="s">
        <v>368</v>
      </c>
      <c r="G9" s="1047"/>
      <c r="H9" s="1048"/>
      <c r="I9" s="1049"/>
      <c r="J9" s="1050"/>
      <c r="K9" s="1050"/>
      <c r="L9" s="1050"/>
      <c r="M9" s="81"/>
      <c r="N9" s="81"/>
      <c r="O9" s="81"/>
      <c r="P9" s="1054"/>
      <c r="Q9" s="1050"/>
      <c r="R9" s="1050"/>
      <c r="S9" s="1050"/>
      <c r="T9" s="1050"/>
      <c r="U9" s="81"/>
      <c r="V9" s="81"/>
      <c r="W9" s="1037"/>
    </row>
    <row r="10" spans="1:23" s="578" customFormat="1" ht="8.25" customHeight="1">
      <c r="A10" s="1055"/>
      <c r="B10" s="2111" t="s">
        <v>580</v>
      </c>
      <c r="C10" s="2111"/>
      <c r="D10" s="1057" t="s">
        <v>52</v>
      </c>
      <c r="E10" s="1057" t="s">
        <v>483</v>
      </c>
      <c r="F10" s="1057" t="s">
        <v>53</v>
      </c>
      <c r="G10" s="1058"/>
      <c r="H10" s="34">
        <v>-3447</v>
      </c>
      <c r="I10" s="1059">
        <v>-1461</v>
      </c>
      <c r="J10" s="1059">
        <v>0</v>
      </c>
      <c r="K10" s="1060">
        <v>0.0035038624107273063</v>
      </c>
      <c r="L10" s="1059">
        <v>-0.9999999999999953</v>
      </c>
      <c r="M10" s="1059">
        <v>0</v>
      </c>
      <c r="N10" s="1059">
        <v>-1120</v>
      </c>
      <c r="O10" s="1061"/>
      <c r="P10" s="35">
        <v>7036</v>
      </c>
      <c r="Q10" s="1062">
        <v>3020</v>
      </c>
      <c r="R10" s="1063">
        <v>1</v>
      </c>
      <c r="S10" s="1064">
        <v>-0.01</v>
      </c>
      <c r="T10" s="1063">
        <v>0</v>
      </c>
      <c r="U10" s="1063">
        <v>0</v>
      </c>
      <c r="V10" s="1062">
        <v>1939</v>
      </c>
      <c r="W10" s="1037"/>
    </row>
    <row r="11" spans="1:23" s="578" customFormat="1" ht="8.25" customHeight="1">
      <c r="A11" s="1055"/>
      <c r="B11" s="2110" t="s">
        <v>610</v>
      </c>
      <c r="C11" s="2110"/>
      <c r="D11" s="1065" t="s">
        <v>54</v>
      </c>
      <c r="E11" s="1065" t="s">
        <v>55</v>
      </c>
      <c r="F11" s="1065" t="s">
        <v>56</v>
      </c>
      <c r="G11" s="1058"/>
      <c r="H11" s="34">
        <v>435</v>
      </c>
      <c r="I11" s="1059">
        <v>33</v>
      </c>
      <c r="J11" s="1059">
        <v>-0.6828098972381569</v>
      </c>
      <c r="K11" s="1060">
        <v>0.025243282080758718</v>
      </c>
      <c r="L11" s="1059">
        <v>0</v>
      </c>
      <c r="M11" s="1059">
        <v>-1.0000000000000009</v>
      </c>
      <c r="N11" s="1059">
        <v>5</v>
      </c>
      <c r="O11" s="1061"/>
      <c r="P11" s="35">
        <v>1626</v>
      </c>
      <c r="Q11" s="1062">
        <v>757</v>
      </c>
      <c r="R11" s="1063">
        <v>0</v>
      </c>
      <c r="S11" s="1064">
        <v>-0.01</v>
      </c>
      <c r="T11" s="1063">
        <v>-1</v>
      </c>
      <c r="U11" s="1063">
        <v>-1</v>
      </c>
      <c r="V11" s="1062">
        <v>607</v>
      </c>
      <c r="W11" s="1037"/>
    </row>
    <row r="12" spans="1:23" s="578" customFormat="1" ht="8.25" customHeight="1">
      <c r="A12" s="1055"/>
      <c r="B12" s="2110" t="s">
        <v>629</v>
      </c>
      <c r="C12" s="2110"/>
      <c r="D12" s="1065" t="s">
        <v>57</v>
      </c>
      <c r="E12" s="1065" t="s">
        <v>58</v>
      </c>
      <c r="F12" s="1065" t="s">
        <v>59</v>
      </c>
      <c r="G12" s="1058"/>
      <c r="H12" s="34">
        <v>-77</v>
      </c>
      <c r="I12" s="1059">
        <v>94</v>
      </c>
      <c r="J12" s="1059">
        <v>14.401183736016742</v>
      </c>
      <c r="K12" s="1060">
        <v>0.7629955947136557</v>
      </c>
      <c r="L12" s="1059">
        <v>9.999999999999998</v>
      </c>
      <c r="M12" s="1059">
        <v>49</v>
      </c>
      <c r="N12" s="1059">
        <v>195</v>
      </c>
      <c r="O12" s="1061"/>
      <c r="P12" s="35">
        <v>156</v>
      </c>
      <c r="Q12" s="1062">
        <v>-53</v>
      </c>
      <c r="R12" s="1063">
        <v>-11</v>
      </c>
      <c r="S12" s="1064">
        <v>-1.22</v>
      </c>
      <c r="T12" s="1063">
        <v>-4</v>
      </c>
      <c r="U12" s="1063">
        <v>-25</v>
      </c>
      <c r="V12" s="1062">
        <v>77</v>
      </c>
      <c r="W12" s="1037"/>
    </row>
    <row r="13" spans="1:23" s="578" customFormat="1" ht="8.25" customHeight="1">
      <c r="A13" s="1055"/>
      <c r="B13" s="2110" t="s">
        <v>638</v>
      </c>
      <c r="C13" s="2110"/>
      <c r="D13" s="1066">
        <v>1</v>
      </c>
      <c r="E13" s="1065" t="s">
        <v>639</v>
      </c>
      <c r="F13" s="1065" t="s">
        <v>640</v>
      </c>
      <c r="G13" s="1058"/>
      <c r="H13" s="1067">
        <v>-3</v>
      </c>
      <c r="I13" s="1068">
        <v>0</v>
      </c>
      <c r="J13" s="1068">
        <v>-13.406445325132198</v>
      </c>
      <c r="K13" s="1069">
        <v>0</v>
      </c>
      <c r="L13" s="1068">
        <v>-2.7057478126424006</v>
      </c>
      <c r="M13" s="1068">
        <v>-8.40000000000001</v>
      </c>
      <c r="N13" s="1059">
        <v>-48</v>
      </c>
      <c r="O13" s="1061"/>
      <c r="P13" s="49">
        <v>-31</v>
      </c>
      <c r="Q13" s="1070">
        <v>-1</v>
      </c>
      <c r="R13" s="1071">
        <v>-8</v>
      </c>
      <c r="S13" s="1072">
        <v>0</v>
      </c>
      <c r="T13" s="1071">
        <v>1</v>
      </c>
      <c r="U13" s="1071">
        <v>-21</v>
      </c>
      <c r="V13" s="1070">
        <v>-195</v>
      </c>
      <c r="W13" s="1037"/>
    </row>
    <row r="14" spans="1:23" s="578" customFormat="1" ht="8.25" customHeight="1">
      <c r="A14" s="1073"/>
      <c r="B14" s="1073"/>
      <c r="C14" s="1073"/>
      <c r="D14" s="1073"/>
      <c r="E14" s="1073"/>
      <c r="F14" s="1073"/>
      <c r="G14" s="1074"/>
      <c r="H14" s="63">
        <f>SUM(H10:H13)</f>
        <v>-3092</v>
      </c>
      <c r="I14" s="1075">
        <f>SUM(I10:I13)</f>
        <v>-1334</v>
      </c>
      <c r="J14" s="1075">
        <v>-1</v>
      </c>
      <c r="K14" s="1076">
        <v>0.042001637247377974</v>
      </c>
      <c r="L14" s="1075">
        <v>0</v>
      </c>
      <c r="M14" s="1075">
        <v>1.0000000000000009</v>
      </c>
      <c r="N14" s="1075">
        <f>SUM(N10:N13)</f>
        <v>-968</v>
      </c>
      <c r="O14" s="1077"/>
      <c r="P14" s="65">
        <f>SUM(P10:P13)</f>
        <v>8787</v>
      </c>
      <c r="Q14" s="1078">
        <f>SUM(Q10:Q13)</f>
        <v>3723</v>
      </c>
      <c r="R14" s="1079">
        <v>1</v>
      </c>
      <c r="S14" s="1080">
        <v>-0.1</v>
      </c>
      <c r="T14" s="1079">
        <v>0</v>
      </c>
      <c r="U14" s="1079">
        <v>-2</v>
      </c>
      <c r="V14" s="1078">
        <f>SUM(V10:V13)</f>
        <v>2428</v>
      </c>
      <c r="W14" s="1029"/>
    </row>
    <row r="15" spans="1:23" s="578" customFormat="1" ht="8.25" customHeight="1">
      <c r="A15" s="2113" t="s">
        <v>404</v>
      </c>
      <c r="B15" s="2113"/>
      <c r="C15" s="2113"/>
      <c r="D15" s="2113"/>
      <c r="E15" s="2113"/>
      <c r="F15" s="2113"/>
      <c r="G15" s="1081"/>
      <c r="H15" s="1067"/>
      <c r="I15" s="1068"/>
      <c r="J15" s="1068"/>
      <c r="K15" s="1069"/>
      <c r="L15" s="1068"/>
      <c r="M15" s="1068"/>
      <c r="N15" s="1068"/>
      <c r="O15" s="1049"/>
      <c r="P15" s="49"/>
      <c r="Q15" s="1070"/>
      <c r="R15" s="1071"/>
      <c r="S15" s="1072"/>
      <c r="T15" s="1070"/>
      <c r="U15" s="1070"/>
      <c r="V15" s="1070"/>
      <c r="W15" s="1037"/>
    </row>
    <row r="16" spans="1:23" s="578" customFormat="1" ht="8.25" customHeight="1">
      <c r="A16" s="1055"/>
      <c r="B16" s="2111" t="s">
        <v>580</v>
      </c>
      <c r="C16" s="2111"/>
      <c r="D16" s="1057" t="s">
        <v>52</v>
      </c>
      <c r="E16" s="1057" t="s">
        <v>483</v>
      </c>
      <c r="F16" s="1057" t="s">
        <v>53</v>
      </c>
      <c r="G16" s="1058"/>
      <c r="H16" s="34">
        <v>4904</v>
      </c>
      <c r="I16" s="1059">
        <v>299</v>
      </c>
      <c r="J16" s="1059">
        <v>0.8568820178033509</v>
      </c>
      <c r="K16" s="1060">
        <v>-0.002053963727210038</v>
      </c>
      <c r="L16" s="1059">
        <v>0</v>
      </c>
      <c r="M16" s="1059">
        <v>-1.4532206203534255</v>
      </c>
      <c r="N16" s="1059">
        <v>-5</v>
      </c>
      <c r="O16" s="1061"/>
      <c r="P16" s="35">
        <v>-1755</v>
      </c>
      <c r="Q16" s="1062">
        <v>-248</v>
      </c>
      <c r="R16" s="1063">
        <v>0</v>
      </c>
      <c r="S16" s="1064">
        <v>0</v>
      </c>
      <c r="T16" s="1063">
        <v>0</v>
      </c>
      <c r="U16" s="1063">
        <v>0</v>
      </c>
      <c r="V16" s="1062">
        <v>-29</v>
      </c>
      <c r="W16" s="1037"/>
    </row>
    <row r="17" spans="1:23" s="578" customFormat="1" ht="8.25" customHeight="1">
      <c r="A17" s="1055"/>
      <c r="B17" s="2110" t="s">
        <v>610</v>
      </c>
      <c r="C17" s="2110"/>
      <c r="D17" s="1065" t="s">
        <v>54</v>
      </c>
      <c r="E17" s="1065" t="s">
        <v>55</v>
      </c>
      <c r="F17" s="1065" t="s">
        <v>56</v>
      </c>
      <c r="G17" s="1058"/>
      <c r="H17" s="34">
        <v>285</v>
      </c>
      <c r="I17" s="1059">
        <v>251</v>
      </c>
      <c r="J17" s="1059">
        <v>38.284176743277136</v>
      </c>
      <c r="K17" s="1060">
        <v>-0.11822832943019675</v>
      </c>
      <c r="L17" s="1059">
        <v>-2.484405072140086</v>
      </c>
      <c r="M17" s="1059">
        <v>-4.4059208003198655</v>
      </c>
      <c r="N17" s="1059">
        <v>31</v>
      </c>
      <c r="O17" s="1061"/>
      <c r="P17" s="35">
        <v>42</v>
      </c>
      <c r="Q17" s="1062">
        <v>-19</v>
      </c>
      <c r="R17" s="1063">
        <v>-9</v>
      </c>
      <c r="S17" s="1064">
        <v>0.16</v>
      </c>
      <c r="T17" s="1063">
        <v>0</v>
      </c>
      <c r="U17" s="1063">
        <v>2</v>
      </c>
      <c r="V17" s="1062">
        <v>19</v>
      </c>
      <c r="W17" s="1037"/>
    </row>
    <row r="18" spans="1:23" s="578" customFormat="1" ht="8.25" customHeight="1">
      <c r="A18" s="1055"/>
      <c r="B18" s="2110" t="s">
        <v>629</v>
      </c>
      <c r="C18" s="2110"/>
      <c r="D18" s="1065" t="s">
        <v>57</v>
      </c>
      <c r="E18" s="1065" t="s">
        <v>58</v>
      </c>
      <c r="F18" s="1065" t="s">
        <v>59</v>
      </c>
      <c r="G18" s="1058"/>
      <c r="H18" s="34">
        <v>0</v>
      </c>
      <c r="I18" s="1059">
        <v>0</v>
      </c>
      <c r="J18" s="1059">
        <v>0</v>
      </c>
      <c r="K18" s="1060">
        <v>0</v>
      </c>
      <c r="L18" s="1059">
        <v>0</v>
      </c>
      <c r="M18" s="1059">
        <v>0</v>
      </c>
      <c r="N18" s="1059">
        <v>0</v>
      </c>
      <c r="O18" s="1061"/>
      <c r="P18" s="35">
        <v>0</v>
      </c>
      <c r="Q18" s="1062">
        <v>0</v>
      </c>
      <c r="R18" s="1063">
        <v>0</v>
      </c>
      <c r="S18" s="1064">
        <v>0</v>
      </c>
      <c r="T18" s="1063">
        <v>0</v>
      </c>
      <c r="U18" s="1063">
        <v>0</v>
      </c>
      <c r="V18" s="1062">
        <v>0</v>
      </c>
      <c r="W18" s="1037"/>
    </row>
    <row r="19" spans="1:23" s="578" customFormat="1" ht="8.25" customHeight="1">
      <c r="A19" s="1055"/>
      <c r="B19" s="2110" t="s">
        <v>638</v>
      </c>
      <c r="C19" s="2110"/>
      <c r="D19" s="1066">
        <v>1</v>
      </c>
      <c r="E19" s="1065" t="s">
        <v>639</v>
      </c>
      <c r="F19" s="1065" t="s">
        <v>640</v>
      </c>
      <c r="G19" s="1058"/>
      <c r="H19" s="1067">
        <v>0</v>
      </c>
      <c r="I19" s="1068">
        <v>0</v>
      </c>
      <c r="J19" s="1068">
        <v>0</v>
      </c>
      <c r="K19" s="1069">
        <v>0</v>
      </c>
      <c r="L19" s="1068">
        <v>0</v>
      </c>
      <c r="M19" s="1068">
        <v>0</v>
      </c>
      <c r="N19" s="1059">
        <v>0</v>
      </c>
      <c r="O19" s="1061"/>
      <c r="P19" s="49">
        <v>0</v>
      </c>
      <c r="Q19" s="1070">
        <v>0</v>
      </c>
      <c r="R19" s="1071">
        <v>0</v>
      </c>
      <c r="S19" s="1072">
        <v>0</v>
      </c>
      <c r="T19" s="1071">
        <v>0</v>
      </c>
      <c r="U19" s="1071">
        <v>0</v>
      </c>
      <c r="V19" s="1070">
        <v>0</v>
      </c>
      <c r="W19" s="1037"/>
    </row>
    <row r="20" spans="1:23" s="578" customFormat="1" ht="8.25" customHeight="1">
      <c r="A20" s="1073"/>
      <c r="B20" s="1073"/>
      <c r="C20" s="1073"/>
      <c r="D20" s="1073"/>
      <c r="E20" s="1073"/>
      <c r="F20" s="1073"/>
      <c r="G20" s="1074"/>
      <c r="H20" s="63">
        <f>SUM(H16:H19)</f>
        <v>5189</v>
      </c>
      <c r="I20" s="1075">
        <f>SUM(I16:I19)</f>
        <v>550</v>
      </c>
      <c r="J20" s="1075">
        <v>1.7821346003721428</v>
      </c>
      <c r="K20" s="1076">
        <v>0.010552692480540565</v>
      </c>
      <c r="L20" s="1075">
        <v>0</v>
      </c>
      <c r="M20" s="1075">
        <v>-0.4419294329829092</v>
      </c>
      <c r="N20" s="1075">
        <f>SUM(N16:N19)</f>
        <v>26</v>
      </c>
      <c r="O20" s="1077"/>
      <c r="P20" s="65">
        <f>SUM(P16:P19)</f>
        <v>-1713</v>
      </c>
      <c r="Q20" s="1078">
        <f>SUM(Q16:Q19)</f>
        <v>-267</v>
      </c>
      <c r="R20" s="1079">
        <v>0</v>
      </c>
      <c r="S20" s="1080">
        <v>0</v>
      </c>
      <c r="T20" s="1079">
        <v>0</v>
      </c>
      <c r="U20" s="1079">
        <v>0</v>
      </c>
      <c r="V20" s="1078">
        <f>SUM(V16:V19)</f>
        <v>-10</v>
      </c>
      <c r="W20" s="1029"/>
    </row>
    <row r="21" spans="1:23" s="578" customFormat="1" ht="8.25" customHeight="1">
      <c r="A21" s="2113" t="s">
        <v>60</v>
      </c>
      <c r="B21" s="2113"/>
      <c r="C21" s="2113"/>
      <c r="D21" s="2113"/>
      <c r="E21" s="2113"/>
      <c r="F21" s="2113"/>
      <c r="G21" s="1081"/>
      <c r="H21" s="1067"/>
      <c r="I21" s="1068"/>
      <c r="J21" s="1068"/>
      <c r="K21" s="1069"/>
      <c r="L21" s="1068"/>
      <c r="M21" s="1068"/>
      <c r="N21" s="1068"/>
      <c r="O21" s="1049"/>
      <c r="P21" s="49"/>
      <c r="Q21" s="1070"/>
      <c r="R21" s="1071"/>
      <c r="S21" s="1082"/>
      <c r="T21" s="1070"/>
      <c r="U21" s="1070"/>
      <c r="V21" s="1070"/>
      <c r="W21" s="1037"/>
    </row>
    <row r="22" spans="1:23" s="578" customFormat="1" ht="8.25" customHeight="1">
      <c r="A22" s="1055"/>
      <c r="B22" s="2111" t="s">
        <v>580</v>
      </c>
      <c r="C22" s="2111"/>
      <c r="D22" s="1057" t="s">
        <v>52</v>
      </c>
      <c r="E22" s="1057" t="s">
        <v>483</v>
      </c>
      <c r="F22" s="1057" t="s">
        <v>53</v>
      </c>
      <c r="G22" s="1058"/>
      <c r="H22" s="34">
        <v>-991</v>
      </c>
      <c r="I22" s="1059">
        <v>-91</v>
      </c>
      <c r="J22" s="1059">
        <v>0</v>
      </c>
      <c r="K22" s="1060">
        <v>0</v>
      </c>
      <c r="L22" s="1059">
        <v>-3.5023932220333425</v>
      </c>
      <c r="M22" s="1059">
        <v>-2.5442198105017018</v>
      </c>
      <c r="N22" s="1059">
        <v>-2732</v>
      </c>
      <c r="O22" s="1061"/>
      <c r="P22" s="35">
        <v>12310</v>
      </c>
      <c r="Q22" s="1062">
        <v>62</v>
      </c>
      <c r="R22" s="1063">
        <v>-1</v>
      </c>
      <c r="S22" s="1064">
        <v>0.01</v>
      </c>
      <c r="T22" s="1063">
        <v>0</v>
      </c>
      <c r="U22" s="1063">
        <v>-1</v>
      </c>
      <c r="V22" s="1062">
        <v>497</v>
      </c>
      <c r="W22" s="1037"/>
    </row>
    <row r="23" spans="1:23" s="578" customFormat="1" ht="8.25" customHeight="1">
      <c r="A23" s="1055"/>
      <c r="B23" s="2110" t="s">
        <v>610</v>
      </c>
      <c r="C23" s="2110"/>
      <c r="D23" s="1065" t="s">
        <v>54</v>
      </c>
      <c r="E23" s="1065" t="s">
        <v>55</v>
      </c>
      <c r="F23" s="1065" t="s">
        <v>56</v>
      </c>
      <c r="G23" s="1058"/>
      <c r="H23" s="34">
        <v>-479</v>
      </c>
      <c r="I23" s="1059">
        <v>6</v>
      </c>
      <c r="J23" s="1059">
        <v>-0.9115320587678601</v>
      </c>
      <c r="K23" s="1060">
        <v>-0.013980392051054363</v>
      </c>
      <c r="L23" s="1059">
        <v>-3.40933248751838</v>
      </c>
      <c r="M23" s="1059">
        <v>-11.070879069362723</v>
      </c>
      <c r="N23" s="1059">
        <v>-319</v>
      </c>
      <c r="O23" s="1061"/>
      <c r="P23" s="35">
        <v>314</v>
      </c>
      <c r="Q23" s="1062">
        <v>-1</v>
      </c>
      <c r="R23" s="1063">
        <v>1</v>
      </c>
      <c r="S23" s="1064">
        <v>-0.09</v>
      </c>
      <c r="T23" s="1063">
        <v>2</v>
      </c>
      <c r="U23" s="1063">
        <v>9</v>
      </c>
      <c r="V23" s="1062">
        <v>169</v>
      </c>
      <c r="W23" s="1037"/>
    </row>
    <row r="24" spans="1:23" s="578" customFormat="1" ht="8.25" customHeight="1">
      <c r="A24" s="1055"/>
      <c r="B24" s="2110" t="s">
        <v>629</v>
      </c>
      <c r="C24" s="2110"/>
      <c r="D24" s="1065" t="s">
        <v>57</v>
      </c>
      <c r="E24" s="1065" t="s">
        <v>58</v>
      </c>
      <c r="F24" s="1065" t="s">
        <v>59</v>
      </c>
      <c r="G24" s="1058"/>
      <c r="H24" s="34">
        <v>1</v>
      </c>
      <c r="I24" s="1059">
        <v>0</v>
      </c>
      <c r="J24" s="1059">
        <v>0</v>
      </c>
      <c r="K24" s="1060">
        <v>0</v>
      </c>
      <c r="L24" s="1059">
        <v>0</v>
      </c>
      <c r="M24" s="1059">
        <v>-66.66666666666666</v>
      </c>
      <c r="N24" s="1059">
        <v>-5</v>
      </c>
      <c r="O24" s="1061"/>
      <c r="P24" s="35">
        <v>0</v>
      </c>
      <c r="Q24" s="1062">
        <v>0</v>
      </c>
      <c r="R24" s="1063">
        <v>0</v>
      </c>
      <c r="S24" s="1064">
        <v>0</v>
      </c>
      <c r="T24" s="1063">
        <v>1</v>
      </c>
      <c r="U24" s="1063">
        <v>11</v>
      </c>
      <c r="V24" s="1062">
        <v>1</v>
      </c>
      <c r="W24" s="1037"/>
    </row>
    <row r="25" spans="1:23" s="578" customFormat="1" ht="8.25" customHeight="1">
      <c r="A25" s="1055"/>
      <c r="B25" s="2110" t="s">
        <v>638</v>
      </c>
      <c r="C25" s="2110"/>
      <c r="D25" s="1066">
        <v>1</v>
      </c>
      <c r="E25" s="1065" t="s">
        <v>639</v>
      </c>
      <c r="F25" s="1065" t="s">
        <v>640</v>
      </c>
      <c r="G25" s="1058"/>
      <c r="H25" s="1067">
        <v>0</v>
      </c>
      <c r="I25" s="1068">
        <v>0</v>
      </c>
      <c r="J25" s="1068">
        <v>0</v>
      </c>
      <c r="K25" s="1069">
        <v>0</v>
      </c>
      <c r="L25" s="1068">
        <v>0</v>
      </c>
      <c r="M25" s="1068">
        <v>0</v>
      </c>
      <c r="N25" s="1059">
        <v>0</v>
      </c>
      <c r="O25" s="1061"/>
      <c r="P25" s="49">
        <v>0</v>
      </c>
      <c r="Q25" s="1070">
        <v>0</v>
      </c>
      <c r="R25" s="1071">
        <v>0</v>
      </c>
      <c r="S25" s="1072">
        <v>0</v>
      </c>
      <c r="T25" s="1071">
        <v>0</v>
      </c>
      <c r="U25" s="1071">
        <v>0</v>
      </c>
      <c r="V25" s="1070">
        <v>0</v>
      </c>
      <c r="W25" s="1037"/>
    </row>
    <row r="26" spans="1:23" s="578" customFormat="1" ht="8.25" customHeight="1">
      <c r="A26" s="1073"/>
      <c r="B26" s="1073"/>
      <c r="C26" s="1073"/>
      <c r="D26" s="1073"/>
      <c r="E26" s="1073"/>
      <c r="F26" s="1073"/>
      <c r="G26" s="1074"/>
      <c r="H26" s="63">
        <f>SUM(H22:H25)</f>
        <v>-1469</v>
      </c>
      <c r="I26" s="1075">
        <f>SUM(I22:I25)</f>
        <v>-85</v>
      </c>
      <c r="J26" s="1075">
        <v>3.403896075633983</v>
      </c>
      <c r="K26" s="1076">
        <v>-0.01384447591594468</v>
      </c>
      <c r="L26" s="1075">
        <v>-3.5108925517276375</v>
      </c>
      <c r="M26" s="1075">
        <v>-3.840670929594556</v>
      </c>
      <c r="N26" s="1075">
        <f>SUM(N22:N25)</f>
        <v>-3056</v>
      </c>
      <c r="O26" s="1077"/>
      <c r="P26" s="65">
        <f>SUM(P22:P25)</f>
        <v>12624</v>
      </c>
      <c r="Q26" s="1078">
        <f>SUM(Q22:Q25)</f>
        <v>61</v>
      </c>
      <c r="R26" s="1079">
        <v>0</v>
      </c>
      <c r="S26" s="1080">
        <v>0</v>
      </c>
      <c r="T26" s="1079">
        <v>0</v>
      </c>
      <c r="U26" s="1079">
        <v>-1</v>
      </c>
      <c r="V26" s="1078">
        <f>SUM(V22:V25)</f>
        <v>667</v>
      </c>
      <c r="W26" s="1029"/>
    </row>
    <row r="27" spans="1:23" ht="8.25" customHeight="1">
      <c r="A27" s="1073"/>
      <c r="B27" s="1073"/>
      <c r="C27" s="1073"/>
      <c r="D27" s="1073"/>
      <c r="E27" s="1073"/>
      <c r="F27" s="1073"/>
      <c r="G27" s="1074"/>
      <c r="H27" s="69">
        <f>H14+H20+H26</f>
        <v>628</v>
      </c>
      <c r="I27" s="1075">
        <f>I14+I20+I26</f>
        <v>-869</v>
      </c>
      <c r="J27" s="1075">
        <v>0</v>
      </c>
      <c r="K27" s="1076">
        <v>-0.01359396511008395</v>
      </c>
      <c r="L27" s="1075">
        <v>-1.9343129607660825</v>
      </c>
      <c r="M27" s="1075">
        <v>-3.0523856064146138</v>
      </c>
      <c r="N27" s="1075">
        <f>N14+N20+N26</f>
        <v>-3998</v>
      </c>
      <c r="O27" s="1083"/>
      <c r="P27" s="70">
        <f>P14+P20+P26</f>
        <v>19698</v>
      </c>
      <c r="Q27" s="1078">
        <f>Q14+Q20+Q26</f>
        <v>3517</v>
      </c>
      <c r="R27" s="1084">
        <v>1</v>
      </c>
      <c r="S27" s="1085">
        <v>-0.05</v>
      </c>
      <c r="T27" s="1084">
        <v>0</v>
      </c>
      <c r="U27" s="1084">
        <v>-1</v>
      </c>
      <c r="V27" s="1078">
        <f>V14+V20+V26</f>
        <v>3085</v>
      </c>
      <c r="W27" s="1044"/>
    </row>
    <row r="28" spans="1:23" ht="8.25" customHeight="1">
      <c r="A28" s="2113" t="s">
        <v>45</v>
      </c>
      <c r="B28" s="2113"/>
      <c r="C28" s="2113"/>
      <c r="D28" s="2113"/>
      <c r="E28" s="2113"/>
      <c r="F28" s="2113"/>
      <c r="G28" s="1073"/>
      <c r="H28" s="1068"/>
      <c r="I28" s="1068"/>
      <c r="J28" s="1086"/>
      <c r="K28" s="1086"/>
      <c r="L28" s="1086"/>
      <c r="M28" s="1086"/>
      <c r="N28" s="1068"/>
      <c r="O28" s="1087"/>
      <c r="P28" s="1070"/>
      <c r="Q28" s="1070"/>
      <c r="R28" s="1071"/>
      <c r="S28" s="1088"/>
      <c r="T28" s="1088"/>
      <c r="U28" s="1088"/>
      <c r="V28" s="1070"/>
      <c r="W28" s="1089"/>
    </row>
    <row r="29" spans="1:23" ht="8.25" customHeight="1">
      <c r="A29" s="1090"/>
      <c r="B29" s="2112" t="s">
        <v>46</v>
      </c>
      <c r="C29" s="2112"/>
      <c r="D29" s="2112"/>
      <c r="E29" s="2112"/>
      <c r="F29" s="2112"/>
      <c r="G29" s="1090"/>
      <c r="H29" s="1091">
        <v>-219</v>
      </c>
      <c r="I29" s="1092">
        <v>-9</v>
      </c>
      <c r="J29" s="1092">
        <v>-5</v>
      </c>
      <c r="K29" s="1093"/>
      <c r="L29" s="1093"/>
      <c r="M29" s="1092">
        <v>0</v>
      </c>
      <c r="N29" s="1092">
        <v>-154</v>
      </c>
      <c r="O29" s="1094"/>
      <c r="P29" s="1095">
        <v>5</v>
      </c>
      <c r="Q29" s="1096">
        <v>52</v>
      </c>
      <c r="R29" s="1097">
        <v>5</v>
      </c>
      <c r="S29" s="1098"/>
      <c r="T29" s="1098"/>
      <c r="U29" s="1097">
        <v>0</v>
      </c>
      <c r="V29" s="1096">
        <v>4</v>
      </c>
      <c r="W29" s="1099"/>
    </row>
    <row r="30" spans="1:23" ht="8.25" customHeight="1">
      <c r="A30" s="1073"/>
      <c r="B30" s="2111" t="s">
        <v>47</v>
      </c>
      <c r="C30" s="2111"/>
      <c r="D30" s="2111"/>
      <c r="E30" s="2111"/>
      <c r="F30" s="2111"/>
      <c r="G30" s="1073"/>
      <c r="H30" s="1100">
        <v>12</v>
      </c>
      <c r="I30" s="1101">
        <v>0</v>
      </c>
      <c r="J30" s="1101">
        <v>60</v>
      </c>
      <c r="K30" s="1086"/>
      <c r="L30" s="1086"/>
      <c r="M30" s="1101">
        <v>0</v>
      </c>
      <c r="N30" s="1101">
        <v>11</v>
      </c>
      <c r="O30" s="1061"/>
      <c r="P30" s="49">
        <v>29</v>
      </c>
      <c r="Q30" s="1070">
        <v>-7</v>
      </c>
      <c r="R30" s="1102">
        <v>-60</v>
      </c>
      <c r="S30" s="1088"/>
      <c r="T30" s="1088"/>
      <c r="U30" s="1103">
        <v>0</v>
      </c>
      <c r="V30" s="1070">
        <v>25</v>
      </c>
      <c r="W30" s="1037"/>
    </row>
    <row r="31" spans="1:23" ht="8.25" customHeight="1">
      <c r="A31" s="1104"/>
      <c r="B31" s="2110" t="s">
        <v>48</v>
      </c>
      <c r="C31" s="2110"/>
      <c r="D31" s="2110"/>
      <c r="E31" s="2110"/>
      <c r="F31" s="2110"/>
      <c r="G31" s="1104"/>
      <c r="H31" s="1105">
        <v>73</v>
      </c>
      <c r="I31" s="1106">
        <v>10</v>
      </c>
      <c r="J31" s="1106">
        <v>5</v>
      </c>
      <c r="K31" s="1107"/>
      <c r="L31" s="1107"/>
      <c r="M31" s="1106">
        <v>0</v>
      </c>
      <c r="N31" s="1106">
        <v>82</v>
      </c>
      <c r="O31" s="1061"/>
      <c r="P31" s="1108">
        <v>10</v>
      </c>
      <c r="Q31" s="1103">
        <v>-7</v>
      </c>
      <c r="R31" s="1063">
        <v>-5</v>
      </c>
      <c r="S31" s="1109"/>
      <c r="T31" s="1109"/>
      <c r="U31" s="1103">
        <v>0</v>
      </c>
      <c r="V31" s="1103">
        <v>13</v>
      </c>
      <c r="W31" s="1037"/>
    </row>
    <row r="32" spans="1:23" ht="8.25" customHeight="1">
      <c r="A32" s="1090"/>
      <c r="B32" s="2112" t="s">
        <v>49</v>
      </c>
      <c r="C32" s="2112"/>
      <c r="D32" s="2112"/>
      <c r="E32" s="2112"/>
      <c r="F32" s="2112"/>
      <c r="G32" s="1090"/>
      <c r="H32" s="1110">
        <v>-13</v>
      </c>
      <c r="I32" s="1111">
        <v>0</v>
      </c>
      <c r="J32" s="1111">
        <v>0</v>
      </c>
      <c r="K32" s="1112"/>
      <c r="L32" s="1112"/>
      <c r="M32" s="1111">
        <v>2</v>
      </c>
      <c r="N32" s="1111">
        <v>-32</v>
      </c>
      <c r="O32" s="1113"/>
      <c r="P32" s="35">
        <v>-20</v>
      </c>
      <c r="Q32" s="1062">
        <v>0</v>
      </c>
      <c r="R32" s="1063">
        <v>0</v>
      </c>
      <c r="S32" s="1114"/>
      <c r="T32" s="1114"/>
      <c r="U32" s="1103">
        <v>0</v>
      </c>
      <c r="V32" s="1062">
        <v>-50</v>
      </c>
      <c r="W32" s="1037"/>
    </row>
    <row r="33" spans="1:23" ht="8.25" customHeight="1">
      <c r="A33" s="1104"/>
      <c r="B33" s="2110" t="s">
        <v>638</v>
      </c>
      <c r="C33" s="2110"/>
      <c r="D33" s="2110"/>
      <c r="E33" s="2110"/>
      <c r="F33" s="2110"/>
      <c r="G33" s="1115"/>
      <c r="H33" s="1100">
        <v>-1</v>
      </c>
      <c r="I33" s="1101">
        <v>0</v>
      </c>
      <c r="J33" s="1101">
        <v>0</v>
      </c>
      <c r="K33" s="1086"/>
      <c r="L33" s="1086"/>
      <c r="M33" s="1101">
        <v>0</v>
      </c>
      <c r="N33" s="1101">
        <v>0</v>
      </c>
      <c r="O33" s="1061"/>
      <c r="P33" s="49">
        <v>4</v>
      </c>
      <c r="Q33" s="1070">
        <v>0</v>
      </c>
      <c r="R33" s="1071">
        <v>0</v>
      </c>
      <c r="S33" s="1088"/>
      <c r="T33" s="1088"/>
      <c r="U33" s="1071">
        <v>0</v>
      </c>
      <c r="V33" s="1070">
        <v>0</v>
      </c>
      <c r="W33" s="1037"/>
    </row>
    <row r="34" spans="1:23" ht="8.25" customHeight="1">
      <c r="A34" s="2111"/>
      <c r="B34" s="2111"/>
      <c r="C34" s="2111"/>
      <c r="D34" s="2111"/>
      <c r="E34" s="2111"/>
      <c r="F34" s="1056"/>
      <c r="G34" s="1073"/>
      <c r="H34" s="63">
        <f>SUM(H29:H33)</f>
        <v>-148</v>
      </c>
      <c r="I34" s="1075">
        <f>SUM(I29:I33)</f>
        <v>1</v>
      </c>
      <c r="J34" s="1075">
        <v>-1</v>
      </c>
      <c r="K34" s="1116"/>
      <c r="L34" s="1116"/>
      <c r="M34" s="1075">
        <v>0</v>
      </c>
      <c r="N34" s="1075">
        <f>SUM(N29:N33)</f>
        <v>-93</v>
      </c>
      <c r="O34" s="1117"/>
      <c r="P34" s="65">
        <f>SUM(P29:P33)</f>
        <v>28</v>
      </c>
      <c r="Q34" s="1078">
        <f>SUM(Q29:Q33)</f>
        <v>38</v>
      </c>
      <c r="R34" s="1079">
        <v>2</v>
      </c>
      <c r="S34" s="1118"/>
      <c r="T34" s="1118"/>
      <c r="U34" s="1079">
        <v>0</v>
      </c>
      <c r="V34" s="1078">
        <f>SUM(V29:V33)</f>
        <v>-8</v>
      </c>
      <c r="W34" s="1029"/>
    </row>
    <row r="35" spans="1:23" ht="8.25" customHeight="1">
      <c r="A35" s="1090"/>
      <c r="B35" s="2112" t="s">
        <v>50</v>
      </c>
      <c r="C35" s="2112"/>
      <c r="D35" s="2112"/>
      <c r="E35" s="2112"/>
      <c r="F35" s="2112"/>
      <c r="G35" s="1119"/>
      <c r="H35" s="69">
        <f>H27+H34</f>
        <v>480</v>
      </c>
      <c r="I35" s="1075">
        <f>I27+I34</f>
        <v>-868</v>
      </c>
      <c r="J35" s="1120">
        <v>0</v>
      </c>
      <c r="K35" s="1121"/>
      <c r="L35" s="1121"/>
      <c r="M35" s="1120">
        <v>-2</v>
      </c>
      <c r="N35" s="1075">
        <f>N27+N34</f>
        <v>-4091</v>
      </c>
      <c r="O35" s="1083"/>
      <c r="P35" s="70">
        <f>P27+P34</f>
        <v>19726</v>
      </c>
      <c r="Q35" s="1078">
        <f>Q27+Q34</f>
        <v>3555</v>
      </c>
      <c r="R35" s="1084">
        <v>1</v>
      </c>
      <c r="S35" s="1122"/>
      <c r="T35" s="1122"/>
      <c r="U35" s="1084">
        <v>-47</v>
      </c>
      <c r="V35" s="1078">
        <f>V27+V34</f>
        <v>3077</v>
      </c>
      <c r="W35" s="1044"/>
    </row>
    <row r="36" spans="1:23" ht="8.25" customHeight="1">
      <c r="A36" s="1073"/>
      <c r="B36" s="1073"/>
      <c r="C36" s="1073"/>
      <c r="D36" s="1073"/>
      <c r="E36" s="1073"/>
      <c r="F36" s="1073"/>
      <c r="G36" s="1073"/>
      <c r="H36" s="1068"/>
      <c r="I36" s="1068"/>
      <c r="J36" s="1087"/>
      <c r="K36" s="1087"/>
      <c r="L36" s="1087"/>
      <c r="M36" s="1087"/>
      <c r="N36" s="1068"/>
      <c r="O36" s="1087"/>
      <c r="P36" s="1078"/>
      <c r="Q36" s="1070"/>
      <c r="R36" s="1088"/>
      <c r="S36" s="1088"/>
      <c r="T36" s="1088"/>
      <c r="U36" s="1088"/>
      <c r="V36" s="1070"/>
      <c r="W36" s="1089"/>
    </row>
    <row r="37" spans="1:23" s="578" customFormat="1" ht="8.25" customHeight="1">
      <c r="A37" s="2116"/>
      <c r="B37" s="2116"/>
      <c r="C37" s="2116"/>
      <c r="D37" s="2116"/>
      <c r="E37" s="1026"/>
      <c r="F37" s="1026"/>
      <c r="G37" s="1027"/>
      <c r="H37" s="2058" t="s">
        <v>654</v>
      </c>
      <c r="I37" s="2114"/>
      <c r="J37" s="2114"/>
      <c r="K37" s="2114"/>
      <c r="L37" s="2114"/>
      <c r="M37" s="2114"/>
      <c r="N37" s="2114"/>
      <c r="O37" s="1028"/>
      <c r="P37" s="2058" t="s">
        <v>61</v>
      </c>
      <c r="Q37" s="2114"/>
      <c r="R37" s="2114"/>
      <c r="S37" s="2114"/>
      <c r="T37" s="2114"/>
      <c r="U37" s="2114"/>
      <c r="V37" s="2114"/>
      <c r="W37" s="1029"/>
    </row>
    <row r="38" spans="1:23" s="578" customFormat="1" ht="8.25" customHeight="1">
      <c r="A38" s="1026"/>
      <c r="B38" s="1026"/>
      <c r="C38" s="1026"/>
      <c r="D38" s="1026"/>
      <c r="E38" s="1026"/>
      <c r="F38" s="1026"/>
      <c r="G38" s="1027"/>
      <c r="H38" s="1034"/>
      <c r="I38" s="1035"/>
      <c r="J38" s="1036" t="s">
        <v>561</v>
      </c>
      <c r="K38" s="1036" t="s">
        <v>561</v>
      </c>
      <c r="L38" s="1036" t="s">
        <v>561</v>
      </c>
      <c r="M38" s="1036" t="s">
        <v>561</v>
      </c>
      <c r="N38" s="1036"/>
      <c r="O38" s="1033"/>
      <c r="P38" s="1034"/>
      <c r="Q38" s="1035"/>
      <c r="R38" s="1036" t="s">
        <v>561</v>
      </c>
      <c r="S38" s="1036" t="s">
        <v>561</v>
      </c>
      <c r="T38" s="1036" t="s">
        <v>561</v>
      </c>
      <c r="U38" s="1036" t="s">
        <v>561</v>
      </c>
      <c r="V38" s="1036"/>
      <c r="W38" s="1037"/>
    </row>
    <row r="39" spans="1:23" s="578" customFormat="1" ht="8.25" customHeight="1">
      <c r="A39" s="1026"/>
      <c r="B39" s="1026"/>
      <c r="C39" s="1026"/>
      <c r="D39" s="1026"/>
      <c r="E39" s="1026"/>
      <c r="F39" s="1026"/>
      <c r="G39" s="1027"/>
      <c r="H39" s="1034"/>
      <c r="I39" s="1036" t="s">
        <v>562</v>
      </c>
      <c r="J39" s="1036" t="s">
        <v>563</v>
      </c>
      <c r="K39" s="1036" t="s">
        <v>563</v>
      </c>
      <c r="L39" s="1036" t="s">
        <v>563</v>
      </c>
      <c r="M39" s="1036" t="s">
        <v>563</v>
      </c>
      <c r="N39" s="1036"/>
      <c r="O39" s="1033"/>
      <c r="P39" s="1034"/>
      <c r="Q39" s="1036" t="s">
        <v>562</v>
      </c>
      <c r="R39" s="1036" t="s">
        <v>563</v>
      </c>
      <c r="S39" s="1036" t="s">
        <v>563</v>
      </c>
      <c r="T39" s="1036" t="s">
        <v>563</v>
      </c>
      <c r="U39" s="1036" t="s">
        <v>563</v>
      </c>
      <c r="V39" s="1036"/>
      <c r="W39" s="1037"/>
    </row>
    <row r="40" spans="1:23" s="578" customFormat="1" ht="8.25" customHeight="1">
      <c r="A40" s="1026"/>
      <c r="B40" s="1026"/>
      <c r="C40" s="1026"/>
      <c r="D40" s="1036"/>
      <c r="E40" s="1036"/>
      <c r="F40" s="1032" t="s">
        <v>564</v>
      </c>
      <c r="G40" s="1033"/>
      <c r="H40" s="1034"/>
      <c r="I40" s="1036" t="s">
        <v>565</v>
      </c>
      <c r="J40" s="1036" t="s">
        <v>566</v>
      </c>
      <c r="K40" s="1036" t="s">
        <v>566</v>
      </c>
      <c r="L40" s="1036" t="s">
        <v>566</v>
      </c>
      <c r="M40" s="1036" t="s">
        <v>567</v>
      </c>
      <c r="N40" s="1036"/>
      <c r="O40" s="1033"/>
      <c r="P40" s="1034"/>
      <c r="Q40" s="1036" t="s">
        <v>565</v>
      </c>
      <c r="R40" s="1036" t="s">
        <v>566</v>
      </c>
      <c r="S40" s="1036" t="s">
        <v>566</v>
      </c>
      <c r="T40" s="1036" t="s">
        <v>566</v>
      </c>
      <c r="U40" s="1036" t="s">
        <v>567</v>
      </c>
      <c r="V40" s="1036"/>
      <c r="W40" s="1037"/>
    </row>
    <row r="41" spans="1:23" s="578" customFormat="1" ht="8.25" customHeight="1">
      <c r="A41" s="1038"/>
      <c r="B41" s="1038"/>
      <c r="C41" s="1038"/>
      <c r="D41" s="1036"/>
      <c r="E41" s="1032" t="s">
        <v>568</v>
      </c>
      <c r="F41" s="1032" t="s">
        <v>569</v>
      </c>
      <c r="G41" s="1031"/>
      <c r="H41" s="1042" t="s">
        <v>570</v>
      </c>
      <c r="I41" s="1043" t="s">
        <v>571</v>
      </c>
      <c r="J41" s="1043" t="s">
        <v>572</v>
      </c>
      <c r="K41" s="1043" t="s">
        <v>573</v>
      </c>
      <c r="L41" s="1043" t="s">
        <v>574</v>
      </c>
      <c r="M41" s="1043" t="s">
        <v>575</v>
      </c>
      <c r="N41" s="1043" t="s">
        <v>477</v>
      </c>
      <c r="O41" s="1041"/>
      <c r="P41" s="1042" t="s">
        <v>570</v>
      </c>
      <c r="Q41" s="1043" t="s">
        <v>571</v>
      </c>
      <c r="R41" s="1043" t="s">
        <v>572</v>
      </c>
      <c r="S41" s="1043" t="s">
        <v>573</v>
      </c>
      <c r="T41" s="1043" t="s">
        <v>574</v>
      </c>
      <c r="U41" s="1043" t="s">
        <v>575</v>
      </c>
      <c r="V41" s="1043" t="s">
        <v>477</v>
      </c>
      <c r="W41" s="1044"/>
    </row>
    <row r="42" spans="1:23" s="578" customFormat="1" ht="8.25" customHeight="1">
      <c r="A42" s="2113" t="s">
        <v>337</v>
      </c>
      <c r="B42" s="2113"/>
      <c r="C42" s="2113"/>
      <c r="D42" s="1046"/>
      <c r="E42" s="1046" t="s">
        <v>576</v>
      </c>
      <c r="F42" s="1046" t="s">
        <v>577</v>
      </c>
      <c r="G42" s="1047"/>
      <c r="H42" s="1054"/>
      <c r="I42" s="1050"/>
      <c r="J42" s="1050"/>
      <c r="K42" s="1050"/>
      <c r="L42" s="1050"/>
      <c r="M42" s="81"/>
      <c r="N42" s="81"/>
      <c r="O42" s="81"/>
      <c r="P42" s="1051"/>
      <c r="Q42" s="1052"/>
      <c r="R42" s="1052"/>
      <c r="S42" s="1052"/>
      <c r="T42" s="1052"/>
      <c r="U42" s="1053"/>
      <c r="V42" s="81"/>
      <c r="W42" s="1037"/>
    </row>
    <row r="43" spans="1:23" s="578" customFormat="1" ht="8.25" customHeight="1">
      <c r="A43" s="1045"/>
      <c r="B43" s="2113" t="s">
        <v>578</v>
      </c>
      <c r="C43" s="2113"/>
      <c r="D43" s="1046" t="s">
        <v>579</v>
      </c>
      <c r="E43" s="1046" t="s">
        <v>368</v>
      </c>
      <c r="F43" s="1046" t="s">
        <v>368</v>
      </c>
      <c r="G43" s="1047"/>
      <c r="H43" s="1054"/>
      <c r="I43" s="1050"/>
      <c r="J43" s="1050"/>
      <c r="K43" s="1050"/>
      <c r="L43" s="1050"/>
      <c r="M43" s="81"/>
      <c r="N43" s="81"/>
      <c r="O43" s="81"/>
      <c r="P43" s="1054"/>
      <c r="Q43" s="1050"/>
      <c r="R43" s="1050"/>
      <c r="S43" s="1050"/>
      <c r="T43" s="1050"/>
      <c r="U43" s="81"/>
      <c r="V43" s="81"/>
      <c r="W43" s="1037"/>
    </row>
    <row r="44" spans="1:23" s="578" customFormat="1" ht="8.25" customHeight="1">
      <c r="A44" s="1055"/>
      <c r="B44" s="2111" t="s">
        <v>580</v>
      </c>
      <c r="C44" s="2111"/>
      <c r="D44" s="1057" t="s">
        <v>52</v>
      </c>
      <c r="E44" s="1057" t="s">
        <v>483</v>
      </c>
      <c r="F44" s="1057" t="s">
        <v>53</v>
      </c>
      <c r="G44" s="1058"/>
      <c r="H44" s="35">
        <v>-4002</v>
      </c>
      <c r="I44" s="1062">
        <v>407</v>
      </c>
      <c r="J44" s="1063">
        <v>0</v>
      </c>
      <c r="K44" s="1064">
        <v>0.02</v>
      </c>
      <c r="L44" s="1063">
        <v>2</v>
      </c>
      <c r="M44" s="1063">
        <v>3</v>
      </c>
      <c r="N44" s="1062">
        <v>309</v>
      </c>
      <c r="O44" s="1061"/>
      <c r="P44" s="35">
        <v>-110</v>
      </c>
      <c r="Q44" s="1062">
        <v>697</v>
      </c>
      <c r="R44" s="1063">
        <v>0</v>
      </c>
      <c r="S44" s="1064">
        <v>0.01</v>
      </c>
      <c r="T44" s="1063">
        <v>4</v>
      </c>
      <c r="U44" s="1063">
        <v>4</v>
      </c>
      <c r="V44" s="1062">
        <v>2578</v>
      </c>
      <c r="W44" s="1037"/>
    </row>
    <row r="45" spans="1:23" s="578" customFormat="1" ht="8.25" customHeight="1">
      <c r="A45" s="1055"/>
      <c r="B45" s="2110" t="s">
        <v>610</v>
      </c>
      <c r="C45" s="2110"/>
      <c r="D45" s="1065" t="s">
        <v>54</v>
      </c>
      <c r="E45" s="1065" t="s">
        <v>55</v>
      </c>
      <c r="F45" s="1065" t="s">
        <v>56</v>
      </c>
      <c r="G45" s="1058"/>
      <c r="H45" s="35">
        <v>710</v>
      </c>
      <c r="I45" s="1062">
        <v>-100</v>
      </c>
      <c r="J45" s="1063">
        <v>0</v>
      </c>
      <c r="K45" s="1064">
        <v>0.01</v>
      </c>
      <c r="L45" s="1063">
        <v>1</v>
      </c>
      <c r="M45" s="1063">
        <v>1</v>
      </c>
      <c r="N45" s="1062">
        <v>654</v>
      </c>
      <c r="O45" s="1061"/>
      <c r="P45" s="35">
        <v>926</v>
      </c>
      <c r="Q45" s="1062">
        <v>688</v>
      </c>
      <c r="R45" s="1063">
        <v>0</v>
      </c>
      <c r="S45" s="1064">
        <v>0</v>
      </c>
      <c r="T45" s="1063">
        <v>1</v>
      </c>
      <c r="U45" s="1063">
        <v>3</v>
      </c>
      <c r="V45" s="1062">
        <v>1300</v>
      </c>
      <c r="W45" s="1037"/>
    </row>
    <row r="46" spans="1:23" s="578" customFormat="1" ht="8.25" customHeight="1">
      <c r="A46" s="1055"/>
      <c r="B46" s="2110" t="s">
        <v>629</v>
      </c>
      <c r="C46" s="2110"/>
      <c r="D46" s="1065" t="s">
        <v>57</v>
      </c>
      <c r="E46" s="1065" t="s">
        <v>58</v>
      </c>
      <c r="F46" s="1065" t="s">
        <v>59</v>
      </c>
      <c r="G46" s="1058"/>
      <c r="H46" s="35">
        <v>71</v>
      </c>
      <c r="I46" s="1062">
        <v>91</v>
      </c>
      <c r="J46" s="1063">
        <v>3</v>
      </c>
      <c r="K46" s="1064">
        <v>-0.42</v>
      </c>
      <c r="L46" s="1063">
        <v>-10</v>
      </c>
      <c r="M46" s="1063">
        <v>-53</v>
      </c>
      <c r="N46" s="1062">
        <v>-128</v>
      </c>
      <c r="O46" s="1061"/>
      <c r="P46" s="35">
        <v>-125</v>
      </c>
      <c r="Q46" s="1062">
        <v>-65</v>
      </c>
      <c r="R46" s="1063">
        <v>-4</v>
      </c>
      <c r="S46" s="1064">
        <v>1.18</v>
      </c>
      <c r="T46" s="1063">
        <v>8</v>
      </c>
      <c r="U46" s="1063">
        <v>45</v>
      </c>
      <c r="V46" s="1062">
        <v>-5</v>
      </c>
      <c r="W46" s="1037"/>
    </row>
    <row r="47" spans="1:23" s="578" customFormat="1" ht="8.25" customHeight="1">
      <c r="A47" s="1055"/>
      <c r="B47" s="2110" t="s">
        <v>638</v>
      </c>
      <c r="C47" s="2110"/>
      <c r="D47" s="1066">
        <v>1</v>
      </c>
      <c r="E47" s="1065" t="s">
        <v>639</v>
      </c>
      <c r="F47" s="1065" t="s">
        <v>640</v>
      </c>
      <c r="G47" s="1058"/>
      <c r="H47" s="49">
        <v>-107</v>
      </c>
      <c r="I47" s="1070">
        <v>0</v>
      </c>
      <c r="J47" s="1071">
        <v>-7</v>
      </c>
      <c r="K47" s="1072">
        <v>0</v>
      </c>
      <c r="L47" s="1071">
        <v>0</v>
      </c>
      <c r="M47" s="1071">
        <v>34</v>
      </c>
      <c r="N47" s="1070">
        <v>-89</v>
      </c>
      <c r="O47" s="1061"/>
      <c r="P47" s="49">
        <v>21</v>
      </c>
      <c r="Q47" s="1070">
        <v>-3</v>
      </c>
      <c r="R47" s="1071">
        <v>18</v>
      </c>
      <c r="S47" s="1072">
        <v>0</v>
      </c>
      <c r="T47" s="1071">
        <v>3</v>
      </c>
      <c r="U47" s="1071">
        <v>43</v>
      </c>
      <c r="V47" s="1070">
        <v>322</v>
      </c>
      <c r="W47" s="1037"/>
    </row>
    <row r="48" spans="1:23" s="578" customFormat="1" ht="8.25" customHeight="1">
      <c r="A48" s="1073"/>
      <c r="B48" s="1073"/>
      <c r="C48" s="1073"/>
      <c r="D48" s="1073"/>
      <c r="E48" s="1073"/>
      <c r="F48" s="1073"/>
      <c r="G48" s="1074"/>
      <c r="H48" s="65">
        <f>SUM(H44:H47)</f>
        <v>-3328</v>
      </c>
      <c r="I48" s="1078">
        <f>SUM(I44:I47)</f>
        <v>398</v>
      </c>
      <c r="J48" s="1079">
        <v>0</v>
      </c>
      <c r="K48" s="1080">
        <v>-0.04</v>
      </c>
      <c r="L48" s="1079">
        <v>1</v>
      </c>
      <c r="M48" s="1079">
        <v>2</v>
      </c>
      <c r="N48" s="1078">
        <f>SUM(N44:N47)</f>
        <v>746</v>
      </c>
      <c r="O48" s="1118"/>
      <c r="P48" s="65">
        <f>SUM(P44:P47)</f>
        <v>712</v>
      </c>
      <c r="Q48" s="1078">
        <f>SUM(Q44:Q47)</f>
        <v>1317</v>
      </c>
      <c r="R48" s="1079">
        <v>0</v>
      </c>
      <c r="S48" s="1080">
        <v>0.02</v>
      </c>
      <c r="T48" s="1079">
        <v>3</v>
      </c>
      <c r="U48" s="1079">
        <v>5</v>
      </c>
      <c r="V48" s="1078">
        <f>SUM(V44:V47)</f>
        <v>4195</v>
      </c>
      <c r="W48" s="1029"/>
    </row>
    <row r="49" spans="1:23" s="578" customFormat="1" ht="8.25" customHeight="1">
      <c r="A49" s="2113" t="s">
        <v>404</v>
      </c>
      <c r="B49" s="2113"/>
      <c r="C49" s="2113"/>
      <c r="D49" s="2113"/>
      <c r="E49" s="2113"/>
      <c r="F49" s="2113"/>
      <c r="G49" s="1081"/>
      <c r="H49" s="49"/>
      <c r="I49" s="1070"/>
      <c r="J49" s="1071"/>
      <c r="K49" s="1072"/>
      <c r="L49" s="1070"/>
      <c r="M49" s="1070"/>
      <c r="N49" s="1070"/>
      <c r="O49" s="1050"/>
      <c r="P49" s="49"/>
      <c r="Q49" s="1070"/>
      <c r="R49" s="1071"/>
      <c r="S49" s="1072"/>
      <c r="T49" s="1070"/>
      <c r="U49" s="1070"/>
      <c r="V49" s="1070"/>
      <c r="W49" s="1037"/>
    </row>
    <row r="50" spans="1:23" s="578" customFormat="1" ht="8.25" customHeight="1">
      <c r="A50" s="1055"/>
      <c r="B50" s="2111" t="s">
        <v>580</v>
      </c>
      <c r="C50" s="2111"/>
      <c r="D50" s="1057" t="s">
        <v>52</v>
      </c>
      <c r="E50" s="1057" t="s">
        <v>483</v>
      </c>
      <c r="F50" s="1057" t="s">
        <v>53</v>
      </c>
      <c r="G50" s="1058"/>
      <c r="H50" s="35">
        <v>-1639</v>
      </c>
      <c r="I50" s="1062">
        <v>153</v>
      </c>
      <c r="J50" s="1063">
        <v>0</v>
      </c>
      <c r="K50" s="1064">
        <v>0</v>
      </c>
      <c r="L50" s="1063">
        <v>0</v>
      </c>
      <c r="M50" s="1063">
        <v>0</v>
      </c>
      <c r="N50" s="1062">
        <v>-63</v>
      </c>
      <c r="O50" s="1857"/>
      <c r="P50" s="35">
        <v>299</v>
      </c>
      <c r="Q50" s="1062">
        <v>537</v>
      </c>
      <c r="R50" s="1063">
        <v>-1</v>
      </c>
      <c r="S50" s="1064">
        <v>0</v>
      </c>
      <c r="T50" s="1063">
        <v>1</v>
      </c>
      <c r="U50" s="1063">
        <v>1</v>
      </c>
      <c r="V50" s="1062">
        <v>101</v>
      </c>
      <c r="W50" s="1037"/>
    </row>
    <row r="51" spans="1:23" s="578" customFormat="1" ht="8.25" customHeight="1">
      <c r="A51" s="1055"/>
      <c r="B51" s="2110" t="s">
        <v>610</v>
      </c>
      <c r="C51" s="2110"/>
      <c r="D51" s="1065" t="s">
        <v>54</v>
      </c>
      <c r="E51" s="1065" t="s">
        <v>55</v>
      </c>
      <c r="F51" s="1065" t="s">
        <v>56</v>
      </c>
      <c r="G51" s="1058"/>
      <c r="H51" s="35">
        <v>-14</v>
      </c>
      <c r="I51" s="1062">
        <v>4</v>
      </c>
      <c r="J51" s="1063">
        <v>-4</v>
      </c>
      <c r="K51" s="1064">
        <v>-0.04</v>
      </c>
      <c r="L51" s="1063">
        <v>1</v>
      </c>
      <c r="M51" s="1063">
        <v>0</v>
      </c>
      <c r="N51" s="1062">
        <v>-1</v>
      </c>
      <c r="O51" s="1857"/>
      <c r="P51" s="35">
        <v>-29</v>
      </c>
      <c r="Q51" s="1062">
        <v>-81</v>
      </c>
      <c r="R51" s="1063">
        <v>-21</v>
      </c>
      <c r="S51" s="1064">
        <v>0.05</v>
      </c>
      <c r="T51" s="1063">
        <v>0</v>
      </c>
      <c r="U51" s="1063">
        <v>0</v>
      </c>
      <c r="V51" s="1062">
        <v>-9</v>
      </c>
      <c r="W51" s="1037"/>
    </row>
    <row r="52" spans="1:23" s="578" customFormat="1" ht="8.25" customHeight="1">
      <c r="A52" s="1055"/>
      <c r="B52" s="2110" t="s">
        <v>629</v>
      </c>
      <c r="C52" s="2110"/>
      <c r="D52" s="1065" t="s">
        <v>57</v>
      </c>
      <c r="E52" s="1065" t="s">
        <v>58</v>
      </c>
      <c r="F52" s="1065" t="s">
        <v>59</v>
      </c>
      <c r="G52" s="1058"/>
      <c r="H52" s="35">
        <v>0</v>
      </c>
      <c r="I52" s="1062">
        <v>0</v>
      </c>
      <c r="J52" s="1063">
        <v>0</v>
      </c>
      <c r="K52" s="1064">
        <v>0</v>
      </c>
      <c r="L52" s="1063">
        <v>0</v>
      </c>
      <c r="M52" s="1063">
        <v>0</v>
      </c>
      <c r="N52" s="1062">
        <v>0</v>
      </c>
      <c r="O52" s="1857"/>
      <c r="P52" s="35">
        <v>0</v>
      </c>
      <c r="Q52" s="1062">
        <v>0</v>
      </c>
      <c r="R52" s="1063">
        <v>0</v>
      </c>
      <c r="S52" s="1064">
        <v>0</v>
      </c>
      <c r="T52" s="1063">
        <v>0</v>
      </c>
      <c r="U52" s="1063">
        <v>0</v>
      </c>
      <c r="V52" s="1062">
        <v>0</v>
      </c>
      <c r="W52" s="1037"/>
    </row>
    <row r="53" spans="1:23" s="578" customFormat="1" ht="8.25" customHeight="1">
      <c r="A53" s="1055"/>
      <c r="B53" s="2110" t="s">
        <v>638</v>
      </c>
      <c r="C53" s="2110"/>
      <c r="D53" s="1066">
        <v>1</v>
      </c>
      <c r="E53" s="1065" t="s">
        <v>639</v>
      </c>
      <c r="F53" s="1065" t="s">
        <v>640</v>
      </c>
      <c r="G53" s="1058"/>
      <c r="H53" s="49">
        <v>0</v>
      </c>
      <c r="I53" s="1070">
        <v>0</v>
      </c>
      <c r="J53" s="1071">
        <v>0</v>
      </c>
      <c r="K53" s="1072">
        <v>0</v>
      </c>
      <c r="L53" s="1071">
        <v>0</v>
      </c>
      <c r="M53" s="1071">
        <v>0</v>
      </c>
      <c r="N53" s="1070">
        <v>0</v>
      </c>
      <c r="O53" s="1857"/>
      <c r="P53" s="49">
        <v>0</v>
      </c>
      <c r="Q53" s="1070">
        <v>0</v>
      </c>
      <c r="R53" s="1071">
        <v>0</v>
      </c>
      <c r="S53" s="1072">
        <v>0</v>
      </c>
      <c r="T53" s="1071">
        <v>0</v>
      </c>
      <c r="U53" s="1071">
        <v>0</v>
      </c>
      <c r="V53" s="1070">
        <v>0</v>
      </c>
      <c r="W53" s="1037"/>
    </row>
    <row r="54" spans="1:23" s="578" customFormat="1" ht="8.25" customHeight="1">
      <c r="A54" s="1073"/>
      <c r="B54" s="1073"/>
      <c r="C54" s="1073"/>
      <c r="D54" s="1073"/>
      <c r="E54" s="1073"/>
      <c r="F54" s="1073"/>
      <c r="G54" s="1074"/>
      <c r="H54" s="65">
        <f>SUM(H50:H53)</f>
        <v>-1653</v>
      </c>
      <c r="I54" s="1078">
        <f>SUM(I50:I53)</f>
        <v>157</v>
      </c>
      <c r="J54" s="1079">
        <v>0</v>
      </c>
      <c r="K54" s="1080">
        <v>0</v>
      </c>
      <c r="L54" s="1079">
        <v>0</v>
      </c>
      <c r="M54" s="1079">
        <v>0</v>
      </c>
      <c r="N54" s="1078">
        <f>SUM(N50:N53)</f>
        <v>-64</v>
      </c>
      <c r="O54" s="1118"/>
      <c r="P54" s="65">
        <f>SUM(P50:P53)</f>
        <v>270</v>
      </c>
      <c r="Q54" s="1078">
        <f>SUM(Q50:Q53)</f>
        <v>456</v>
      </c>
      <c r="R54" s="1079">
        <v>-2</v>
      </c>
      <c r="S54" s="1080">
        <v>0</v>
      </c>
      <c r="T54" s="1079">
        <v>1</v>
      </c>
      <c r="U54" s="1079">
        <v>0</v>
      </c>
      <c r="V54" s="1078">
        <f>SUM(V50:V53)</f>
        <v>92</v>
      </c>
      <c r="W54" s="1029"/>
    </row>
    <row r="55" spans="1:23" s="578" customFormat="1" ht="8.25" customHeight="1">
      <c r="A55" s="2113" t="s">
        <v>60</v>
      </c>
      <c r="B55" s="2113"/>
      <c r="C55" s="2113"/>
      <c r="D55" s="2113"/>
      <c r="E55" s="2113"/>
      <c r="F55" s="2113"/>
      <c r="G55" s="1081"/>
      <c r="H55" s="49"/>
      <c r="I55" s="1070"/>
      <c r="J55" s="1071"/>
      <c r="K55" s="1082"/>
      <c r="L55" s="1070"/>
      <c r="M55" s="1070"/>
      <c r="N55" s="1070"/>
      <c r="O55" s="1050"/>
      <c r="P55" s="49"/>
      <c r="Q55" s="1070"/>
      <c r="R55" s="1071"/>
      <c r="S55" s="1082"/>
      <c r="T55" s="1070"/>
      <c r="U55" s="1070"/>
      <c r="V55" s="1070"/>
      <c r="W55" s="1037"/>
    </row>
    <row r="56" spans="1:23" s="578" customFormat="1" ht="8.25" customHeight="1">
      <c r="A56" s="1055"/>
      <c r="B56" s="2111" t="s">
        <v>580</v>
      </c>
      <c r="C56" s="2111"/>
      <c r="D56" s="1057" t="s">
        <v>52</v>
      </c>
      <c r="E56" s="1057" t="s">
        <v>483</v>
      </c>
      <c r="F56" s="1057" t="s">
        <v>53</v>
      </c>
      <c r="G56" s="1058"/>
      <c r="H56" s="35">
        <v>-2645</v>
      </c>
      <c r="I56" s="1062">
        <v>84</v>
      </c>
      <c r="J56" s="1063">
        <v>1</v>
      </c>
      <c r="K56" s="1064">
        <v>0</v>
      </c>
      <c r="L56" s="1063">
        <v>1</v>
      </c>
      <c r="M56" s="1063">
        <v>1</v>
      </c>
      <c r="N56" s="1062">
        <v>781</v>
      </c>
      <c r="O56" s="1857"/>
      <c r="P56" s="35">
        <v>-2012</v>
      </c>
      <c r="Q56" s="1062">
        <v>375</v>
      </c>
      <c r="R56" s="1063">
        <v>-3</v>
      </c>
      <c r="S56" s="1064">
        <v>-0.01</v>
      </c>
      <c r="T56" s="1063">
        <v>0</v>
      </c>
      <c r="U56" s="1063">
        <v>0</v>
      </c>
      <c r="V56" s="1062">
        <v>-158</v>
      </c>
      <c r="W56" s="1037"/>
    </row>
    <row r="57" spans="1:23" s="578" customFormat="1" ht="8.25" customHeight="1">
      <c r="A57" s="1055"/>
      <c r="B57" s="2110" t="s">
        <v>610</v>
      </c>
      <c r="C57" s="2110"/>
      <c r="D57" s="1065" t="s">
        <v>54</v>
      </c>
      <c r="E57" s="1065" t="s">
        <v>55</v>
      </c>
      <c r="F57" s="1065" t="s">
        <v>56</v>
      </c>
      <c r="G57" s="1058"/>
      <c r="H57" s="35">
        <v>-628</v>
      </c>
      <c r="I57" s="1062">
        <v>1</v>
      </c>
      <c r="J57" s="1063">
        <v>0</v>
      </c>
      <c r="K57" s="1064">
        <v>-0.24</v>
      </c>
      <c r="L57" s="1063">
        <v>-1</v>
      </c>
      <c r="M57" s="1063">
        <v>-7</v>
      </c>
      <c r="N57" s="1062">
        <v>-217</v>
      </c>
      <c r="O57" s="1857"/>
      <c r="P57" s="35">
        <v>-42</v>
      </c>
      <c r="Q57" s="1062">
        <v>0</v>
      </c>
      <c r="R57" s="1063">
        <v>0</v>
      </c>
      <c r="S57" s="1064">
        <v>-0.01</v>
      </c>
      <c r="T57" s="1063">
        <v>-1</v>
      </c>
      <c r="U57" s="1063">
        <v>-3</v>
      </c>
      <c r="V57" s="1062">
        <v>-102</v>
      </c>
      <c r="W57" s="1037"/>
    </row>
    <row r="58" spans="1:23" s="578" customFormat="1" ht="8.25" customHeight="1">
      <c r="A58" s="1055"/>
      <c r="B58" s="2110" t="s">
        <v>629</v>
      </c>
      <c r="C58" s="2110"/>
      <c r="D58" s="1065" t="s">
        <v>57</v>
      </c>
      <c r="E58" s="1065" t="s">
        <v>58</v>
      </c>
      <c r="F58" s="1065" t="s">
        <v>59</v>
      </c>
      <c r="G58" s="1058"/>
      <c r="H58" s="35">
        <v>-4</v>
      </c>
      <c r="I58" s="1062">
        <v>0</v>
      </c>
      <c r="J58" s="1063">
        <v>0</v>
      </c>
      <c r="K58" s="1064">
        <v>0.26</v>
      </c>
      <c r="L58" s="1063">
        <v>10</v>
      </c>
      <c r="M58" s="1063">
        <v>49</v>
      </c>
      <c r="N58" s="1062">
        <v>0</v>
      </c>
      <c r="O58" s="1857"/>
      <c r="P58" s="35">
        <v>5</v>
      </c>
      <c r="Q58" s="1062">
        <v>0</v>
      </c>
      <c r="R58" s="1063">
        <v>0</v>
      </c>
      <c r="S58" s="1064">
        <v>0</v>
      </c>
      <c r="T58" s="1063">
        <v>-11</v>
      </c>
      <c r="U58" s="1063">
        <v>-53</v>
      </c>
      <c r="V58" s="1062">
        <v>1</v>
      </c>
      <c r="W58" s="1037"/>
    </row>
    <row r="59" spans="1:23" s="578" customFormat="1" ht="8.25" customHeight="1">
      <c r="A59" s="1055"/>
      <c r="B59" s="2110" t="s">
        <v>638</v>
      </c>
      <c r="C59" s="2110"/>
      <c r="D59" s="1066">
        <v>1</v>
      </c>
      <c r="E59" s="1065" t="s">
        <v>639</v>
      </c>
      <c r="F59" s="1065" t="s">
        <v>640</v>
      </c>
      <c r="G59" s="1058"/>
      <c r="H59" s="49">
        <v>0</v>
      </c>
      <c r="I59" s="1070">
        <v>0</v>
      </c>
      <c r="J59" s="1071">
        <v>0</v>
      </c>
      <c r="K59" s="1072">
        <v>0</v>
      </c>
      <c r="L59" s="1071">
        <v>0</v>
      </c>
      <c r="M59" s="1071">
        <v>0</v>
      </c>
      <c r="N59" s="1070">
        <v>0</v>
      </c>
      <c r="O59" s="1857"/>
      <c r="P59" s="49">
        <v>0</v>
      </c>
      <c r="Q59" s="1070">
        <v>0</v>
      </c>
      <c r="R59" s="1071">
        <v>0</v>
      </c>
      <c r="S59" s="1072">
        <v>0</v>
      </c>
      <c r="T59" s="1071">
        <v>0</v>
      </c>
      <c r="U59" s="1071">
        <v>0</v>
      </c>
      <c r="V59" s="1070">
        <v>0</v>
      </c>
      <c r="W59" s="1037"/>
    </row>
    <row r="60" spans="1:23" s="578" customFormat="1" ht="8.25" customHeight="1">
      <c r="A60" s="1073"/>
      <c r="B60" s="1073"/>
      <c r="C60" s="1073"/>
      <c r="D60" s="1073"/>
      <c r="E60" s="1073"/>
      <c r="F60" s="1073"/>
      <c r="G60" s="1074"/>
      <c r="H60" s="65">
        <f>SUM(H56:H59)</f>
        <v>-3277</v>
      </c>
      <c r="I60" s="1078">
        <f>SUM(I56:I59)</f>
        <v>85</v>
      </c>
      <c r="J60" s="1079">
        <v>-3</v>
      </c>
      <c r="K60" s="1080">
        <v>-0.02</v>
      </c>
      <c r="L60" s="1079">
        <v>1</v>
      </c>
      <c r="M60" s="1079">
        <v>2</v>
      </c>
      <c r="N60" s="1078">
        <f>SUM(N56:N59)</f>
        <v>564</v>
      </c>
      <c r="O60" s="1118"/>
      <c r="P60" s="65">
        <f>SUM(P56:P59)</f>
        <v>-2049</v>
      </c>
      <c r="Q60" s="1078">
        <f>SUM(Q56:Q59)</f>
        <v>375</v>
      </c>
      <c r="R60" s="1079">
        <v>-3</v>
      </c>
      <c r="S60" s="1080">
        <v>-0.01</v>
      </c>
      <c r="T60" s="1079">
        <v>0</v>
      </c>
      <c r="U60" s="1079">
        <v>0</v>
      </c>
      <c r="V60" s="1078">
        <f>SUM(V56:V59)</f>
        <v>-259</v>
      </c>
      <c r="W60" s="1029"/>
    </row>
    <row r="61" spans="1:23" ht="8.25" customHeight="1">
      <c r="A61" s="1073"/>
      <c r="B61" s="1073"/>
      <c r="C61" s="1073"/>
      <c r="D61" s="1073"/>
      <c r="E61" s="1073"/>
      <c r="F61" s="1073"/>
      <c r="G61" s="1074"/>
      <c r="H61" s="70">
        <f>H48+H54+H60</f>
        <v>-8258</v>
      </c>
      <c r="I61" s="1078">
        <f>I48+I54+I60</f>
        <v>640</v>
      </c>
      <c r="J61" s="1084">
        <v>0</v>
      </c>
      <c r="K61" s="1085">
        <v>-0.02</v>
      </c>
      <c r="L61" s="1084">
        <v>1</v>
      </c>
      <c r="M61" s="1084">
        <v>2</v>
      </c>
      <c r="N61" s="1078">
        <f>N48+N54+N60</f>
        <v>1246</v>
      </c>
      <c r="O61" s="1122"/>
      <c r="P61" s="70">
        <f>P48+P54+P60</f>
        <v>-1067</v>
      </c>
      <c r="Q61" s="1078">
        <f>Q48+Q54+Q60</f>
        <v>2148</v>
      </c>
      <c r="R61" s="1084">
        <v>-1</v>
      </c>
      <c r="S61" s="1085">
        <v>0.01</v>
      </c>
      <c r="T61" s="1084">
        <v>2</v>
      </c>
      <c r="U61" s="1084">
        <v>2</v>
      </c>
      <c r="V61" s="1078">
        <f>V48+V54+V60</f>
        <v>4028</v>
      </c>
      <c r="W61" s="1044"/>
    </row>
    <row r="62" spans="1:23" ht="8.25" customHeight="1">
      <c r="A62" s="2113" t="s">
        <v>45</v>
      </c>
      <c r="B62" s="2113"/>
      <c r="C62" s="2113"/>
      <c r="D62" s="2113"/>
      <c r="E62" s="2113"/>
      <c r="F62" s="2113"/>
      <c r="G62" s="1073"/>
      <c r="H62" s="1070"/>
      <c r="I62" s="1070"/>
      <c r="J62" s="1071"/>
      <c r="K62" s="1088"/>
      <c r="L62" s="1088"/>
      <c r="M62" s="1088"/>
      <c r="N62" s="1070"/>
      <c r="O62" s="1088"/>
      <c r="P62" s="1070"/>
      <c r="Q62" s="1070"/>
      <c r="R62" s="1071"/>
      <c r="S62" s="1088"/>
      <c r="T62" s="1088"/>
      <c r="U62" s="1088"/>
      <c r="V62" s="1070"/>
      <c r="W62" s="1089"/>
    </row>
    <row r="63" spans="1:23" ht="8.25" customHeight="1">
      <c r="A63" s="1090"/>
      <c r="B63" s="2112" t="s">
        <v>46</v>
      </c>
      <c r="C63" s="2112"/>
      <c r="D63" s="2112"/>
      <c r="E63" s="2112"/>
      <c r="F63" s="2112"/>
      <c r="G63" s="1090"/>
      <c r="H63" s="1095">
        <v>43</v>
      </c>
      <c r="I63" s="1096">
        <v>-13</v>
      </c>
      <c r="J63" s="1097">
        <v>0</v>
      </c>
      <c r="K63" s="1098"/>
      <c r="L63" s="1098"/>
      <c r="M63" s="1097">
        <v>0</v>
      </c>
      <c r="N63" s="1096">
        <v>30</v>
      </c>
      <c r="O63" s="1858"/>
      <c r="P63" s="1095">
        <v>-2</v>
      </c>
      <c r="Q63" s="1096">
        <v>-26</v>
      </c>
      <c r="R63" s="1097">
        <v>-4</v>
      </c>
      <c r="S63" s="1098"/>
      <c r="T63" s="1098"/>
      <c r="U63" s="1097">
        <v>0</v>
      </c>
      <c r="V63" s="1096">
        <v>-1</v>
      </c>
      <c r="W63" s="1099"/>
    </row>
    <row r="64" spans="1:23" ht="8.25" customHeight="1">
      <c r="A64" s="1073"/>
      <c r="B64" s="2111" t="s">
        <v>47</v>
      </c>
      <c r="C64" s="2111"/>
      <c r="D64" s="2111"/>
      <c r="E64" s="2111"/>
      <c r="F64" s="2111"/>
      <c r="G64" s="1073"/>
      <c r="H64" s="49">
        <v>-20</v>
      </c>
      <c r="I64" s="1070">
        <v>-36</v>
      </c>
      <c r="J64" s="1102">
        <v>-7</v>
      </c>
      <c r="K64" s="1088"/>
      <c r="L64" s="1088"/>
      <c r="M64" s="1103">
        <v>0</v>
      </c>
      <c r="N64" s="1070">
        <v>-17</v>
      </c>
      <c r="O64" s="1857"/>
      <c r="P64" s="49">
        <v>74</v>
      </c>
      <c r="Q64" s="1070">
        <v>43</v>
      </c>
      <c r="R64" s="1102">
        <v>16</v>
      </c>
      <c r="S64" s="1088"/>
      <c r="T64" s="1088"/>
      <c r="U64" s="1103">
        <v>0</v>
      </c>
      <c r="V64" s="1070">
        <v>66</v>
      </c>
      <c r="W64" s="1037"/>
    </row>
    <row r="65" spans="1:23" ht="8.25" customHeight="1">
      <c r="A65" s="1104"/>
      <c r="B65" s="2110" t="s">
        <v>48</v>
      </c>
      <c r="C65" s="2110"/>
      <c r="D65" s="2110"/>
      <c r="E65" s="2110"/>
      <c r="F65" s="2110"/>
      <c r="G65" s="1104"/>
      <c r="H65" s="1108">
        <v>227</v>
      </c>
      <c r="I65" s="1103">
        <v>70</v>
      </c>
      <c r="J65" s="1063">
        <v>50</v>
      </c>
      <c r="K65" s="1109"/>
      <c r="L65" s="1109"/>
      <c r="M65" s="1103">
        <v>0</v>
      </c>
      <c r="N65" s="1103">
        <v>261</v>
      </c>
      <c r="O65" s="1857"/>
      <c r="P65" s="1108">
        <v>-8</v>
      </c>
      <c r="Q65" s="1103">
        <v>0</v>
      </c>
      <c r="R65" s="1063">
        <v>0</v>
      </c>
      <c r="S65" s="1109"/>
      <c r="T65" s="1109"/>
      <c r="U65" s="1103">
        <v>0</v>
      </c>
      <c r="V65" s="1103">
        <v>-9</v>
      </c>
      <c r="W65" s="1037"/>
    </row>
    <row r="66" spans="1:23" ht="8.25" customHeight="1">
      <c r="A66" s="1090"/>
      <c r="B66" s="2112" t="s">
        <v>49</v>
      </c>
      <c r="C66" s="2112"/>
      <c r="D66" s="2112"/>
      <c r="E66" s="2112"/>
      <c r="F66" s="2112"/>
      <c r="G66" s="1090"/>
      <c r="H66" s="35">
        <v>-5</v>
      </c>
      <c r="I66" s="1062">
        <v>0</v>
      </c>
      <c r="J66" s="1063">
        <v>0</v>
      </c>
      <c r="K66" s="1114"/>
      <c r="L66" s="1114"/>
      <c r="M66" s="1103">
        <v>0</v>
      </c>
      <c r="N66" s="1062">
        <v>-13</v>
      </c>
      <c r="O66" s="1859"/>
      <c r="P66" s="35">
        <v>8</v>
      </c>
      <c r="Q66" s="1062">
        <v>0</v>
      </c>
      <c r="R66" s="1063">
        <v>0</v>
      </c>
      <c r="S66" s="1114"/>
      <c r="T66" s="1114"/>
      <c r="U66" s="1103">
        <v>0</v>
      </c>
      <c r="V66" s="1062">
        <v>19</v>
      </c>
      <c r="W66" s="1037"/>
    </row>
    <row r="67" spans="1:23" ht="8.25" customHeight="1">
      <c r="A67" s="1104"/>
      <c r="B67" s="2110" t="s">
        <v>638</v>
      </c>
      <c r="C67" s="2110"/>
      <c r="D67" s="2110"/>
      <c r="E67" s="2110"/>
      <c r="F67" s="2110"/>
      <c r="G67" s="1115"/>
      <c r="H67" s="49">
        <v>0</v>
      </c>
      <c r="I67" s="1070">
        <v>0</v>
      </c>
      <c r="J67" s="1071">
        <v>0</v>
      </c>
      <c r="K67" s="1088"/>
      <c r="L67" s="1088"/>
      <c r="M67" s="1071">
        <v>0</v>
      </c>
      <c r="N67" s="1070">
        <v>0</v>
      </c>
      <c r="O67" s="1857"/>
      <c r="P67" s="49">
        <v>0</v>
      </c>
      <c r="Q67" s="1070">
        <v>0</v>
      </c>
      <c r="R67" s="1071">
        <v>0</v>
      </c>
      <c r="S67" s="1088"/>
      <c r="T67" s="1088"/>
      <c r="U67" s="1071">
        <v>0</v>
      </c>
      <c r="V67" s="1070">
        <v>0</v>
      </c>
      <c r="W67" s="1037"/>
    </row>
    <row r="68" spans="1:23" ht="8.25" customHeight="1">
      <c r="A68" s="2111"/>
      <c r="B68" s="2111"/>
      <c r="C68" s="2111"/>
      <c r="D68" s="2111"/>
      <c r="E68" s="2111"/>
      <c r="F68" s="1056"/>
      <c r="G68" s="1073"/>
      <c r="H68" s="65">
        <f>SUM(H63:H67)</f>
        <v>245</v>
      </c>
      <c r="I68" s="1078">
        <f>SUM(I63:I67)</f>
        <v>21</v>
      </c>
      <c r="J68" s="1079">
        <v>-8</v>
      </c>
      <c r="K68" s="1118"/>
      <c r="L68" s="1118"/>
      <c r="M68" s="1079">
        <v>1</v>
      </c>
      <c r="N68" s="1078">
        <f>SUM(N63:N67)</f>
        <v>261</v>
      </c>
      <c r="O68" s="1860"/>
      <c r="P68" s="65">
        <f>SUM(P63:P67)</f>
        <v>72</v>
      </c>
      <c r="Q68" s="1078">
        <f>SUM(Q63:Q67)</f>
        <v>17</v>
      </c>
      <c r="R68" s="1079">
        <v>0</v>
      </c>
      <c r="S68" s="1118"/>
      <c r="T68" s="1118"/>
      <c r="U68" s="1079">
        <v>0</v>
      </c>
      <c r="V68" s="1078">
        <f>SUM(V63:V67)</f>
        <v>75</v>
      </c>
      <c r="W68" s="1029"/>
    </row>
    <row r="69" spans="1:23" ht="8.25" customHeight="1">
      <c r="A69" s="1090"/>
      <c r="B69" s="2112" t="s">
        <v>50</v>
      </c>
      <c r="C69" s="2112"/>
      <c r="D69" s="2112"/>
      <c r="E69" s="2112"/>
      <c r="F69" s="2112"/>
      <c r="G69" s="1119"/>
      <c r="H69" s="70">
        <f>H61+H68</f>
        <v>-8013</v>
      </c>
      <c r="I69" s="1078">
        <f>I61+I68</f>
        <v>661</v>
      </c>
      <c r="J69" s="1084">
        <v>-1</v>
      </c>
      <c r="K69" s="1122"/>
      <c r="L69" s="1122"/>
      <c r="M69" s="1084">
        <v>47</v>
      </c>
      <c r="N69" s="1078">
        <f>N61+N68</f>
        <v>1507</v>
      </c>
      <c r="O69" s="1861"/>
      <c r="P69" s="70">
        <f>P61+P68</f>
        <v>-995</v>
      </c>
      <c r="Q69" s="1078">
        <f>Q61+Q68</f>
        <v>2165</v>
      </c>
      <c r="R69" s="1084">
        <v>1</v>
      </c>
      <c r="S69" s="1122"/>
      <c r="T69" s="1122"/>
      <c r="U69" s="1084">
        <v>2</v>
      </c>
      <c r="V69" s="1078">
        <f>V61+V68</f>
        <v>4103</v>
      </c>
      <c r="W69" s="1044"/>
    </row>
    <row r="70" spans="1:23" ht="4.5" customHeight="1">
      <c r="A70" s="1073"/>
      <c r="B70" s="1073"/>
      <c r="C70" s="1073"/>
      <c r="D70" s="1073"/>
      <c r="E70" s="1073"/>
      <c r="F70" s="1073"/>
      <c r="G70" s="1073"/>
      <c r="H70" s="1070"/>
      <c r="I70" s="1070"/>
      <c r="J70" s="1088"/>
      <c r="K70" s="1088"/>
      <c r="L70" s="1088"/>
      <c r="M70" s="1088"/>
      <c r="N70" s="1070"/>
      <c r="O70" s="1087"/>
      <c r="P70" s="1070"/>
      <c r="Q70" s="1070"/>
      <c r="R70" s="1088"/>
      <c r="S70" s="1088"/>
      <c r="T70" s="1088"/>
      <c r="U70" s="1088"/>
      <c r="V70" s="1070"/>
      <c r="W70" s="1089"/>
    </row>
    <row r="71" spans="1:23" ht="8.25" customHeight="1">
      <c r="A71" s="1856">
        <v>1</v>
      </c>
      <c r="B71" s="2118" t="s">
        <v>51</v>
      </c>
      <c r="C71" s="2118"/>
      <c r="D71" s="2118"/>
      <c r="E71" s="2118"/>
      <c r="F71" s="2118"/>
      <c r="G71" s="2118"/>
      <c r="H71" s="2118"/>
      <c r="I71" s="2118"/>
      <c r="J71" s="2118"/>
      <c r="K71" s="2118"/>
      <c r="L71" s="2118"/>
      <c r="M71" s="2118"/>
      <c r="N71" s="2118"/>
      <c r="O71" s="2118"/>
      <c r="P71" s="2118"/>
      <c r="Q71" s="2118"/>
      <c r="R71" s="2118"/>
      <c r="S71" s="2118"/>
      <c r="T71" s="2118"/>
      <c r="U71" s="2118"/>
      <c r="V71" s="2118"/>
      <c r="W71" s="2118"/>
    </row>
  </sheetData>
  <sheetProtection selectLockedCells="1"/>
  <mergeCells count="56">
    <mergeCell ref="A1:W1"/>
    <mergeCell ref="B71:W71"/>
    <mergeCell ref="A62:F62"/>
    <mergeCell ref="B63:F63"/>
    <mergeCell ref="B64:F64"/>
    <mergeCell ref="B65:F65"/>
    <mergeCell ref="B66:F66"/>
    <mergeCell ref="B67:F67"/>
    <mergeCell ref="A68:E68"/>
    <mergeCell ref="B69:F69"/>
    <mergeCell ref="B58:C58"/>
    <mergeCell ref="B59:C59"/>
    <mergeCell ref="B47:C47"/>
    <mergeCell ref="A49:F49"/>
    <mergeCell ref="B50:C50"/>
    <mergeCell ref="B51:C51"/>
    <mergeCell ref="B52:C52"/>
    <mergeCell ref="B53:C53"/>
    <mergeCell ref="A55:F55"/>
    <mergeCell ref="B56:C56"/>
    <mergeCell ref="A42:C42"/>
    <mergeCell ref="B57:C57"/>
    <mergeCell ref="B43:C43"/>
    <mergeCell ref="B44:C44"/>
    <mergeCell ref="B45:C45"/>
    <mergeCell ref="B46:C46"/>
    <mergeCell ref="P37:V37"/>
    <mergeCell ref="A37:D37"/>
    <mergeCell ref="H37:N37"/>
    <mergeCell ref="B19:C19"/>
    <mergeCell ref="B32:F32"/>
    <mergeCell ref="A21:F21"/>
    <mergeCell ref="B22:C22"/>
    <mergeCell ref="B31:F31"/>
    <mergeCell ref="B35:F35"/>
    <mergeCell ref="A34:E34"/>
    <mergeCell ref="P3:V3"/>
    <mergeCell ref="H3:N3"/>
    <mergeCell ref="B13:C13"/>
    <mergeCell ref="B12:C12"/>
    <mergeCell ref="B17:C17"/>
    <mergeCell ref="A15:F15"/>
    <mergeCell ref="B9:C9"/>
    <mergeCell ref="A3:D3"/>
    <mergeCell ref="A8:C8"/>
    <mergeCell ref="B11:C11"/>
    <mergeCell ref="B18:C18"/>
    <mergeCell ref="B10:C10"/>
    <mergeCell ref="B33:F33"/>
    <mergeCell ref="B29:F29"/>
    <mergeCell ref="B16:C16"/>
    <mergeCell ref="B30:F30"/>
    <mergeCell ref="A28:F28"/>
    <mergeCell ref="B25:C25"/>
    <mergeCell ref="B23:C23"/>
    <mergeCell ref="B24:C24"/>
  </mergeCells>
  <printOptions horizontalCentered="1"/>
  <pageMargins left="0.25" right="0.25" top="0.5" bottom="0.25" header="0.5" footer="0.5"/>
  <pageSetup horizontalDpi="600" verticalDpi="600" orientation="landscape" paperSize="9" scale="96" r:id="rId1"/>
  <colBreaks count="1" manualBreakCount="1">
    <brk id="23" min="3" max="36" man="1"/>
  </colBreaks>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J10" sqref="J10"/>
    </sheetView>
  </sheetViews>
  <sheetFormatPr defaultColWidth="9.140625" defaultRowHeight="12.75"/>
  <cols>
    <col min="1" max="2" width="2.8515625" style="1778" customWidth="1"/>
    <col min="3" max="3" width="60.57421875" style="1778" customWidth="1"/>
    <col min="4" max="4" width="4.28125" style="1778" customWidth="1"/>
    <col min="5" max="5" width="5.7109375" style="1778" customWidth="1"/>
    <col min="6" max="6" width="2.8515625" style="1778" customWidth="1"/>
    <col min="7" max="7" width="60.57421875" style="1778" customWidth="1"/>
    <col min="8" max="8" width="4.28125" style="1778" customWidth="1"/>
    <col min="9" max="255" width="9.140625" style="1778" customWidth="1"/>
    <col min="256" max="16384" width="9.140625" style="1778" customWidth="1"/>
  </cols>
  <sheetData>
    <row r="1" spans="1:8" ht="16.5">
      <c r="A1" s="1884" t="s">
        <v>230</v>
      </c>
      <c r="B1" s="1884"/>
      <c r="C1" s="1884"/>
      <c r="D1" s="1884"/>
      <c r="E1" s="1884"/>
      <c r="F1" s="1884"/>
      <c r="G1" s="1884"/>
      <c r="H1" s="1884"/>
    </row>
    <row r="2" spans="1:8" ht="3.75" customHeight="1">
      <c r="A2" s="1885"/>
      <c r="B2" s="1885"/>
      <c r="C2" s="1885"/>
      <c r="D2" s="1885"/>
      <c r="E2" s="1885"/>
      <c r="F2" s="1885"/>
      <c r="G2" s="1885"/>
      <c r="H2" s="1885"/>
    </row>
    <row r="3" spans="1:8" ht="9" customHeight="1">
      <c r="A3" s="1887" t="s">
        <v>231</v>
      </c>
      <c r="B3" s="1887"/>
      <c r="C3" s="1887"/>
      <c r="D3" s="1887"/>
      <c r="E3" s="1887"/>
      <c r="F3" s="1887"/>
      <c r="G3" s="1887"/>
      <c r="H3" s="1887"/>
    </row>
    <row r="4" spans="1:8" ht="9" customHeight="1">
      <c r="A4" s="1887"/>
      <c r="B4" s="1887"/>
      <c r="C4" s="1887"/>
      <c r="D4" s="1887"/>
      <c r="E4" s="1887"/>
      <c r="F4" s="1887"/>
      <c r="G4" s="1887"/>
      <c r="H4" s="1887"/>
    </row>
    <row r="5" spans="1:8" ht="9" customHeight="1">
      <c r="A5" s="1887"/>
      <c r="B5" s="1887"/>
      <c r="C5" s="1887"/>
      <c r="D5" s="1887"/>
      <c r="E5" s="1887"/>
      <c r="F5" s="1887"/>
      <c r="G5" s="1887"/>
      <c r="H5" s="1887"/>
    </row>
    <row r="6" spans="1:8" ht="9" customHeight="1">
      <c r="A6" s="1887"/>
      <c r="B6" s="1887"/>
      <c r="C6" s="1887"/>
      <c r="D6" s="1887"/>
      <c r="E6" s="1887"/>
      <c r="F6" s="1887"/>
      <c r="G6" s="1887"/>
      <c r="H6" s="1887"/>
    </row>
    <row r="7" spans="1:8" ht="9" customHeight="1">
      <c r="A7" s="1887"/>
      <c r="B7" s="1887"/>
      <c r="C7" s="1887"/>
      <c r="D7" s="1887"/>
      <c r="E7" s="1887"/>
      <c r="F7" s="1887"/>
      <c r="G7" s="1887"/>
      <c r="H7" s="1887"/>
    </row>
    <row r="8" spans="1:8" ht="9" customHeight="1">
      <c r="A8" s="1779"/>
      <c r="B8" s="1779"/>
      <c r="C8" s="1779"/>
      <c r="D8" s="1779"/>
      <c r="E8" s="1779"/>
      <c r="F8" s="1779"/>
      <c r="G8" s="1779"/>
      <c r="H8" s="1779"/>
    </row>
    <row r="9" spans="1:8" ht="9" customHeight="1">
      <c r="A9" s="1779"/>
      <c r="B9" s="1779"/>
      <c r="C9" s="1779"/>
      <c r="D9" s="1779"/>
      <c r="E9" s="1779"/>
      <c r="F9" s="1779"/>
      <c r="G9" s="1779"/>
      <c r="H9" s="1779"/>
    </row>
    <row r="10" spans="1:8" ht="11.25" customHeight="1">
      <c r="A10" s="1890" t="s">
        <v>232</v>
      </c>
      <c r="B10" s="1890"/>
      <c r="C10" s="1890"/>
      <c r="D10" s="1890"/>
      <c r="E10" s="1890"/>
      <c r="F10" s="1890"/>
      <c r="G10" s="1890"/>
      <c r="H10" s="469"/>
    </row>
    <row r="11" spans="1:8" ht="11.25" customHeight="1">
      <c r="A11" s="481"/>
      <c r="B11" s="1886"/>
      <c r="C11" s="1886"/>
      <c r="D11" s="1780"/>
      <c r="E11" s="1780"/>
      <c r="F11" s="1891"/>
      <c r="G11" s="1891"/>
      <c r="H11" s="469"/>
    </row>
    <row r="12" spans="1:8" ht="11.25" customHeight="1">
      <c r="A12" s="481"/>
      <c r="B12" s="1888" t="s">
        <v>233</v>
      </c>
      <c r="C12" s="1888"/>
      <c r="D12" s="1780">
        <v>1</v>
      </c>
      <c r="E12" s="481"/>
      <c r="F12" s="1888" t="s">
        <v>234</v>
      </c>
      <c r="G12" s="1888"/>
      <c r="H12" s="1780">
        <v>18</v>
      </c>
    </row>
    <row r="13" spans="1:8" ht="11.25" customHeight="1">
      <c r="A13" s="481"/>
      <c r="B13" s="1889" t="s">
        <v>235</v>
      </c>
      <c r="C13" s="1888"/>
      <c r="D13" s="1780">
        <v>3</v>
      </c>
      <c r="E13" s="481"/>
      <c r="F13" s="1881" t="s">
        <v>236</v>
      </c>
      <c r="G13" s="1881"/>
      <c r="H13" s="1780">
        <v>20</v>
      </c>
    </row>
    <row r="14" spans="1:8" ht="11.25" customHeight="1">
      <c r="A14" s="481"/>
      <c r="B14" s="1888" t="s">
        <v>237</v>
      </c>
      <c r="C14" s="1888"/>
      <c r="D14" s="1780">
        <v>4</v>
      </c>
      <c r="E14" s="481"/>
      <c r="F14" s="1881" t="s">
        <v>238</v>
      </c>
      <c r="G14" s="1881"/>
      <c r="H14" s="1780">
        <v>21</v>
      </c>
    </row>
    <row r="15" spans="1:8" ht="11.25" customHeight="1">
      <c r="A15" s="481"/>
      <c r="B15" s="1881" t="s">
        <v>239</v>
      </c>
      <c r="C15" s="1881"/>
      <c r="D15" s="1780">
        <v>5</v>
      </c>
      <c r="E15" s="481"/>
      <c r="F15" s="1881" t="s">
        <v>240</v>
      </c>
      <c r="G15" s="1881"/>
      <c r="H15" s="1780">
        <v>22</v>
      </c>
    </row>
    <row r="16" spans="1:8" ht="11.25" customHeight="1">
      <c r="A16" s="481"/>
      <c r="B16" s="1888" t="s">
        <v>241</v>
      </c>
      <c r="C16" s="1888"/>
      <c r="D16" s="1780">
        <v>6</v>
      </c>
      <c r="E16" s="481"/>
      <c r="F16" s="1881" t="s">
        <v>242</v>
      </c>
      <c r="G16" s="1881"/>
      <c r="H16" s="1780">
        <v>23</v>
      </c>
    </row>
    <row r="17" spans="1:8" ht="11.25" customHeight="1">
      <c r="A17" s="481"/>
      <c r="B17" s="1881" t="s">
        <v>243</v>
      </c>
      <c r="C17" s="1881"/>
      <c r="D17" s="1780">
        <v>7</v>
      </c>
      <c r="E17" s="481"/>
      <c r="F17" s="1881" t="s">
        <v>244</v>
      </c>
      <c r="G17" s="1881"/>
      <c r="H17" s="1780">
        <v>24</v>
      </c>
    </row>
    <row r="18" spans="1:8" ht="11.25" customHeight="1">
      <c r="A18" s="481"/>
      <c r="B18" s="1881" t="s">
        <v>245</v>
      </c>
      <c r="C18" s="1881"/>
      <c r="D18" s="1780">
        <v>8</v>
      </c>
      <c r="E18" s="481"/>
      <c r="F18" s="1881" t="s">
        <v>246</v>
      </c>
      <c r="G18" s="1881"/>
      <c r="H18" s="1780">
        <v>25</v>
      </c>
    </row>
    <row r="19" spans="1:8" ht="11.25" customHeight="1">
      <c r="A19" s="481"/>
      <c r="B19" s="1881" t="s">
        <v>247</v>
      </c>
      <c r="C19" s="1881"/>
      <c r="D19" s="1780">
        <v>9</v>
      </c>
      <c r="E19" s="481"/>
      <c r="F19" s="1881" t="s">
        <v>248</v>
      </c>
      <c r="G19" s="1881"/>
      <c r="H19" s="1780">
        <v>26</v>
      </c>
    </row>
    <row r="20" spans="1:8" ht="11.25" customHeight="1">
      <c r="A20" s="481"/>
      <c r="B20" s="1881" t="s">
        <v>249</v>
      </c>
      <c r="C20" s="1881"/>
      <c r="D20" s="1780">
        <v>10</v>
      </c>
      <c r="E20" s="481"/>
      <c r="F20" s="1881" t="s">
        <v>250</v>
      </c>
      <c r="G20" s="1881"/>
      <c r="H20" s="1780">
        <v>27</v>
      </c>
    </row>
    <row r="21" spans="1:8" ht="11.25" customHeight="1">
      <c r="A21" s="481"/>
      <c r="B21" s="1881" t="s">
        <v>251</v>
      </c>
      <c r="C21" s="1881"/>
      <c r="D21" s="1780">
        <v>11</v>
      </c>
      <c r="E21" s="481"/>
      <c r="F21" s="1881" t="s">
        <v>252</v>
      </c>
      <c r="G21" s="1881"/>
      <c r="H21" s="1780">
        <v>27</v>
      </c>
    </row>
    <row r="22" spans="1:8" ht="11.25" customHeight="1">
      <c r="A22" s="481"/>
      <c r="B22" s="1881" t="s">
        <v>253</v>
      </c>
      <c r="C22" s="1881"/>
      <c r="D22" s="1780">
        <v>12</v>
      </c>
      <c r="E22" s="481"/>
      <c r="F22" s="1882" t="s">
        <v>254</v>
      </c>
      <c r="G22" s="1882"/>
      <c r="H22" s="1780"/>
    </row>
    <row r="23" spans="1:8" ht="11.25" customHeight="1">
      <c r="A23" s="481"/>
      <c r="B23" s="1882" t="s">
        <v>255</v>
      </c>
      <c r="C23" s="1882"/>
      <c r="D23" s="1780"/>
      <c r="E23" s="481"/>
      <c r="F23" s="1781"/>
      <c r="G23" s="1782" t="s">
        <v>256</v>
      </c>
      <c r="H23" s="1780">
        <v>28</v>
      </c>
    </row>
    <row r="24" spans="1:8" ht="11.25" customHeight="1">
      <c r="A24" s="481"/>
      <c r="B24" s="1781"/>
      <c r="C24" s="1781" t="s">
        <v>257</v>
      </c>
      <c r="D24" s="1780">
        <v>13</v>
      </c>
      <c r="E24" s="481"/>
      <c r="F24" s="1881" t="s">
        <v>258</v>
      </c>
      <c r="G24" s="1881"/>
      <c r="H24" s="1780">
        <v>30</v>
      </c>
    </row>
    <row r="25" spans="1:8" ht="11.25" customHeight="1">
      <c r="A25" s="481"/>
      <c r="B25" s="1883" t="s">
        <v>259</v>
      </c>
      <c r="C25" s="1883"/>
      <c r="E25" s="481"/>
      <c r="F25" s="1784"/>
      <c r="G25" s="469"/>
      <c r="H25" s="1780"/>
    </row>
    <row r="26" spans="1:8" ht="11.25" customHeight="1">
      <c r="A26" s="481"/>
      <c r="B26" s="1781"/>
      <c r="C26" s="1781" t="s">
        <v>257</v>
      </c>
      <c r="D26" s="1780">
        <v>17</v>
      </c>
      <c r="E26" s="481"/>
      <c r="F26" s="1883"/>
      <c r="G26" s="1883"/>
      <c r="H26" s="1780"/>
    </row>
    <row r="27" spans="1:8" ht="10.5" customHeight="1">
      <c r="A27" s="481"/>
      <c r="B27" s="1784"/>
      <c r="C27" s="1784"/>
      <c r="D27" s="1780"/>
      <c r="E27" s="481"/>
      <c r="F27" s="1783"/>
      <c r="G27" s="1783"/>
      <c r="H27" s="1780"/>
    </row>
    <row r="28" spans="6:7" ht="9" customHeight="1">
      <c r="F28" s="1880"/>
      <c r="G28" s="1880"/>
    </row>
    <row r="29" ht="9" customHeight="1"/>
    <row r="30" spans="6:7" ht="9" customHeight="1">
      <c r="F30" s="1880"/>
      <c r="G30" s="1880"/>
    </row>
    <row r="33" spans="2:3" ht="12">
      <c r="B33" s="1880"/>
      <c r="C33" s="1880"/>
    </row>
    <row r="34" spans="3:4" ht="12">
      <c r="C34" s="1880"/>
      <c r="D34" s="1880"/>
    </row>
    <row r="37" spans="3:4" ht="12">
      <c r="C37" s="1880"/>
      <c r="D37" s="1880"/>
    </row>
    <row r="38" spans="3:4" ht="12">
      <c r="C38" s="1880"/>
      <c r="D38" s="1880"/>
    </row>
    <row r="39" spans="3:4" ht="12">
      <c r="C39" s="1880"/>
      <c r="D39" s="1880"/>
    </row>
  </sheetData>
  <sheetProtection formatCells="0" formatColumns="0" formatRows="0" sort="0" autoFilter="0" pivotTables="0"/>
  <mergeCells count="39">
    <mergeCell ref="F16:G16"/>
    <mergeCell ref="F17:G17"/>
    <mergeCell ref="F18:G18"/>
    <mergeCell ref="F19:G19"/>
    <mergeCell ref="C37:D37"/>
    <mergeCell ref="B18:C18"/>
    <mergeCell ref="B19:C19"/>
    <mergeCell ref="B20:C20"/>
    <mergeCell ref="B21:C21"/>
    <mergeCell ref="B13:C13"/>
    <mergeCell ref="A10:G10"/>
    <mergeCell ref="B16:C16"/>
    <mergeCell ref="B15:C15"/>
    <mergeCell ref="F11:G11"/>
    <mergeCell ref="C39:D39"/>
    <mergeCell ref="F12:G12"/>
    <mergeCell ref="F13:G13"/>
    <mergeCell ref="F14:G14"/>
    <mergeCell ref="F22:G22"/>
    <mergeCell ref="F26:G26"/>
    <mergeCell ref="F20:G20"/>
    <mergeCell ref="A1:H1"/>
    <mergeCell ref="A2:H2"/>
    <mergeCell ref="B11:C11"/>
    <mergeCell ref="A3:H7"/>
    <mergeCell ref="B17:C17"/>
    <mergeCell ref="B14:C14"/>
    <mergeCell ref="F15:G15"/>
    <mergeCell ref="B12:C12"/>
    <mergeCell ref="C38:D38"/>
    <mergeCell ref="F21:G21"/>
    <mergeCell ref="F30:G30"/>
    <mergeCell ref="F28:G28"/>
    <mergeCell ref="B23:C23"/>
    <mergeCell ref="C34:D34"/>
    <mergeCell ref="B33:C33"/>
    <mergeCell ref="F24:G24"/>
    <mergeCell ref="B22:C22"/>
    <mergeCell ref="B25:C25"/>
  </mergeCells>
  <printOptions horizontalCentered="1"/>
  <pageMargins left="0.25" right="0.25" top="0.5" bottom="0.25" header="0.5" footer="0.5"/>
  <pageSetup horizontalDpi="600" verticalDpi="600" orientation="landscape" scale="89"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B1:W47"/>
  <sheetViews>
    <sheetView zoomScalePageLayoutView="0" workbookViewId="0" topLeftCell="B1">
      <selection activeCell="X21" sqref="X21"/>
    </sheetView>
  </sheetViews>
  <sheetFormatPr defaultColWidth="9.140625" defaultRowHeight="12.75"/>
  <cols>
    <col min="1" max="1" width="22.8515625" style="1" customWidth="1"/>
    <col min="2" max="2" width="1.8515625" style="1" customWidth="1"/>
    <col min="3" max="3" width="24.00390625" style="1" customWidth="1"/>
    <col min="4" max="4" width="0.5625" style="1205" customWidth="1"/>
    <col min="5" max="5" width="9.7109375" style="1" customWidth="1"/>
    <col min="6" max="6" width="1.1484375" style="1" customWidth="1"/>
    <col min="7" max="7" width="9.421875" style="1" bestFit="1" customWidth="1"/>
    <col min="8" max="8" width="9.57421875" style="1" customWidth="1"/>
    <col min="9" max="12" width="7.7109375" style="83" customWidth="1"/>
    <col min="13" max="13" width="8.421875" style="83" bestFit="1" customWidth="1"/>
    <col min="14" max="14" width="1.7109375" style="83" customWidth="1"/>
    <col min="15" max="15" width="6.7109375" style="83" customWidth="1"/>
    <col min="16" max="16" width="8.7109375" style="83" customWidth="1"/>
    <col min="17" max="17" width="7.7109375" style="83" customWidth="1"/>
    <col min="18" max="18" width="7.7109375" style="1" customWidth="1"/>
    <col min="19" max="19" width="1.57421875" style="1" bestFit="1" customWidth="1"/>
    <col min="20" max="21" width="7.7109375" style="1" customWidth="1"/>
    <col min="22" max="22" width="6.421875" style="1" customWidth="1"/>
    <col min="23" max="23" width="1.28515625" style="1" customWidth="1"/>
    <col min="24" max="25" width="9.140625" style="1" customWidth="1"/>
    <col min="26" max="26" width="9.140625" style="1206" customWidth="1"/>
    <col min="27" max="27" width="9.140625" style="687" customWidth="1"/>
    <col min="28" max="29" width="9.140625" style="1207" customWidth="1"/>
    <col min="30" max="30" width="9.140625" style="1208" customWidth="1"/>
    <col min="31" max="31" width="9.140625" style="1209" customWidth="1"/>
    <col min="32" max="33" width="9.140625" style="1210" customWidth="1"/>
    <col min="34" max="36" width="9.140625" style="126" customWidth="1"/>
    <col min="37" max="41" width="9.140625" style="1210" customWidth="1"/>
    <col min="42" max="42" width="9.140625" style="689" customWidth="1"/>
    <col min="43" max="16384" width="9.140625" style="1" customWidth="1"/>
  </cols>
  <sheetData>
    <row r="1" spans="2:23" ht="16.5">
      <c r="B1" s="2119" t="s">
        <v>282</v>
      </c>
      <c r="C1" s="2119"/>
      <c r="D1" s="2119"/>
      <c r="E1" s="2119"/>
      <c r="F1" s="2119"/>
      <c r="G1" s="2119"/>
      <c r="H1" s="2119"/>
      <c r="I1" s="2119"/>
      <c r="J1" s="2119"/>
      <c r="K1" s="2119"/>
      <c r="L1" s="2119"/>
      <c r="M1" s="2119"/>
      <c r="N1" s="2119"/>
      <c r="O1" s="2119"/>
      <c r="P1" s="2119"/>
      <c r="Q1" s="2119"/>
      <c r="R1" s="2119"/>
      <c r="S1" s="2119"/>
      <c r="T1" s="2119"/>
      <c r="U1" s="2119"/>
      <c r="V1" s="2119"/>
      <c r="W1" s="2119"/>
    </row>
    <row r="2" spans="2:22" ht="10.5" customHeight="1">
      <c r="B2" s="1123"/>
      <c r="C2" s="1123"/>
      <c r="D2" s="1124"/>
      <c r="E2" s="1123"/>
      <c r="F2" s="1123"/>
      <c r="G2" s="1125"/>
      <c r="H2" s="1125"/>
      <c r="I2" s="1125"/>
      <c r="J2" s="1125"/>
      <c r="K2" s="1125"/>
      <c r="L2" s="1125"/>
      <c r="M2" s="1125"/>
      <c r="N2" s="1125"/>
      <c r="O2" s="1125"/>
      <c r="P2" s="1125"/>
      <c r="Q2" s="1125"/>
      <c r="R2" s="1125"/>
      <c r="S2" s="1125"/>
      <c r="T2" s="1125"/>
      <c r="U2" s="1125"/>
      <c r="V2" s="1125"/>
    </row>
    <row r="3" spans="2:23" ht="9.75" customHeight="1">
      <c r="B3" s="2121" t="s">
        <v>324</v>
      </c>
      <c r="C3" s="2121"/>
      <c r="D3" s="2121"/>
      <c r="E3" s="2121"/>
      <c r="F3" s="2122"/>
      <c r="G3" s="2123" t="s">
        <v>62</v>
      </c>
      <c r="H3" s="2124"/>
      <c r="I3" s="2124"/>
      <c r="J3" s="2124"/>
      <c r="K3" s="2124"/>
      <c r="L3" s="2124"/>
      <c r="M3" s="2124"/>
      <c r="N3" s="2125"/>
      <c r="O3" s="2126" t="s">
        <v>63</v>
      </c>
      <c r="P3" s="2127"/>
      <c r="Q3" s="2127"/>
      <c r="R3" s="2127"/>
      <c r="S3" s="2127"/>
      <c r="T3" s="2127"/>
      <c r="U3" s="2127"/>
      <c r="V3" s="2127"/>
      <c r="W3" s="2128"/>
    </row>
    <row r="4" spans="2:23" ht="9.75" customHeight="1">
      <c r="B4" s="1126"/>
      <c r="C4" s="1126"/>
      <c r="D4" s="1127"/>
      <c r="E4" s="1126"/>
      <c r="F4" s="1126"/>
      <c r="G4" s="1128"/>
      <c r="H4" s="1129"/>
      <c r="I4" s="1129"/>
      <c r="J4" s="1129"/>
      <c r="K4" s="1129"/>
      <c r="L4" s="1130" t="s">
        <v>561</v>
      </c>
      <c r="M4" s="1130"/>
      <c r="N4" s="1131"/>
      <c r="O4" s="1132"/>
      <c r="P4" s="1133"/>
      <c r="Q4" s="1133"/>
      <c r="R4" s="1133"/>
      <c r="S4" s="1133"/>
      <c r="T4" s="1133"/>
      <c r="U4" s="1134" t="s">
        <v>561</v>
      </c>
      <c r="V4" s="1134"/>
      <c r="W4" s="1135"/>
    </row>
    <row r="5" spans="2:23" ht="9.75" customHeight="1">
      <c r="B5" s="1126"/>
      <c r="C5" s="1126"/>
      <c r="D5" s="1127"/>
      <c r="E5" s="1126"/>
      <c r="F5" s="1126"/>
      <c r="G5" s="1136"/>
      <c r="H5" s="1130"/>
      <c r="I5" s="1137" t="s">
        <v>561</v>
      </c>
      <c r="J5" s="1137" t="s">
        <v>561</v>
      </c>
      <c r="K5" s="1137" t="s">
        <v>561</v>
      </c>
      <c r="L5" s="1130" t="s">
        <v>563</v>
      </c>
      <c r="M5" s="1130"/>
      <c r="N5" s="1138"/>
      <c r="O5" s="1139"/>
      <c r="P5" s="1134"/>
      <c r="Q5" s="1140" t="s">
        <v>561</v>
      </c>
      <c r="R5" s="1140" t="s">
        <v>561</v>
      </c>
      <c r="S5" s="1140"/>
      <c r="T5" s="1140" t="s">
        <v>561</v>
      </c>
      <c r="U5" s="1134" t="s">
        <v>563</v>
      </c>
      <c r="V5" s="1134"/>
      <c r="W5" s="1141"/>
    </row>
    <row r="6" spans="2:23" ht="9.75" customHeight="1">
      <c r="B6" s="1127"/>
      <c r="C6" s="1127"/>
      <c r="D6" s="1127"/>
      <c r="E6" s="1127"/>
      <c r="F6" s="1127"/>
      <c r="G6" s="1142"/>
      <c r="H6" s="1137" t="s">
        <v>562</v>
      </c>
      <c r="I6" s="1137" t="s">
        <v>563</v>
      </c>
      <c r="J6" s="1137" t="s">
        <v>563</v>
      </c>
      <c r="K6" s="1137" t="s">
        <v>563</v>
      </c>
      <c r="L6" s="1143" t="s">
        <v>566</v>
      </c>
      <c r="M6" s="1143"/>
      <c r="N6" s="1144"/>
      <c r="O6" s="1145"/>
      <c r="P6" s="1140" t="s">
        <v>562</v>
      </c>
      <c r="Q6" s="1140" t="s">
        <v>563</v>
      </c>
      <c r="R6" s="1140" t="s">
        <v>563</v>
      </c>
      <c r="S6" s="1140"/>
      <c r="T6" s="1140" t="s">
        <v>563</v>
      </c>
      <c r="U6" s="1146" t="s">
        <v>566</v>
      </c>
      <c r="V6" s="1146"/>
      <c r="W6" s="1147"/>
    </row>
    <row r="7" spans="2:23" ht="9.75" customHeight="1">
      <c r="B7" s="1127"/>
      <c r="C7" s="1127"/>
      <c r="D7" s="1127"/>
      <c r="E7" s="1127"/>
      <c r="F7" s="1127"/>
      <c r="G7" s="1142"/>
      <c r="H7" s="1137" t="s">
        <v>565</v>
      </c>
      <c r="I7" s="1137" t="s">
        <v>566</v>
      </c>
      <c r="J7" s="1137" t="s">
        <v>566</v>
      </c>
      <c r="K7" s="1137" t="s">
        <v>566</v>
      </c>
      <c r="L7" s="1143" t="s">
        <v>64</v>
      </c>
      <c r="M7" s="1143"/>
      <c r="N7" s="1144"/>
      <c r="O7" s="1145"/>
      <c r="P7" s="1140" t="s">
        <v>565</v>
      </c>
      <c r="Q7" s="1140" t="s">
        <v>566</v>
      </c>
      <c r="R7" s="1140" t="s">
        <v>566</v>
      </c>
      <c r="S7" s="1140"/>
      <c r="T7" s="1140" t="s">
        <v>566</v>
      </c>
      <c r="U7" s="1146" t="s">
        <v>64</v>
      </c>
      <c r="V7" s="1146"/>
      <c r="W7" s="1147"/>
    </row>
    <row r="8" spans="2:23" ht="9.75" customHeight="1">
      <c r="B8" s="1148"/>
      <c r="C8" s="1148"/>
      <c r="D8" s="1149"/>
      <c r="E8" s="1149"/>
      <c r="F8" s="1150"/>
      <c r="G8" s="1151" t="s">
        <v>570</v>
      </c>
      <c r="H8" s="1152" t="s">
        <v>571</v>
      </c>
      <c r="I8" s="1152" t="s">
        <v>572</v>
      </c>
      <c r="J8" s="1152" t="s">
        <v>573</v>
      </c>
      <c r="K8" s="1152" t="s">
        <v>574</v>
      </c>
      <c r="L8" s="1152" t="s">
        <v>575</v>
      </c>
      <c r="M8" s="1152" t="s">
        <v>477</v>
      </c>
      <c r="N8" s="1153"/>
      <c r="O8" s="1154" t="s">
        <v>570</v>
      </c>
      <c r="P8" s="1155" t="s">
        <v>571</v>
      </c>
      <c r="Q8" s="1155" t="s">
        <v>572</v>
      </c>
      <c r="R8" s="1155" t="s">
        <v>573</v>
      </c>
      <c r="S8" s="1876">
        <v>3</v>
      </c>
      <c r="T8" s="1155" t="s">
        <v>574</v>
      </c>
      <c r="U8" s="1155" t="s">
        <v>575</v>
      </c>
      <c r="V8" s="1155" t="s">
        <v>477</v>
      </c>
      <c r="W8" s="1156"/>
    </row>
    <row r="9" spans="2:23" ht="9.75" customHeight="1">
      <c r="B9" s="2120" t="s">
        <v>310</v>
      </c>
      <c r="C9" s="2120"/>
      <c r="D9" s="1807"/>
      <c r="E9" s="1137" t="s">
        <v>579</v>
      </c>
      <c r="F9" s="1159"/>
      <c r="G9" s="1160"/>
      <c r="H9" s="607"/>
      <c r="I9" s="1161"/>
      <c r="J9" s="608"/>
      <c r="K9" s="1162"/>
      <c r="L9" s="1162"/>
      <c r="M9" s="1162"/>
      <c r="N9" s="1162"/>
      <c r="O9" s="1163"/>
      <c r="P9" s="608"/>
      <c r="Q9" s="1164"/>
      <c r="R9" s="608"/>
      <c r="S9" s="608"/>
      <c r="T9" s="1162"/>
      <c r="U9" s="1162"/>
      <c r="V9" s="1162"/>
      <c r="W9" s="1165"/>
    </row>
    <row r="10" spans="2:23" ht="9.75" customHeight="1">
      <c r="B10" s="1166"/>
      <c r="C10" s="1166" t="s">
        <v>65</v>
      </c>
      <c r="D10" s="1167"/>
      <c r="E10" s="1167" t="s">
        <v>66</v>
      </c>
      <c r="F10" s="1166"/>
      <c r="G10" s="1168">
        <v>145198</v>
      </c>
      <c r="H10" s="1169">
        <v>30466</v>
      </c>
      <c r="I10" s="1170">
        <v>50</v>
      </c>
      <c r="J10" s="1171">
        <v>0.02</v>
      </c>
      <c r="K10" s="1169">
        <v>9</v>
      </c>
      <c r="L10" s="1169">
        <v>1</v>
      </c>
      <c r="M10" s="1169">
        <v>1944</v>
      </c>
      <c r="N10" s="1172"/>
      <c r="O10" s="634">
        <v>143188</v>
      </c>
      <c r="P10" s="635">
        <v>29902</v>
      </c>
      <c r="Q10" s="1173">
        <v>50</v>
      </c>
      <c r="R10" s="1174">
        <v>0.02</v>
      </c>
      <c r="S10" s="1174"/>
      <c r="T10" s="1173">
        <v>9</v>
      </c>
      <c r="U10" s="1173">
        <v>1</v>
      </c>
      <c r="V10" s="635">
        <v>1916</v>
      </c>
      <c r="W10" s="1175"/>
    </row>
    <row r="11" spans="2:23" ht="9.75" customHeight="1">
      <c r="B11" s="1166"/>
      <c r="C11" s="1166"/>
      <c r="D11" s="1167"/>
      <c r="E11" s="1167" t="s">
        <v>67</v>
      </c>
      <c r="F11" s="1166"/>
      <c r="G11" s="1168">
        <v>24432</v>
      </c>
      <c r="H11" s="1169">
        <v>5241</v>
      </c>
      <c r="I11" s="1170">
        <v>83</v>
      </c>
      <c r="J11" s="1171">
        <v>0.16</v>
      </c>
      <c r="K11" s="1169">
        <v>19</v>
      </c>
      <c r="L11" s="1169">
        <v>7</v>
      </c>
      <c r="M11" s="1169">
        <v>1654</v>
      </c>
      <c r="N11" s="1172"/>
      <c r="O11" s="634">
        <v>24224</v>
      </c>
      <c r="P11" s="635">
        <v>4194</v>
      </c>
      <c r="Q11" s="1173">
        <v>79</v>
      </c>
      <c r="R11" s="1174">
        <v>0.16</v>
      </c>
      <c r="S11" s="1174"/>
      <c r="T11" s="1173">
        <v>20</v>
      </c>
      <c r="U11" s="1173">
        <v>7</v>
      </c>
      <c r="V11" s="635">
        <v>1642</v>
      </c>
      <c r="W11" s="1175"/>
    </row>
    <row r="12" spans="2:23" ht="9.75" customHeight="1">
      <c r="B12" s="1166"/>
      <c r="C12" s="1166" t="s">
        <v>68</v>
      </c>
      <c r="D12" s="1167"/>
      <c r="E12" s="1167" t="s">
        <v>69</v>
      </c>
      <c r="F12" s="1166"/>
      <c r="G12" s="1168">
        <v>342</v>
      </c>
      <c r="H12" s="1169">
        <v>312</v>
      </c>
      <c r="I12" s="1170">
        <v>100</v>
      </c>
      <c r="J12" s="1171">
        <v>0.22</v>
      </c>
      <c r="K12" s="1169">
        <v>19</v>
      </c>
      <c r="L12" s="1169">
        <v>9</v>
      </c>
      <c r="M12" s="1169">
        <v>32</v>
      </c>
      <c r="N12" s="1172"/>
      <c r="O12" s="634">
        <v>202</v>
      </c>
      <c r="P12" s="635">
        <v>200</v>
      </c>
      <c r="Q12" s="1173">
        <v>100</v>
      </c>
      <c r="R12" s="1174">
        <v>0.22</v>
      </c>
      <c r="S12" s="1174"/>
      <c r="T12" s="1173">
        <v>19</v>
      </c>
      <c r="U12" s="1173">
        <v>8</v>
      </c>
      <c r="V12" s="635">
        <v>17</v>
      </c>
      <c r="W12" s="1175"/>
    </row>
    <row r="13" spans="2:23" ht="9.75" customHeight="1">
      <c r="B13" s="1166"/>
      <c r="C13" s="1166"/>
      <c r="D13" s="1167"/>
      <c r="E13" s="1167" t="s">
        <v>70</v>
      </c>
      <c r="F13" s="1166"/>
      <c r="G13" s="1168">
        <v>2750</v>
      </c>
      <c r="H13" s="1169">
        <v>1281</v>
      </c>
      <c r="I13" s="1170">
        <v>54</v>
      </c>
      <c r="J13" s="1171">
        <v>0.42</v>
      </c>
      <c r="K13" s="1169">
        <v>22</v>
      </c>
      <c r="L13" s="1169">
        <v>15</v>
      </c>
      <c r="M13" s="1169">
        <v>422</v>
      </c>
      <c r="N13" s="1172"/>
      <c r="O13" s="634">
        <v>2793</v>
      </c>
      <c r="P13" s="635">
        <v>1286</v>
      </c>
      <c r="Q13" s="1173">
        <v>54</v>
      </c>
      <c r="R13" s="1174">
        <v>0.42</v>
      </c>
      <c r="S13" s="1174"/>
      <c r="T13" s="1173">
        <v>22</v>
      </c>
      <c r="U13" s="1173">
        <v>15</v>
      </c>
      <c r="V13" s="635">
        <v>429</v>
      </c>
      <c r="W13" s="1175"/>
    </row>
    <row r="14" spans="2:23" ht="9.75" customHeight="1">
      <c r="B14" s="1166"/>
      <c r="C14" s="1166" t="s">
        <v>71</v>
      </c>
      <c r="D14" s="1167"/>
      <c r="E14" s="1167" t="s">
        <v>72</v>
      </c>
      <c r="F14" s="1166"/>
      <c r="G14" s="1168">
        <v>9619</v>
      </c>
      <c r="H14" s="1169">
        <v>723</v>
      </c>
      <c r="I14" s="1170">
        <v>62</v>
      </c>
      <c r="J14" s="1171">
        <v>0.63</v>
      </c>
      <c r="K14" s="1169">
        <v>19</v>
      </c>
      <c r="L14" s="1169">
        <v>17</v>
      </c>
      <c r="M14" s="1169">
        <v>1645</v>
      </c>
      <c r="N14" s="1172"/>
      <c r="O14" s="634">
        <v>9533</v>
      </c>
      <c r="P14" s="635">
        <v>594</v>
      </c>
      <c r="Q14" s="1173">
        <v>65</v>
      </c>
      <c r="R14" s="1174">
        <v>0.62</v>
      </c>
      <c r="S14" s="1174"/>
      <c r="T14" s="1173">
        <v>19</v>
      </c>
      <c r="U14" s="1173">
        <v>17</v>
      </c>
      <c r="V14" s="635">
        <v>1643</v>
      </c>
      <c r="W14" s="1175"/>
    </row>
    <row r="15" spans="2:23" ht="9.75" customHeight="1">
      <c r="B15" s="1166"/>
      <c r="C15" s="1166"/>
      <c r="D15" s="1167"/>
      <c r="E15" s="1167" t="s">
        <v>73</v>
      </c>
      <c r="F15" s="1166"/>
      <c r="G15" s="1168">
        <v>3908</v>
      </c>
      <c r="H15" s="1169">
        <v>52</v>
      </c>
      <c r="I15" s="1170">
        <v>100</v>
      </c>
      <c r="J15" s="1171">
        <v>1.19</v>
      </c>
      <c r="K15" s="1169">
        <v>23</v>
      </c>
      <c r="L15" s="1169">
        <v>32</v>
      </c>
      <c r="M15" s="1169">
        <v>1256</v>
      </c>
      <c r="N15" s="1172"/>
      <c r="O15" s="634">
        <v>3838</v>
      </c>
      <c r="P15" s="635">
        <v>52</v>
      </c>
      <c r="Q15" s="1173">
        <v>100</v>
      </c>
      <c r="R15" s="1174">
        <v>1.19</v>
      </c>
      <c r="S15" s="1174"/>
      <c r="T15" s="1173">
        <v>24</v>
      </c>
      <c r="U15" s="1173">
        <v>32</v>
      </c>
      <c r="V15" s="635">
        <v>1238</v>
      </c>
      <c r="W15" s="1175"/>
    </row>
    <row r="16" spans="2:23" ht="9.75" customHeight="1">
      <c r="B16" s="1166"/>
      <c r="C16" s="1166" t="s">
        <v>74</v>
      </c>
      <c r="D16" s="1167"/>
      <c r="E16" s="1167" t="s">
        <v>75</v>
      </c>
      <c r="F16" s="1166"/>
      <c r="G16" s="1168">
        <v>983</v>
      </c>
      <c r="H16" s="1169">
        <v>155</v>
      </c>
      <c r="I16" s="1170">
        <v>54</v>
      </c>
      <c r="J16" s="1171">
        <v>3.1</v>
      </c>
      <c r="K16" s="1169">
        <v>20</v>
      </c>
      <c r="L16" s="1169">
        <v>51</v>
      </c>
      <c r="M16" s="1169">
        <v>500</v>
      </c>
      <c r="N16" s="1172"/>
      <c r="O16" s="634">
        <v>946</v>
      </c>
      <c r="P16" s="635">
        <v>0</v>
      </c>
      <c r="Q16" s="1173">
        <v>0</v>
      </c>
      <c r="R16" s="1174">
        <v>3.1</v>
      </c>
      <c r="S16" s="1174"/>
      <c r="T16" s="1173">
        <v>20</v>
      </c>
      <c r="U16" s="1173">
        <v>51</v>
      </c>
      <c r="V16" s="635">
        <v>482</v>
      </c>
      <c r="W16" s="1175"/>
    </row>
    <row r="17" spans="2:23" ht="9.75" customHeight="1">
      <c r="B17" s="1166"/>
      <c r="C17" s="1166"/>
      <c r="D17" s="1167"/>
      <c r="E17" s="1167" t="s">
        <v>76</v>
      </c>
      <c r="F17" s="1166"/>
      <c r="G17" s="1168">
        <v>350</v>
      </c>
      <c r="H17" s="1169">
        <v>0</v>
      </c>
      <c r="I17" s="1170" t="s">
        <v>77</v>
      </c>
      <c r="J17" s="1171">
        <v>6.91</v>
      </c>
      <c r="K17" s="1169">
        <v>20</v>
      </c>
      <c r="L17" s="1169">
        <v>75</v>
      </c>
      <c r="M17" s="1169">
        <v>262</v>
      </c>
      <c r="N17" s="1172"/>
      <c r="O17" s="634">
        <v>371</v>
      </c>
      <c r="P17" s="635">
        <v>151</v>
      </c>
      <c r="Q17" s="1173">
        <v>0</v>
      </c>
      <c r="R17" s="1174">
        <v>6.78</v>
      </c>
      <c r="S17" s="1174"/>
      <c r="T17" s="1173">
        <v>19</v>
      </c>
      <c r="U17" s="1173">
        <v>74</v>
      </c>
      <c r="V17" s="635">
        <v>275</v>
      </c>
      <c r="W17" s="1175"/>
    </row>
    <row r="18" spans="2:23" ht="9.75" customHeight="1">
      <c r="B18" s="1166"/>
      <c r="C18" s="1166" t="s">
        <v>78</v>
      </c>
      <c r="D18" s="1167"/>
      <c r="E18" s="1167" t="s">
        <v>79</v>
      </c>
      <c r="F18" s="1166"/>
      <c r="G18" s="1168">
        <v>196</v>
      </c>
      <c r="H18" s="1169">
        <v>8</v>
      </c>
      <c r="I18" s="1170">
        <v>58</v>
      </c>
      <c r="J18" s="1171">
        <v>19.52</v>
      </c>
      <c r="K18" s="1169">
        <v>19</v>
      </c>
      <c r="L18" s="1169">
        <v>103</v>
      </c>
      <c r="M18" s="1169">
        <v>202</v>
      </c>
      <c r="N18" s="1172"/>
      <c r="O18" s="634">
        <v>187</v>
      </c>
      <c r="P18" s="635">
        <v>11</v>
      </c>
      <c r="Q18" s="1173">
        <v>53</v>
      </c>
      <c r="R18" s="1174">
        <v>20.01</v>
      </c>
      <c r="S18" s="1174"/>
      <c r="T18" s="1173">
        <v>19</v>
      </c>
      <c r="U18" s="1173">
        <v>104</v>
      </c>
      <c r="V18" s="635">
        <v>194</v>
      </c>
      <c r="W18" s="1175"/>
    </row>
    <row r="19" spans="2:23" ht="9.75" customHeight="1">
      <c r="B19" s="1166"/>
      <c r="C19" s="1166" t="s">
        <v>638</v>
      </c>
      <c r="D19" s="1176"/>
      <c r="E19" s="1177">
        <v>1</v>
      </c>
      <c r="F19" s="1166"/>
      <c r="G19" s="1178">
        <v>132</v>
      </c>
      <c r="H19" s="1179">
        <v>0</v>
      </c>
      <c r="I19" s="1170" t="s">
        <v>77</v>
      </c>
      <c r="J19" s="1180">
        <v>100</v>
      </c>
      <c r="K19" s="1179">
        <v>21</v>
      </c>
      <c r="L19" s="1179">
        <v>110</v>
      </c>
      <c r="M19" s="1179">
        <v>145</v>
      </c>
      <c r="N19" s="1181"/>
      <c r="O19" s="621">
        <v>126</v>
      </c>
      <c r="P19" s="622">
        <v>0</v>
      </c>
      <c r="Q19" s="1182">
        <v>0</v>
      </c>
      <c r="R19" s="1183">
        <v>100</v>
      </c>
      <c r="S19" s="1183"/>
      <c r="T19" s="1182">
        <v>21</v>
      </c>
      <c r="U19" s="1182">
        <v>107</v>
      </c>
      <c r="V19" s="622">
        <v>135</v>
      </c>
      <c r="W19" s="1172"/>
    </row>
    <row r="20" spans="2:23" ht="9.75" customHeight="1">
      <c r="B20" s="1184"/>
      <c r="C20" s="1184"/>
      <c r="D20" s="1184"/>
      <c r="E20" s="1184"/>
      <c r="F20" s="1184"/>
      <c r="G20" s="646">
        <f>SUM(G10:G19)</f>
        <v>187910</v>
      </c>
      <c r="H20" s="647">
        <f>SUM(H10:H19)</f>
        <v>38238</v>
      </c>
      <c r="I20" s="1185">
        <v>55</v>
      </c>
      <c r="J20" s="1186">
        <v>0.22</v>
      </c>
      <c r="K20" s="647">
        <v>11</v>
      </c>
      <c r="L20" s="647">
        <v>4</v>
      </c>
      <c r="M20" s="647">
        <f>SUM(M10:M19)</f>
        <v>8062</v>
      </c>
      <c r="N20" s="1187"/>
      <c r="O20" s="651">
        <f>SUM(O10:O19)</f>
        <v>185408</v>
      </c>
      <c r="P20" s="652">
        <f>SUM(P10:P19)</f>
        <v>36390</v>
      </c>
      <c r="Q20" s="652">
        <v>54</v>
      </c>
      <c r="R20" s="673">
        <v>0.22</v>
      </c>
      <c r="S20" s="673"/>
      <c r="T20" s="652">
        <v>11</v>
      </c>
      <c r="U20" s="652">
        <v>4</v>
      </c>
      <c r="V20" s="652">
        <f>SUM(V10:V19)</f>
        <v>7971</v>
      </c>
      <c r="W20" s="1188"/>
    </row>
    <row r="21" spans="2:23" ht="9.75" customHeight="1">
      <c r="B21" s="2120" t="s">
        <v>80</v>
      </c>
      <c r="C21" s="2120"/>
      <c r="D21" s="1157"/>
      <c r="E21" s="1157"/>
      <c r="F21" s="1159"/>
      <c r="G21" s="1189"/>
      <c r="H21" s="1179"/>
      <c r="I21" s="1190"/>
      <c r="J21" s="1180"/>
      <c r="K21" s="1179"/>
      <c r="L21" s="1179"/>
      <c r="M21" s="1179"/>
      <c r="N21" s="608"/>
      <c r="O21" s="1191"/>
      <c r="P21" s="622"/>
      <c r="Q21" s="1182"/>
      <c r="R21" s="1183"/>
      <c r="S21" s="1183"/>
      <c r="T21" s="1182"/>
      <c r="U21" s="1182"/>
      <c r="V21" s="622"/>
      <c r="W21" s="1165"/>
    </row>
    <row r="22" spans="2:23" ht="9.75" customHeight="1">
      <c r="B22" s="1166"/>
      <c r="C22" s="1166" t="s">
        <v>65</v>
      </c>
      <c r="D22" s="1167"/>
      <c r="E22" s="1167" t="s">
        <v>66</v>
      </c>
      <c r="F22" s="1166"/>
      <c r="G22" s="1168">
        <v>23940</v>
      </c>
      <c r="H22" s="1169">
        <v>29400</v>
      </c>
      <c r="I22" s="1170">
        <v>75</v>
      </c>
      <c r="J22" s="1171">
        <v>0.05</v>
      </c>
      <c r="K22" s="1169">
        <v>92</v>
      </c>
      <c r="L22" s="1169">
        <v>3</v>
      </c>
      <c r="M22" s="1169">
        <v>684</v>
      </c>
      <c r="N22" s="1172"/>
      <c r="O22" s="634">
        <v>23699</v>
      </c>
      <c r="P22" s="635">
        <v>28963</v>
      </c>
      <c r="Q22" s="1173">
        <v>76</v>
      </c>
      <c r="R22" s="1174">
        <v>0.05</v>
      </c>
      <c r="S22" s="1174"/>
      <c r="T22" s="1173">
        <v>92</v>
      </c>
      <c r="U22" s="1173">
        <v>3</v>
      </c>
      <c r="V22" s="635">
        <v>678</v>
      </c>
      <c r="W22" s="1175"/>
    </row>
    <row r="23" spans="2:23" ht="9.75" customHeight="1">
      <c r="B23" s="1166"/>
      <c r="C23" s="1166"/>
      <c r="D23" s="1167"/>
      <c r="E23" s="1167" t="s">
        <v>67</v>
      </c>
      <c r="F23" s="1166"/>
      <c r="G23" s="1168">
        <v>8719</v>
      </c>
      <c r="H23" s="1169">
        <v>9466</v>
      </c>
      <c r="I23" s="1170">
        <v>76</v>
      </c>
      <c r="J23" s="1171">
        <v>0.16</v>
      </c>
      <c r="K23" s="1169">
        <v>90</v>
      </c>
      <c r="L23" s="1169">
        <v>8</v>
      </c>
      <c r="M23" s="1169">
        <v>685</v>
      </c>
      <c r="N23" s="1172"/>
      <c r="O23" s="634">
        <v>8469</v>
      </c>
      <c r="P23" s="635">
        <v>9250</v>
      </c>
      <c r="Q23" s="1173">
        <v>76</v>
      </c>
      <c r="R23" s="1174">
        <v>0.16</v>
      </c>
      <c r="S23" s="1174"/>
      <c r="T23" s="1173">
        <v>90</v>
      </c>
      <c r="U23" s="1173">
        <v>8</v>
      </c>
      <c r="V23" s="635">
        <v>664</v>
      </c>
      <c r="W23" s="1175"/>
    </row>
    <row r="24" spans="2:23" ht="9.75" customHeight="1">
      <c r="B24" s="1166"/>
      <c r="C24" s="1166" t="s">
        <v>68</v>
      </c>
      <c r="D24" s="1167"/>
      <c r="E24" s="1167" t="s">
        <v>69</v>
      </c>
      <c r="F24" s="1166"/>
      <c r="G24" s="1168">
        <v>343</v>
      </c>
      <c r="H24" s="1169">
        <v>405</v>
      </c>
      <c r="I24" s="1170">
        <v>61</v>
      </c>
      <c r="J24" s="1171">
        <v>0.26</v>
      </c>
      <c r="K24" s="1169">
        <v>95</v>
      </c>
      <c r="L24" s="1169">
        <v>13</v>
      </c>
      <c r="M24" s="1169">
        <v>43</v>
      </c>
      <c r="N24" s="1172"/>
      <c r="O24" s="634">
        <v>354</v>
      </c>
      <c r="P24" s="635">
        <v>420</v>
      </c>
      <c r="Q24" s="1173">
        <v>62</v>
      </c>
      <c r="R24" s="1174">
        <v>0.26</v>
      </c>
      <c r="S24" s="1174"/>
      <c r="T24" s="1173">
        <v>95</v>
      </c>
      <c r="U24" s="1173">
        <v>13</v>
      </c>
      <c r="V24" s="635">
        <v>44</v>
      </c>
      <c r="W24" s="1175"/>
    </row>
    <row r="25" spans="2:23" ht="9.75" customHeight="1">
      <c r="B25" s="1166"/>
      <c r="C25" s="1166"/>
      <c r="D25" s="1167"/>
      <c r="E25" s="1167" t="s">
        <v>70</v>
      </c>
      <c r="F25" s="1166"/>
      <c r="G25" s="1168">
        <v>7177</v>
      </c>
      <c r="H25" s="1169">
        <v>7625</v>
      </c>
      <c r="I25" s="1170">
        <v>61</v>
      </c>
      <c r="J25" s="1171">
        <v>0.43</v>
      </c>
      <c r="K25" s="1169">
        <v>86</v>
      </c>
      <c r="L25" s="1169">
        <v>17</v>
      </c>
      <c r="M25" s="1169">
        <v>1207</v>
      </c>
      <c r="N25" s="1172"/>
      <c r="O25" s="634">
        <v>7231</v>
      </c>
      <c r="P25" s="635">
        <v>7632</v>
      </c>
      <c r="Q25" s="1173">
        <v>62</v>
      </c>
      <c r="R25" s="1174">
        <v>0.43</v>
      </c>
      <c r="S25" s="1174"/>
      <c r="T25" s="1173">
        <v>86</v>
      </c>
      <c r="U25" s="1173">
        <v>17</v>
      </c>
      <c r="V25" s="635">
        <v>1215</v>
      </c>
      <c r="W25" s="1175"/>
    </row>
    <row r="26" spans="2:23" ht="9.75" customHeight="1">
      <c r="B26" s="1166"/>
      <c r="C26" s="1166" t="s">
        <v>71</v>
      </c>
      <c r="D26" s="1167"/>
      <c r="E26" s="1167" t="s">
        <v>72</v>
      </c>
      <c r="F26" s="1166"/>
      <c r="G26" s="1168">
        <v>5268</v>
      </c>
      <c r="H26" s="1169">
        <v>4112</v>
      </c>
      <c r="I26" s="1170">
        <v>68</v>
      </c>
      <c r="J26" s="1171">
        <v>0.72</v>
      </c>
      <c r="K26" s="1169">
        <v>90</v>
      </c>
      <c r="L26" s="1169">
        <v>27</v>
      </c>
      <c r="M26" s="1169">
        <v>1407</v>
      </c>
      <c r="N26" s="1172"/>
      <c r="O26" s="634">
        <v>5520</v>
      </c>
      <c r="P26" s="635">
        <v>4326</v>
      </c>
      <c r="Q26" s="1173">
        <v>69</v>
      </c>
      <c r="R26" s="1174">
        <v>0.72</v>
      </c>
      <c r="S26" s="1174"/>
      <c r="T26" s="1173">
        <v>91</v>
      </c>
      <c r="U26" s="1173">
        <v>27</v>
      </c>
      <c r="V26" s="635">
        <v>1466</v>
      </c>
      <c r="W26" s="1175"/>
    </row>
    <row r="27" spans="2:23" ht="9.75" customHeight="1">
      <c r="B27" s="1166"/>
      <c r="C27" s="1166"/>
      <c r="D27" s="1167"/>
      <c r="E27" s="1167" t="s">
        <v>73</v>
      </c>
      <c r="F27" s="1166"/>
      <c r="G27" s="1168">
        <v>6601</v>
      </c>
      <c r="H27" s="1169">
        <v>3883</v>
      </c>
      <c r="I27" s="1170">
        <v>65</v>
      </c>
      <c r="J27" s="1171">
        <v>1.42</v>
      </c>
      <c r="K27" s="1169">
        <v>92</v>
      </c>
      <c r="L27" s="1169">
        <v>45</v>
      </c>
      <c r="M27" s="1169">
        <v>2988</v>
      </c>
      <c r="N27" s="1172"/>
      <c r="O27" s="634">
        <v>6555</v>
      </c>
      <c r="P27" s="635">
        <v>3760</v>
      </c>
      <c r="Q27" s="1173">
        <v>65</v>
      </c>
      <c r="R27" s="1174">
        <v>1.42</v>
      </c>
      <c r="S27" s="1174"/>
      <c r="T27" s="1173">
        <v>92</v>
      </c>
      <c r="U27" s="1173">
        <v>45</v>
      </c>
      <c r="V27" s="635">
        <v>2972</v>
      </c>
      <c r="W27" s="1175"/>
    </row>
    <row r="28" spans="2:23" ht="9.75" customHeight="1">
      <c r="B28" s="1166"/>
      <c r="C28" s="1166" t="s">
        <v>74</v>
      </c>
      <c r="D28" s="1167"/>
      <c r="E28" s="1167" t="s">
        <v>75</v>
      </c>
      <c r="F28" s="1166"/>
      <c r="G28" s="1168">
        <v>6031</v>
      </c>
      <c r="H28" s="1169">
        <v>2377</v>
      </c>
      <c r="I28" s="1170">
        <v>64</v>
      </c>
      <c r="J28" s="1171">
        <v>3.21</v>
      </c>
      <c r="K28" s="1169">
        <v>91</v>
      </c>
      <c r="L28" s="1169">
        <v>81</v>
      </c>
      <c r="M28" s="1169">
        <v>4874</v>
      </c>
      <c r="N28" s="1172"/>
      <c r="O28" s="634">
        <v>6045</v>
      </c>
      <c r="P28" s="635">
        <v>2327</v>
      </c>
      <c r="Q28" s="1173">
        <v>65</v>
      </c>
      <c r="R28" s="1174">
        <v>3.2</v>
      </c>
      <c r="S28" s="1174"/>
      <c r="T28" s="1173">
        <v>91</v>
      </c>
      <c r="U28" s="1173">
        <v>81</v>
      </c>
      <c r="V28" s="635">
        <v>4881</v>
      </c>
      <c r="W28" s="1175"/>
    </row>
    <row r="29" spans="2:23" ht="9.75" customHeight="1">
      <c r="B29" s="1166"/>
      <c r="C29" s="1166"/>
      <c r="D29" s="1167"/>
      <c r="E29" s="1167" t="s">
        <v>76</v>
      </c>
      <c r="F29" s="1166"/>
      <c r="G29" s="1168">
        <v>1522</v>
      </c>
      <c r="H29" s="1169">
        <v>434</v>
      </c>
      <c r="I29" s="1170">
        <v>76</v>
      </c>
      <c r="J29" s="1171">
        <v>6.78</v>
      </c>
      <c r="K29" s="1169">
        <v>87</v>
      </c>
      <c r="L29" s="1169">
        <v>129</v>
      </c>
      <c r="M29" s="1169">
        <v>1961</v>
      </c>
      <c r="N29" s="1172"/>
      <c r="O29" s="634">
        <v>1481</v>
      </c>
      <c r="P29" s="635">
        <v>420</v>
      </c>
      <c r="Q29" s="1173">
        <v>76</v>
      </c>
      <c r="R29" s="1174">
        <v>6.79</v>
      </c>
      <c r="S29" s="1174"/>
      <c r="T29" s="1173">
        <v>87</v>
      </c>
      <c r="U29" s="1173">
        <v>129</v>
      </c>
      <c r="V29" s="635">
        <v>1913</v>
      </c>
      <c r="W29" s="1175"/>
    </row>
    <row r="30" spans="2:23" ht="9.75" customHeight="1">
      <c r="B30" s="1166"/>
      <c r="C30" s="1166" t="s">
        <v>78</v>
      </c>
      <c r="D30" s="1167"/>
      <c r="E30" s="1167" t="s">
        <v>79</v>
      </c>
      <c r="F30" s="1166"/>
      <c r="G30" s="1168">
        <v>1087</v>
      </c>
      <c r="H30" s="1169">
        <v>289</v>
      </c>
      <c r="I30" s="1170">
        <v>73</v>
      </c>
      <c r="J30" s="1171">
        <v>30.57</v>
      </c>
      <c r="K30" s="1169">
        <v>88</v>
      </c>
      <c r="L30" s="1169">
        <v>205</v>
      </c>
      <c r="M30" s="1169">
        <v>2227</v>
      </c>
      <c r="N30" s="1172"/>
      <c r="O30" s="634">
        <v>1051</v>
      </c>
      <c r="P30" s="635">
        <v>288</v>
      </c>
      <c r="Q30" s="1173">
        <v>73</v>
      </c>
      <c r="R30" s="1174">
        <v>31.27</v>
      </c>
      <c r="S30" s="1174"/>
      <c r="T30" s="1173">
        <v>88</v>
      </c>
      <c r="U30" s="1173">
        <v>207</v>
      </c>
      <c r="V30" s="635">
        <v>2178</v>
      </c>
      <c r="W30" s="1175"/>
    </row>
    <row r="31" spans="2:23" ht="9.75" customHeight="1">
      <c r="B31" s="1166"/>
      <c r="C31" s="1166" t="s">
        <v>638</v>
      </c>
      <c r="D31" s="1176"/>
      <c r="E31" s="1177">
        <v>1</v>
      </c>
      <c r="F31" s="1166"/>
      <c r="G31" s="1178">
        <v>53</v>
      </c>
      <c r="H31" s="1179">
        <v>0</v>
      </c>
      <c r="I31" s="1190" t="s">
        <v>77</v>
      </c>
      <c r="J31" s="1180">
        <v>100</v>
      </c>
      <c r="K31" s="1179">
        <v>72</v>
      </c>
      <c r="L31" s="1179">
        <v>92</v>
      </c>
      <c r="M31" s="1179">
        <v>48</v>
      </c>
      <c r="N31" s="1181"/>
      <c r="O31" s="621">
        <v>50</v>
      </c>
      <c r="P31" s="622">
        <v>0</v>
      </c>
      <c r="Q31" s="1182">
        <v>0</v>
      </c>
      <c r="R31" s="1183">
        <v>100</v>
      </c>
      <c r="S31" s="1183"/>
      <c r="T31" s="1182">
        <v>71</v>
      </c>
      <c r="U31" s="1182">
        <v>95</v>
      </c>
      <c r="V31" s="622">
        <v>47</v>
      </c>
      <c r="W31" s="1175"/>
    </row>
    <row r="32" spans="2:23" ht="9.75" customHeight="1">
      <c r="B32" s="1184"/>
      <c r="C32" s="1184"/>
      <c r="D32" s="1184"/>
      <c r="E32" s="1184"/>
      <c r="F32" s="1184"/>
      <c r="G32" s="646">
        <f>SUM(G22:G31)</f>
        <v>60741</v>
      </c>
      <c r="H32" s="647">
        <f>SUM(H22:H31)</f>
        <v>57991</v>
      </c>
      <c r="I32" s="1185">
        <v>72</v>
      </c>
      <c r="J32" s="1186">
        <v>1.43</v>
      </c>
      <c r="K32" s="647">
        <v>90</v>
      </c>
      <c r="L32" s="647">
        <v>27</v>
      </c>
      <c r="M32" s="647">
        <f>SUM(M22:M31)</f>
        <v>16124</v>
      </c>
      <c r="N32" s="1187"/>
      <c r="O32" s="651">
        <f>SUM(O22:O31)</f>
        <v>60455</v>
      </c>
      <c r="P32" s="652">
        <f>SUM(P22:P31)</f>
        <v>57386</v>
      </c>
      <c r="Q32" s="652">
        <v>72</v>
      </c>
      <c r="R32" s="673">
        <v>1.42</v>
      </c>
      <c r="S32" s="673"/>
      <c r="T32" s="652">
        <v>90</v>
      </c>
      <c r="U32" s="652">
        <v>27</v>
      </c>
      <c r="V32" s="652">
        <f>SUM(V22:V31)</f>
        <v>16058</v>
      </c>
      <c r="W32" s="1188"/>
    </row>
    <row r="33" spans="2:23" ht="9.75" customHeight="1">
      <c r="B33" s="2120" t="s">
        <v>351</v>
      </c>
      <c r="C33" s="2120"/>
      <c r="D33" s="1157"/>
      <c r="E33" s="1157"/>
      <c r="F33" s="1159"/>
      <c r="G33" s="1189"/>
      <c r="H33" s="1179"/>
      <c r="I33" s="1190"/>
      <c r="J33" s="1180"/>
      <c r="K33" s="1179"/>
      <c r="L33" s="1179"/>
      <c r="M33" s="1179"/>
      <c r="N33" s="608"/>
      <c r="O33" s="1191"/>
      <c r="P33" s="622"/>
      <c r="Q33" s="1182"/>
      <c r="R33" s="1183"/>
      <c r="S33" s="1183"/>
      <c r="T33" s="1182"/>
      <c r="U33" s="1182"/>
      <c r="V33" s="622"/>
      <c r="W33" s="1165"/>
    </row>
    <row r="34" spans="2:23" ht="9.75" customHeight="1">
      <c r="B34" s="1166"/>
      <c r="C34" s="1166" t="s">
        <v>65</v>
      </c>
      <c r="D34" s="1167"/>
      <c r="E34" s="1167" t="s">
        <v>66</v>
      </c>
      <c r="F34" s="1166"/>
      <c r="G34" s="1168">
        <v>1018</v>
      </c>
      <c r="H34" s="1169">
        <v>1707</v>
      </c>
      <c r="I34" s="1170">
        <v>46</v>
      </c>
      <c r="J34" s="1171">
        <v>0.06</v>
      </c>
      <c r="K34" s="1169">
        <v>68</v>
      </c>
      <c r="L34" s="1169">
        <v>12</v>
      </c>
      <c r="M34" s="1169">
        <v>124</v>
      </c>
      <c r="N34" s="1172"/>
      <c r="O34" s="634">
        <v>904</v>
      </c>
      <c r="P34" s="635">
        <v>1567</v>
      </c>
      <c r="Q34" s="1173">
        <v>49</v>
      </c>
      <c r="R34" s="1174">
        <v>0.05</v>
      </c>
      <c r="S34" s="1174"/>
      <c r="T34" s="1173">
        <v>63</v>
      </c>
      <c r="U34" s="1173">
        <v>12</v>
      </c>
      <c r="V34" s="635">
        <v>104</v>
      </c>
      <c r="W34" s="1175"/>
    </row>
    <row r="35" spans="2:23" ht="9.75" customHeight="1">
      <c r="B35" s="1166"/>
      <c r="C35" s="1166"/>
      <c r="D35" s="1167"/>
      <c r="E35" s="1167" t="s">
        <v>67</v>
      </c>
      <c r="F35" s="1166"/>
      <c r="G35" s="1168">
        <v>429</v>
      </c>
      <c r="H35" s="1169">
        <v>95</v>
      </c>
      <c r="I35" s="1170">
        <v>81</v>
      </c>
      <c r="J35" s="1171">
        <v>0.14</v>
      </c>
      <c r="K35" s="1169">
        <v>79</v>
      </c>
      <c r="L35" s="1169">
        <v>25</v>
      </c>
      <c r="M35" s="1169">
        <v>105</v>
      </c>
      <c r="N35" s="1172"/>
      <c r="O35" s="634">
        <v>404</v>
      </c>
      <c r="P35" s="635">
        <v>93</v>
      </c>
      <c r="Q35" s="1173">
        <v>81</v>
      </c>
      <c r="R35" s="1174">
        <v>0.11</v>
      </c>
      <c r="S35" s="1174"/>
      <c r="T35" s="1173">
        <v>80</v>
      </c>
      <c r="U35" s="1173">
        <v>25</v>
      </c>
      <c r="V35" s="635">
        <v>100</v>
      </c>
      <c r="W35" s="1175"/>
    </row>
    <row r="36" spans="2:23" ht="9.75" customHeight="1">
      <c r="B36" s="1166"/>
      <c r="C36" s="1166" t="s">
        <v>68</v>
      </c>
      <c r="D36" s="1167"/>
      <c r="E36" s="1167" t="s">
        <v>69</v>
      </c>
      <c r="F36" s="1166"/>
      <c r="G36" s="1168">
        <v>223</v>
      </c>
      <c r="H36" s="1169">
        <v>0</v>
      </c>
      <c r="I36" s="1170" t="s">
        <v>77</v>
      </c>
      <c r="J36" s="1171">
        <v>0.25</v>
      </c>
      <c r="K36" s="1169">
        <v>75</v>
      </c>
      <c r="L36" s="1169">
        <v>35</v>
      </c>
      <c r="M36" s="1169">
        <v>78</v>
      </c>
      <c r="N36" s="1172"/>
      <c r="O36" s="634">
        <v>227</v>
      </c>
      <c r="P36" s="635">
        <v>0</v>
      </c>
      <c r="Q36" s="1173">
        <v>0</v>
      </c>
      <c r="R36" s="1174">
        <v>0.25</v>
      </c>
      <c r="S36" s="1174"/>
      <c r="T36" s="1173">
        <v>75</v>
      </c>
      <c r="U36" s="1173">
        <v>35</v>
      </c>
      <c r="V36" s="635">
        <v>80</v>
      </c>
      <c r="W36" s="1175"/>
    </row>
    <row r="37" spans="2:23" ht="9.75" customHeight="1">
      <c r="B37" s="1166"/>
      <c r="C37" s="1166"/>
      <c r="D37" s="1167"/>
      <c r="E37" s="1167" t="s">
        <v>70</v>
      </c>
      <c r="F37" s="1166"/>
      <c r="G37" s="1168">
        <v>923</v>
      </c>
      <c r="H37" s="1169">
        <v>279</v>
      </c>
      <c r="I37" s="1170">
        <v>57</v>
      </c>
      <c r="J37" s="1171">
        <v>0.47</v>
      </c>
      <c r="K37" s="1169">
        <v>72</v>
      </c>
      <c r="L37" s="1169">
        <v>50</v>
      </c>
      <c r="M37" s="1169">
        <v>458</v>
      </c>
      <c r="N37" s="1172"/>
      <c r="O37" s="634">
        <v>1276</v>
      </c>
      <c r="P37" s="635">
        <v>871</v>
      </c>
      <c r="Q37" s="1173">
        <v>32</v>
      </c>
      <c r="R37" s="1174">
        <v>0.37</v>
      </c>
      <c r="S37" s="1174"/>
      <c r="T37" s="1173">
        <v>72</v>
      </c>
      <c r="U37" s="1173">
        <v>45</v>
      </c>
      <c r="V37" s="635">
        <v>576</v>
      </c>
      <c r="W37" s="1175"/>
    </row>
    <row r="38" spans="2:23" ht="9.75" customHeight="1">
      <c r="B38" s="1166"/>
      <c r="C38" s="1166" t="s">
        <v>71</v>
      </c>
      <c r="D38" s="1167"/>
      <c r="E38" s="1167" t="s">
        <v>72</v>
      </c>
      <c r="F38" s="1166"/>
      <c r="G38" s="1168">
        <v>1639</v>
      </c>
      <c r="H38" s="1169">
        <v>628</v>
      </c>
      <c r="I38" s="1170">
        <v>42</v>
      </c>
      <c r="J38" s="1171">
        <v>0.64</v>
      </c>
      <c r="K38" s="1169">
        <v>82</v>
      </c>
      <c r="L38" s="1169">
        <v>67</v>
      </c>
      <c r="M38" s="1169">
        <v>1097</v>
      </c>
      <c r="N38" s="1172"/>
      <c r="O38" s="634">
        <v>1085</v>
      </c>
      <c r="P38" s="635">
        <v>189</v>
      </c>
      <c r="Q38" s="1173">
        <v>45</v>
      </c>
      <c r="R38" s="1174">
        <v>0.75</v>
      </c>
      <c r="S38" s="1174"/>
      <c r="T38" s="1173">
        <v>80</v>
      </c>
      <c r="U38" s="1173">
        <v>73</v>
      </c>
      <c r="V38" s="635">
        <v>790</v>
      </c>
      <c r="W38" s="1175"/>
    </row>
    <row r="39" spans="2:23" ht="9.75" customHeight="1">
      <c r="B39" s="1166"/>
      <c r="C39" s="1166"/>
      <c r="D39" s="1167"/>
      <c r="E39" s="1167" t="s">
        <v>73</v>
      </c>
      <c r="F39" s="1166"/>
      <c r="G39" s="1168">
        <v>1615</v>
      </c>
      <c r="H39" s="1169">
        <v>128</v>
      </c>
      <c r="I39" s="1170">
        <v>61</v>
      </c>
      <c r="J39" s="1171">
        <v>1.58</v>
      </c>
      <c r="K39" s="1169">
        <v>78</v>
      </c>
      <c r="L39" s="1169">
        <v>94</v>
      </c>
      <c r="M39" s="1169">
        <v>1514</v>
      </c>
      <c r="N39" s="1172"/>
      <c r="O39" s="634">
        <v>1659</v>
      </c>
      <c r="P39" s="635">
        <v>107</v>
      </c>
      <c r="Q39" s="1173">
        <v>53</v>
      </c>
      <c r="R39" s="1174">
        <v>1.43</v>
      </c>
      <c r="S39" s="1174"/>
      <c r="T39" s="1173">
        <v>76</v>
      </c>
      <c r="U39" s="1173">
        <v>91</v>
      </c>
      <c r="V39" s="635">
        <v>1504</v>
      </c>
      <c r="W39" s="1175"/>
    </row>
    <row r="40" spans="2:23" ht="9.75" customHeight="1">
      <c r="B40" s="1166"/>
      <c r="C40" s="1166" t="s">
        <v>74</v>
      </c>
      <c r="D40" s="1167"/>
      <c r="E40" s="1167" t="s">
        <v>75</v>
      </c>
      <c r="F40" s="1166"/>
      <c r="G40" s="1168">
        <v>3261</v>
      </c>
      <c r="H40" s="1169">
        <v>55</v>
      </c>
      <c r="I40" s="1170">
        <v>51</v>
      </c>
      <c r="J40" s="1171">
        <v>2.65</v>
      </c>
      <c r="K40" s="1169">
        <v>39</v>
      </c>
      <c r="L40" s="1169">
        <v>54</v>
      </c>
      <c r="M40" s="1169">
        <v>1767</v>
      </c>
      <c r="N40" s="1172"/>
      <c r="O40" s="634">
        <v>3313</v>
      </c>
      <c r="P40" s="635">
        <v>85</v>
      </c>
      <c r="Q40" s="1173">
        <v>42</v>
      </c>
      <c r="R40" s="1174">
        <v>2.57</v>
      </c>
      <c r="S40" s="1174"/>
      <c r="T40" s="1173">
        <v>40</v>
      </c>
      <c r="U40" s="1173">
        <v>55</v>
      </c>
      <c r="V40" s="635">
        <v>1837</v>
      </c>
      <c r="W40" s="1175"/>
    </row>
    <row r="41" spans="2:23" ht="9.75" customHeight="1">
      <c r="B41" s="1166"/>
      <c r="C41" s="1166"/>
      <c r="D41" s="1167"/>
      <c r="E41" s="1167" t="s">
        <v>76</v>
      </c>
      <c r="F41" s="1166"/>
      <c r="G41" s="1168">
        <v>536</v>
      </c>
      <c r="H41" s="1169">
        <v>159</v>
      </c>
      <c r="I41" s="1170">
        <v>56</v>
      </c>
      <c r="J41" s="1171">
        <v>6.73</v>
      </c>
      <c r="K41" s="1169">
        <v>75</v>
      </c>
      <c r="L41" s="1169">
        <v>114</v>
      </c>
      <c r="M41" s="1169">
        <v>612</v>
      </c>
      <c r="N41" s="1172"/>
      <c r="O41" s="634">
        <v>356</v>
      </c>
      <c r="P41" s="635">
        <v>94</v>
      </c>
      <c r="Q41" s="1173">
        <v>60</v>
      </c>
      <c r="R41" s="1174">
        <v>4.3</v>
      </c>
      <c r="S41" s="1174"/>
      <c r="T41" s="1173">
        <v>72</v>
      </c>
      <c r="U41" s="1173">
        <v>111</v>
      </c>
      <c r="V41" s="635">
        <v>395</v>
      </c>
      <c r="W41" s="1175"/>
    </row>
    <row r="42" spans="2:23" ht="9.75" customHeight="1">
      <c r="B42" s="1166"/>
      <c r="C42" s="1166" t="s">
        <v>78</v>
      </c>
      <c r="D42" s="1167"/>
      <c r="E42" s="1167" t="s">
        <v>79</v>
      </c>
      <c r="F42" s="1166"/>
      <c r="G42" s="1168">
        <v>217</v>
      </c>
      <c r="H42" s="1169">
        <v>14</v>
      </c>
      <c r="I42" s="1170">
        <v>52</v>
      </c>
      <c r="J42" s="1171">
        <v>23.05</v>
      </c>
      <c r="K42" s="1169">
        <v>83</v>
      </c>
      <c r="L42" s="1169">
        <v>170</v>
      </c>
      <c r="M42" s="1169">
        <v>370</v>
      </c>
      <c r="N42" s="1172"/>
      <c r="O42" s="634">
        <v>391</v>
      </c>
      <c r="P42" s="635">
        <v>61</v>
      </c>
      <c r="Q42" s="1173">
        <v>39</v>
      </c>
      <c r="R42" s="1174">
        <v>24.99</v>
      </c>
      <c r="S42" s="1174"/>
      <c r="T42" s="1173">
        <v>78</v>
      </c>
      <c r="U42" s="1173">
        <v>161</v>
      </c>
      <c r="V42" s="635">
        <v>629</v>
      </c>
      <c r="W42" s="1175"/>
    </row>
    <row r="43" spans="2:23" ht="9.75" customHeight="1">
      <c r="B43" s="1166"/>
      <c r="C43" s="1166" t="s">
        <v>638</v>
      </c>
      <c r="D43" s="1176"/>
      <c r="E43" s="1177">
        <v>1</v>
      </c>
      <c r="F43" s="1166"/>
      <c r="G43" s="1168">
        <v>187</v>
      </c>
      <c r="H43" s="1169">
        <v>0</v>
      </c>
      <c r="I43" s="1170" t="s">
        <v>77</v>
      </c>
      <c r="J43" s="1171">
        <v>100</v>
      </c>
      <c r="K43" s="1169">
        <v>48</v>
      </c>
      <c r="L43" s="1169">
        <v>180</v>
      </c>
      <c r="M43" s="1169">
        <v>336</v>
      </c>
      <c r="N43" s="1192"/>
      <c r="O43" s="634">
        <v>187</v>
      </c>
      <c r="P43" s="635">
        <v>0</v>
      </c>
      <c r="Q43" s="1173">
        <v>0</v>
      </c>
      <c r="R43" s="1174">
        <v>100</v>
      </c>
      <c r="S43" s="1174"/>
      <c r="T43" s="1173">
        <v>46</v>
      </c>
      <c r="U43" s="1173">
        <v>168</v>
      </c>
      <c r="V43" s="635">
        <v>315</v>
      </c>
      <c r="W43" s="1193"/>
    </row>
    <row r="44" spans="2:23" ht="9.75" customHeight="1">
      <c r="B44" s="1194"/>
      <c r="C44" s="1184"/>
      <c r="D44" s="1184"/>
      <c r="E44" s="1184"/>
      <c r="F44" s="1184"/>
      <c r="G44" s="1195">
        <f>SUM(G34:G43)</f>
        <v>10048</v>
      </c>
      <c r="H44" s="1196">
        <f>SUM(H34:H43)</f>
        <v>3065</v>
      </c>
      <c r="I44" s="1170">
        <v>48</v>
      </c>
      <c r="J44" s="1197">
        <v>4</v>
      </c>
      <c r="K44" s="1196">
        <v>64</v>
      </c>
      <c r="L44" s="1196">
        <v>64</v>
      </c>
      <c r="M44" s="1196">
        <f>SUM(M34:M43)</f>
        <v>6461</v>
      </c>
      <c r="N44" s="1181"/>
      <c r="O44" s="1198">
        <f>SUM(O34:O43)</f>
        <v>9802</v>
      </c>
      <c r="P44" s="1199">
        <f>SUM(P34:P43)</f>
        <v>3067</v>
      </c>
      <c r="Q44" s="1199">
        <v>45</v>
      </c>
      <c r="R44" s="1200">
        <v>4.48</v>
      </c>
      <c r="S44" s="1200"/>
      <c r="T44" s="1199">
        <v>62</v>
      </c>
      <c r="U44" s="1199">
        <v>65</v>
      </c>
      <c r="V44" s="1199">
        <f>SUM(V34:V43)</f>
        <v>6330</v>
      </c>
      <c r="W44" s="1175"/>
    </row>
    <row r="45" spans="2:23" ht="9.75" customHeight="1">
      <c r="B45" s="1184"/>
      <c r="C45" s="1184"/>
      <c r="D45" s="1184"/>
      <c r="E45" s="1184"/>
      <c r="F45" s="1184"/>
      <c r="G45" s="646">
        <f>G44+G32+G20</f>
        <v>258699</v>
      </c>
      <c r="H45" s="647">
        <f>H44+H32+H20</f>
        <v>99294</v>
      </c>
      <c r="I45" s="1185">
        <v>65</v>
      </c>
      <c r="J45" s="1186">
        <v>0.65</v>
      </c>
      <c r="K45" s="647">
        <v>32</v>
      </c>
      <c r="L45" s="647">
        <v>12</v>
      </c>
      <c r="M45" s="647">
        <f>M44+M32+M20</f>
        <v>30647</v>
      </c>
      <c r="N45" s="1187"/>
      <c r="O45" s="651">
        <f>O44+O32+O20</f>
        <v>255665</v>
      </c>
      <c r="P45" s="652">
        <f>P44+P32+P20</f>
        <v>96843</v>
      </c>
      <c r="Q45" s="652">
        <v>64</v>
      </c>
      <c r="R45" s="673">
        <v>0.67</v>
      </c>
      <c r="S45" s="673"/>
      <c r="T45" s="652">
        <v>32</v>
      </c>
      <c r="U45" s="652">
        <v>12</v>
      </c>
      <c r="V45" s="652">
        <f>V44+V32+V20</f>
        <v>30359</v>
      </c>
      <c r="W45" s="1188"/>
    </row>
    <row r="46" spans="2:23" ht="4.5" customHeight="1">
      <c r="B46" s="1201"/>
      <c r="C46" s="1201"/>
      <c r="D46" s="1201"/>
      <c r="E46" s="1201"/>
      <c r="F46" s="1201"/>
      <c r="G46" s="1202"/>
      <c r="H46" s="1203"/>
      <c r="I46" s="1203"/>
      <c r="J46" s="1203"/>
      <c r="K46" s="1204"/>
      <c r="L46" s="1204"/>
      <c r="M46" s="1204"/>
      <c r="N46" s="1204"/>
      <c r="O46" s="1203"/>
      <c r="P46" s="1203"/>
      <c r="Q46" s="1203"/>
      <c r="R46" s="1203"/>
      <c r="S46" s="1203"/>
      <c r="T46" s="1203"/>
      <c r="U46" s="1203"/>
      <c r="V46" s="1203"/>
      <c r="W46" s="1205"/>
    </row>
    <row r="47" spans="2:23" ht="7.5" customHeight="1">
      <c r="B47" s="1984" t="s">
        <v>81</v>
      </c>
      <c r="C47" s="1984"/>
      <c r="D47" s="1984"/>
      <c r="E47" s="1984"/>
      <c r="F47" s="1984"/>
      <c r="G47" s="1984"/>
      <c r="H47" s="1984"/>
      <c r="I47" s="1984"/>
      <c r="J47" s="1984"/>
      <c r="K47" s="1984"/>
      <c r="L47" s="1984"/>
      <c r="M47" s="1984"/>
      <c r="N47" s="1984"/>
      <c r="O47" s="1984"/>
      <c r="P47" s="1984"/>
      <c r="Q47" s="1984"/>
      <c r="R47" s="1984"/>
      <c r="S47" s="1984"/>
      <c r="T47" s="1984"/>
      <c r="U47" s="1984"/>
      <c r="V47" s="1984"/>
      <c r="W47" s="1984"/>
    </row>
  </sheetData>
  <sheetProtection formatCells="0" formatColumns="0" formatRows="0" sort="0" autoFilter="0" pivotTables="0"/>
  <mergeCells count="8">
    <mergeCell ref="B1:W1"/>
    <mergeCell ref="B47:W47"/>
    <mergeCell ref="B33:C33"/>
    <mergeCell ref="B3:F3"/>
    <mergeCell ref="G3:N3"/>
    <mergeCell ref="O3:W3"/>
    <mergeCell ref="B9:C9"/>
    <mergeCell ref="B21:C21"/>
  </mergeCells>
  <printOptions horizontalCentered="1"/>
  <pageMargins left="0.25" right="0.25" top="0.5" bottom="0.25" header="0.5" footer="0.5"/>
  <pageSetup horizontalDpi="600" verticalDpi="600" orientation="landscape" paperSize="9" scale="98" r:id="rId1"/>
  <colBreaks count="1" manualBreakCount="1">
    <brk id="23" min="3" max="33" man="1"/>
  </colBreaks>
</worksheet>
</file>

<file path=xl/worksheets/sheet21.xml><?xml version="1.0" encoding="utf-8"?>
<worksheet xmlns="http://schemas.openxmlformats.org/spreadsheetml/2006/main" xmlns:r="http://schemas.openxmlformats.org/officeDocument/2006/relationships">
  <dimension ref="A1:U49"/>
  <sheetViews>
    <sheetView zoomScalePageLayoutView="0" workbookViewId="0" topLeftCell="A1">
      <selection activeCell="O57" sqref="O57"/>
    </sheetView>
  </sheetViews>
  <sheetFormatPr defaultColWidth="9.140625" defaultRowHeight="12.75"/>
  <cols>
    <col min="1" max="1" width="1.8515625" style="1" customWidth="1"/>
    <col min="2" max="2" width="24.140625" style="1" customWidth="1"/>
    <col min="3" max="3" width="1.28515625" style="1" customWidth="1"/>
    <col min="4" max="4" width="9.7109375" style="1" customWidth="1"/>
    <col min="5" max="5" width="2.140625" style="1" customWidth="1"/>
    <col min="6" max="6" width="7.140625" style="1" customWidth="1"/>
    <col min="7" max="7" width="9.57421875" style="1" customWidth="1"/>
    <col min="8" max="11" width="7.7109375" style="83" customWidth="1"/>
    <col min="12" max="12" width="6.421875" style="83" customWidth="1"/>
    <col min="13" max="13" width="1.7109375" style="83" customWidth="1"/>
    <col min="14" max="14" width="6.7109375" style="83" customWidth="1"/>
    <col min="15" max="15" width="8.7109375" style="83" customWidth="1"/>
    <col min="16" max="16" width="7.7109375" style="83" customWidth="1"/>
    <col min="17" max="19" width="7.7109375" style="1" customWidth="1"/>
    <col min="20" max="20" width="6.421875" style="1" customWidth="1"/>
    <col min="21" max="21" width="1.28515625" style="1" customWidth="1"/>
    <col min="22" max="23" width="9.140625" style="1" customWidth="1"/>
    <col min="24" max="24" width="9.140625" style="124" customWidth="1"/>
    <col min="25" max="25" width="9.140625" style="1" customWidth="1"/>
    <col min="26" max="27" width="9.140625" style="1278" customWidth="1"/>
    <col min="28" max="28" width="9.140625" style="1279" customWidth="1"/>
    <col min="29" max="31" width="9.140625" style="1210" customWidth="1"/>
    <col min="32" max="34" width="9.140625" style="126" customWidth="1"/>
    <col min="35" max="39" width="9.140625" style="1210" customWidth="1"/>
    <col min="40" max="40" width="9.140625" style="689" customWidth="1"/>
    <col min="41" max="254" width="9.140625" style="1" customWidth="1"/>
    <col min="255" max="16384" width="9.140625" style="1" customWidth="1"/>
  </cols>
  <sheetData>
    <row r="1" spans="1:21" ht="16.5" customHeight="1">
      <c r="A1" s="2119" t="s">
        <v>282</v>
      </c>
      <c r="B1" s="2119"/>
      <c r="C1" s="2119"/>
      <c r="D1" s="2119"/>
      <c r="E1" s="2119"/>
      <c r="F1" s="2119"/>
      <c r="G1" s="2119"/>
      <c r="H1" s="2119"/>
      <c r="I1" s="2119"/>
      <c r="J1" s="2119"/>
      <c r="K1" s="2119"/>
      <c r="L1" s="2119"/>
      <c r="M1" s="2119"/>
      <c r="N1" s="2119"/>
      <c r="O1" s="2119"/>
      <c r="P1" s="2119"/>
      <c r="Q1" s="2119"/>
      <c r="R1" s="2119"/>
      <c r="S1" s="2119"/>
      <c r="T1" s="2119"/>
      <c r="U1" s="2119"/>
    </row>
    <row r="2" spans="1:20" ht="10.5" customHeight="1">
      <c r="A2" s="1211"/>
      <c r="B2" s="1211"/>
      <c r="C2" s="1211"/>
      <c r="D2" s="1211"/>
      <c r="E2" s="1211"/>
      <c r="F2" s="1212"/>
      <c r="G2" s="1212"/>
      <c r="H2" s="1212"/>
      <c r="I2" s="1212"/>
      <c r="J2" s="1212"/>
      <c r="K2" s="1212"/>
      <c r="L2" s="1212"/>
      <c r="M2" s="1212"/>
      <c r="N2" s="1212"/>
      <c r="O2" s="1212"/>
      <c r="P2" s="1212"/>
      <c r="Q2" s="1212"/>
      <c r="R2" s="1212"/>
      <c r="S2" s="1212"/>
      <c r="T2" s="1212"/>
    </row>
    <row r="3" spans="1:21" ht="8.25" customHeight="1">
      <c r="A3" s="2121" t="s">
        <v>324</v>
      </c>
      <c r="B3" s="2121"/>
      <c r="C3" s="2121"/>
      <c r="D3" s="2121"/>
      <c r="E3" s="2122"/>
      <c r="F3" s="2126" t="s">
        <v>82</v>
      </c>
      <c r="G3" s="2127"/>
      <c r="H3" s="2127"/>
      <c r="I3" s="2127"/>
      <c r="J3" s="2127"/>
      <c r="K3" s="2127"/>
      <c r="L3" s="2127"/>
      <c r="M3" s="2128"/>
      <c r="N3" s="2126" t="s">
        <v>83</v>
      </c>
      <c r="O3" s="2127"/>
      <c r="P3" s="2127"/>
      <c r="Q3" s="2127"/>
      <c r="R3" s="2127"/>
      <c r="S3" s="2127"/>
      <c r="T3" s="2127"/>
      <c r="U3" s="2128"/>
    </row>
    <row r="4" spans="1:21" ht="8.25" customHeight="1">
      <c r="A4" s="1213"/>
      <c r="B4" s="1213"/>
      <c r="C4" s="1213"/>
      <c r="D4" s="1213"/>
      <c r="E4" s="1213"/>
      <c r="F4" s="1214"/>
      <c r="G4" s="1215"/>
      <c r="H4" s="1215"/>
      <c r="I4" s="1215"/>
      <c r="J4" s="1215"/>
      <c r="K4" s="1216" t="s">
        <v>561</v>
      </c>
      <c r="L4" s="1216"/>
      <c r="M4" s="1217"/>
      <c r="N4" s="1214"/>
      <c r="O4" s="1215"/>
      <c r="P4" s="1215"/>
      <c r="Q4" s="1215"/>
      <c r="R4" s="1215"/>
      <c r="S4" s="1216" t="s">
        <v>561</v>
      </c>
      <c r="T4" s="1216"/>
      <c r="U4" s="1218"/>
    </row>
    <row r="5" spans="1:21" ht="8.25" customHeight="1">
      <c r="A5" s="1213"/>
      <c r="B5" s="1213"/>
      <c r="C5" s="1213"/>
      <c r="D5" s="1213"/>
      <c r="E5" s="1213"/>
      <c r="F5" s="1219"/>
      <c r="G5" s="1216"/>
      <c r="H5" s="1220" t="s">
        <v>561</v>
      </c>
      <c r="I5" s="1220" t="s">
        <v>561</v>
      </c>
      <c r="J5" s="1220" t="s">
        <v>561</v>
      </c>
      <c r="K5" s="1216" t="s">
        <v>563</v>
      </c>
      <c r="L5" s="1216"/>
      <c r="M5" s="1221"/>
      <c r="N5" s="1219"/>
      <c r="O5" s="1216"/>
      <c r="P5" s="1220" t="s">
        <v>561</v>
      </c>
      <c r="Q5" s="1220" t="s">
        <v>561</v>
      </c>
      <c r="R5" s="1220" t="s">
        <v>561</v>
      </c>
      <c r="S5" s="1216" t="s">
        <v>563</v>
      </c>
      <c r="T5" s="1216"/>
      <c r="U5" s="1222"/>
    </row>
    <row r="6" spans="1:21" ht="8.25" customHeight="1">
      <c r="A6" s="1223"/>
      <c r="B6" s="1223"/>
      <c r="C6" s="1223"/>
      <c r="D6" s="1223"/>
      <c r="E6" s="1223"/>
      <c r="F6" s="1224"/>
      <c r="G6" s="1220" t="s">
        <v>562</v>
      </c>
      <c r="H6" s="1220" t="s">
        <v>563</v>
      </c>
      <c r="I6" s="1220" t="s">
        <v>563</v>
      </c>
      <c r="J6" s="1220" t="s">
        <v>563</v>
      </c>
      <c r="K6" s="1225" t="s">
        <v>566</v>
      </c>
      <c r="L6" s="1225"/>
      <c r="M6" s="1226"/>
      <c r="N6" s="1224"/>
      <c r="O6" s="1220" t="s">
        <v>562</v>
      </c>
      <c r="P6" s="1220" t="s">
        <v>563</v>
      </c>
      <c r="Q6" s="1220" t="s">
        <v>563</v>
      </c>
      <c r="R6" s="1220" t="s">
        <v>563</v>
      </c>
      <c r="S6" s="1225" t="s">
        <v>566</v>
      </c>
      <c r="T6" s="1225"/>
      <c r="U6" s="1227"/>
    </row>
    <row r="7" spans="1:21" ht="8.25" customHeight="1">
      <c r="A7" s="1223"/>
      <c r="B7" s="1223"/>
      <c r="C7" s="1223"/>
      <c r="D7" s="1223"/>
      <c r="E7" s="1223"/>
      <c r="F7" s="1224"/>
      <c r="G7" s="1220" t="s">
        <v>565</v>
      </c>
      <c r="H7" s="1220" t="s">
        <v>566</v>
      </c>
      <c r="I7" s="1220" t="s">
        <v>566</v>
      </c>
      <c r="J7" s="1220" t="s">
        <v>566</v>
      </c>
      <c r="K7" s="1225" t="s">
        <v>64</v>
      </c>
      <c r="L7" s="1225"/>
      <c r="M7" s="1226"/>
      <c r="N7" s="1224"/>
      <c r="O7" s="1220" t="s">
        <v>565</v>
      </c>
      <c r="P7" s="1220" t="s">
        <v>566</v>
      </c>
      <c r="Q7" s="1220" t="s">
        <v>566</v>
      </c>
      <c r="R7" s="1220" t="s">
        <v>566</v>
      </c>
      <c r="S7" s="1225" t="s">
        <v>64</v>
      </c>
      <c r="T7" s="1225"/>
      <c r="U7" s="1227"/>
    </row>
    <row r="8" spans="1:21" ht="8.25" customHeight="1">
      <c r="A8" s="1228"/>
      <c r="B8" s="1228"/>
      <c r="C8" s="1229"/>
      <c r="D8" s="1229"/>
      <c r="E8" s="1230"/>
      <c r="F8" s="1231" t="s">
        <v>570</v>
      </c>
      <c r="G8" s="1232" t="s">
        <v>571</v>
      </c>
      <c r="H8" s="1232" t="s">
        <v>572</v>
      </c>
      <c r="I8" s="1232" t="s">
        <v>573</v>
      </c>
      <c r="J8" s="1232" t="s">
        <v>574</v>
      </c>
      <c r="K8" s="1232" t="s">
        <v>575</v>
      </c>
      <c r="L8" s="1232" t="s">
        <v>477</v>
      </c>
      <c r="M8" s="1233"/>
      <c r="N8" s="1231" t="s">
        <v>570</v>
      </c>
      <c r="O8" s="1232" t="s">
        <v>571</v>
      </c>
      <c r="P8" s="1232" t="s">
        <v>572</v>
      </c>
      <c r="Q8" s="1232" t="s">
        <v>573</v>
      </c>
      <c r="R8" s="1232" t="s">
        <v>574</v>
      </c>
      <c r="S8" s="1232" t="s">
        <v>575</v>
      </c>
      <c r="T8" s="1232" t="s">
        <v>477</v>
      </c>
      <c r="U8" s="1234"/>
    </row>
    <row r="9" spans="1:21" ht="8.25" customHeight="1">
      <c r="A9" s="2120" t="s">
        <v>310</v>
      </c>
      <c r="B9" s="2120"/>
      <c r="C9" s="1808"/>
      <c r="D9" s="1236" t="s">
        <v>579</v>
      </c>
      <c r="E9" s="1237"/>
      <c r="F9" s="1238"/>
      <c r="G9" s="1239"/>
      <c r="H9" s="1240"/>
      <c r="I9" s="1241"/>
      <c r="J9" s="1242"/>
      <c r="K9" s="1242"/>
      <c r="L9" s="1242"/>
      <c r="M9" s="1242"/>
      <c r="N9" s="1243"/>
      <c r="O9" s="1241"/>
      <c r="P9" s="1240"/>
      <c r="Q9" s="1241"/>
      <c r="R9" s="1242"/>
      <c r="S9" s="1242"/>
      <c r="T9" s="1242"/>
      <c r="U9" s="1244"/>
    </row>
    <row r="10" spans="1:21" ht="8.25" customHeight="1">
      <c r="A10" s="1245"/>
      <c r="B10" s="1245" t="s">
        <v>65</v>
      </c>
      <c r="C10" s="1246"/>
      <c r="D10" s="1246" t="s">
        <v>66</v>
      </c>
      <c r="E10" s="1245"/>
      <c r="F10" s="634">
        <v>142796</v>
      </c>
      <c r="G10" s="635">
        <v>29248</v>
      </c>
      <c r="H10" s="636">
        <v>50</v>
      </c>
      <c r="I10" s="1247">
        <v>0.02</v>
      </c>
      <c r="J10" s="636">
        <v>8</v>
      </c>
      <c r="K10" s="636">
        <v>1</v>
      </c>
      <c r="L10" s="635">
        <v>1933</v>
      </c>
      <c r="M10" s="1248"/>
      <c r="N10" s="1249">
        <v>142033</v>
      </c>
      <c r="O10" s="1250">
        <v>28641</v>
      </c>
      <c r="P10" s="636">
        <v>50</v>
      </c>
      <c r="Q10" s="1247">
        <v>0.02</v>
      </c>
      <c r="R10" s="636">
        <v>8</v>
      </c>
      <c r="S10" s="636">
        <v>1</v>
      </c>
      <c r="T10" s="1250">
        <v>1886</v>
      </c>
      <c r="U10" s="1251"/>
    </row>
    <row r="11" spans="1:21" ht="8.25" customHeight="1">
      <c r="A11" s="1245"/>
      <c r="B11" s="1245"/>
      <c r="C11" s="1246"/>
      <c r="D11" s="1246" t="s">
        <v>67</v>
      </c>
      <c r="E11" s="1245"/>
      <c r="F11" s="634">
        <v>20603</v>
      </c>
      <c r="G11" s="635">
        <v>4712</v>
      </c>
      <c r="H11" s="636">
        <v>81</v>
      </c>
      <c r="I11" s="1247">
        <v>0.17</v>
      </c>
      <c r="J11" s="636">
        <v>20</v>
      </c>
      <c r="K11" s="636">
        <v>7</v>
      </c>
      <c r="L11" s="635">
        <v>1521</v>
      </c>
      <c r="M11" s="1248"/>
      <c r="N11" s="1249">
        <v>19537</v>
      </c>
      <c r="O11" s="1250">
        <v>5366</v>
      </c>
      <c r="P11" s="636">
        <v>84</v>
      </c>
      <c r="Q11" s="1247">
        <v>0.17</v>
      </c>
      <c r="R11" s="636">
        <v>19</v>
      </c>
      <c r="S11" s="636">
        <v>7</v>
      </c>
      <c r="T11" s="1250">
        <v>1421</v>
      </c>
      <c r="U11" s="1251"/>
    </row>
    <row r="12" spans="1:21" ht="8.25" customHeight="1">
      <c r="A12" s="1245"/>
      <c r="B12" s="1245" t="s">
        <v>68</v>
      </c>
      <c r="C12" s="1246"/>
      <c r="D12" s="1246" t="s">
        <v>69</v>
      </c>
      <c r="E12" s="1245"/>
      <c r="F12" s="634">
        <v>3650</v>
      </c>
      <c r="G12" s="635">
        <v>266</v>
      </c>
      <c r="H12" s="636">
        <v>100</v>
      </c>
      <c r="I12" s="1247">
        <v>0.21</v>
      </c>
      <c r="J12" s="636">
        <v>19</v>
      </c>
      <c r="K12" s="636">
        <v>8</v>
      </c>
      <c r="L12" s="635">
        <v>288</v>
      </c>
      <c r="M12" s="1248"/>
      <c r="N12" s="1249">
        <v>5121</v>
      </c>
      <c r="O12" s="1250">
        <v>333</v>
      </c>
      <c r="P12" s="636">
        <v>100</v>
      </c>
      <c r="Q12" s="1247">
        <v>0.21</v>
      </c>
      <c r="R12" s="636">
        <v>21</v>
      </c>
      <c r="S12" s="636">
        <v>9</v>
      </c>
      <c r="T12" s="1250">
        <v>452</v>
      </c>
      <c r="U12" s="1251"/>
    </row>
    <row r="13" spans="1:21" ht="8.25" customHeight="1">
      <c r="A13" s="1245"/>
      <c r="B13" s="1245"/>
      <c r="C13" s="1246"/>
      <c r="D13" s="1246" t="s">
        <v>70</v>
      </c>
      <c r="E13" s="1245"/>
      <c r="F13" s="634">
        <v>2836</v>
      </c>
      <c r="G13" s="635">
        <v>1264</v>
      </c>
      <c r="H13" s="636">
        <v>55</v>
      </c>
      <c r="I13" s="1247">
        <v>0.42</v>
      </c>
      <c r="J13" s="636">
        <v>22</v>
      </c>
      <c r="K13" s="636">
        <v>15</v>
      </c>
      <c r="L13" s="635">
        <v>436</v>
      </c>
      <c r="M13" s="1248"/>
      <c r="N13" s="1249">
        <v>2688</v>
      </c>
      <c r="O13" s="1250">
        <v>1292</v>
      </c>
      <c r="P13" s="636">
        <v>55</v>
      </c>
      <c r="Q13" s="1247">
        <v>0.42</v>
      </c>
      <c r="R13" s="636">
        <v>22</v>
      </c>
      <c r="S13" s="636">
        <v>15</v>
      </c>
      <c r="T13" s="1250">
        <v>413</v>
      </c>
      <c r="U13" s="1251"/>
    </row>
    <row r="14" spans="1:21" ht="8.25" customHeight="1">
      <c r="A14" s="1245"/>
      <c r="B14" s="1245" t="s">
        <v>71</v>
      </c>
      <c r="C14" s="1246"/>
      <c r="D14" s="1246" t="s">
        <v>72</v>
      </c>
      <c r="E14" s="1245"/>
      <c r="F14" s="634">
        <v>8308</v>
      </c>
      <c r="G14" s="635">
        <v>502</v>
      </c>
      <c r="H14" s="636">
        <v>68</v>
      </c>
      <c r="I14" s="1247">
        <v>0.65</v>
      </c>
      <c r="J14" s="636">
        <v>19</v>
      </c>
      <c r="K14" s="636">
        <v>18</v>
      </c>
      <c r="L14" s="635">
        <v>1476</v>
      </c>
      <c r="M14" s="1248"/>
      <c r="N14" s="1249">
        <v>8270</v>
      </c>
      <c r="O14" s="1250">
        <v>605</v>
      </c>
      <c r="P14" s="636">
        <v>65</v>
      </c>
      <c r="Q14" s="1247">
        <v>0.64</v>
      </c>
      <c r="R14" s="636">
        <v>19</v>
      </c>
      <c r="S14" s="636">
        <v>17</v>
      </c>
      <c r="T14" s="1250">
        <v>1439</v>
      </c>
      <c r="U14" s="1251"/>
    </row>
    <row r="15" spans="1:21" ht="8.25" customHeight="1">
      <c r="A15" s="1245"/>
      <c r="B15" s="1245"/>
      <c r="C15" s="1246"/>
      <c r="D15" s="1246" t="s">
        <v>73</v>
      </c>
      <c r="E15" s="1245"/>
      <c r="F15" s="634">
        <v>4778</v>
      </c>
      <c r="G15" s="635">
        <v>0</v>
      </c>
      <c r="H15" s="635">
        <v>0</v>
      </c>
      <c r="I15" s="1247">
        <v>1.19</v>
      </c>
      <c r="J15" s="636">
        <v>23</v>
      </c>
      <c r="K15" s="636">
        <v>31</v>
      </c>
      <c r="L15" s="635">
        <v>1488</v>
      </c>
      <c r="M15" s="1248"/>
      <c r="N15" s="1249">
        <v>4775</v>
      </c>
      <c r="O15" s="1250">
        <v>0</v>
      </c>
      <c r="P15" s="635">
        <v>0</v>
      </c>
      <c r="Q15" s="1247">
        <v>1.16</v>
      </c>
      <c r="R15" s="636">
        <v>23</v>
      </c>
      <c r="S15" s="636">
        <v>31</v>
      </c>
      <c r="T15" s="1250">
        <v>1468</v>
      </c>
      <c r="U15" s="1251"/>
    </row>
    <row r="16" spans="1:21" ht="8.25" customHeight="1">
      <c r="A16" s="1245"/>
      <c r="B16" s="1245" t="s">
        <v>74</v>
      </c>
      <c r="C16" s="1246"/>
      <c r="D16" s="1246" t="s">
        <v>75</v>
      </c>
      <c r="E16" s="1245"/>
      <c r="F16" s="634">
        <v>1432</v>
      </c>
      <c r="G16" s="635">
        <v>219</v>
      </c>
      <c r="H16" s="636">
        <v>41</v>
      </c>
      <c r="I16" s="1247">
        <v>2.77</v>
      </c>
      <c r="J16" s="636">
        <v>20</v>
      </c>
      <c r="K16" s="636">
        <v>46</v>
      </c>
      <c r="L16" s="635">
        <v>663</v>
      </c>
      <c r="M16" s="1248"/>
      <c r="N16" s="1249">
        <v>1631</v>
      </c>
      <c r="O16" s="1250">
        <v>220</v>
      </c>
      <c r="P16" s="636">
        <v>40</v>
      </c>
      <c r="Q16" s="1247">
        <v>2.75</v>
      </c>
      <c r="R16" s="636">
        <v>20</v>
      </c>
      <c r="S16" s="636">
        <v>47</v>
      </c>
      <c r="T16" s="1250">
        <v>770</v>
      </c>
      <c r="U16" s="1251"/>
    </row>
    <row r="17" spans="1:21" ht="8.25" customHeight="1">
      <c r="A17" s="1245"/>
      <c r="B17" s="1245"/>
      <c r="C17" s="1246"/>
      <c r="D17" s="1246" t="s">
        <v>76</v>
      </c>
      <c r="E17" s="1245"/>
      <c r="F17" s="634">
        <v>356</v>
      </c>
      <c r="G17" s="635">
        <v>0</v>
      </c>
      <c r="H17" s="635">
        <v>0</v>
      </c>
      <c r="I17" s="1247">
        <v>7.16</v>
      </c>
      <c r="J17" s="636">
        <v>20</v>
      </c>
      <c r="K17" s="636">
        <v>77</v>
      </c>
      <c r="L17" s="635">
        <v>275</v>
      </c>
      <c r="M17" s="1248"/>
      <c r="N17" s="1249">
        <v>394</v>
      </c>
      <c r="O17" s="1250">
        <v>0</v>
      </c>
      <c r="P17" s="635">
        <v>0</v>
      </c>
      <c r="Q17" s="1247">
        <v>7.19</v>
      </c>
      <c r="R17" s="636">
        <v>20</v>
      </c>
      <c r="S17" s="636">
        <v>78</v>
      </c>
      <c r="T17" s="1250">
        <v>306</v>
      </c>
      <c r="U17" s="1251"/>
    </row>
    <row r="18" spans="1:21" ht="8.25" customHeight="1">
      <c r="A18" s="1245"/>
      <c r="B18" s="1245" t="s">
        <v>78</v>
      </c>
      <c r="C18" s="1246"/>
      <c r="D18" s="1246" t="s">
        <v>79</v>
      </c>
      <c r="E18" s="1245"/>
      <c r="F18" s="634">
        <v>295</v>
      </c>
      <c r="G18" s="987">
        <v>10</v>
      </c>
      <c r="H18" s="638">
        <v>52</v>
      </c>
      <c r="I18" s="1247">
        <v>20.11</v>
      </c>
      <c r="J18" s="636">
        <v>18</v>
      </c>
      <c r="K18" s="636">
        <v>98</v>
      </c>
      <c r="L18" s="635">
        <v>290</v>
      </c>
      <c r="M18" s="1248"/>
      <c r="N18" s="1249">
        <v>387</v>
      </c>
      <c r="O18" s="1252">
        <v>12</v>
      </c>
      <c r="P18" s="638">
        <v>64</v>
      </c>
      <c r="Q18" s="1247">
        <v>18.86</v>
      </c>
      <c r="R18" s="636">
        <v>19</v>
      </c>
      <c r="S18" s="636">
        <v>100</v>
      </c>
      <c r="T18" s="1252">
        <v>386</v>
      </c>
      <c r="U18" s="1251"/>
    </row>
    <row r="19" spans="1:21" ht="8.25" customHeight="1">
      <c r="A19" s="1245"/>
      <c r="B19" s="1245" t="s">
        <v>638</v>
      </c>
      <c r="C19" s="1253"/>
      <c r="D19" s="1254">
        <v>1</v>
      </c>
      <c r="E19" s="1245"/>
      <c r="F19" s="621">
        <v>125</v>
      </c>
      <c r="G19" s="1255">
        <v>0</v>
      </c>
      <c r="H19" s="1255">
        <v>0</v>
      </c>
      <c r="I19" s="657">
        <v>100</v>
      </c>
      <c r="J19" s="641">
        <v>21</v>
      </c>
      <c r="K19" s="641">
        <v>105</v>
      </c>
      <c r="L19" s="622">
        <v>131</v>
      </c>
      <c r="M19" s="1256"/>
      <c r="N19" s="1257">
        <v>119</v>
      </c>
      <c r="O19" s="1258">
        <v>0</v>
      </c>
      <c r="P19" s="1255">
        <v>0</v>
      </c>
      <c r="Q19" s="657">
        <v>100</v>
      </c>
      <c r="R19" s="641">
        <v>21</v>
      </c>
      <c r="S19" s="641">
        <v>101</v>
      </c>
      <c r="T19" s="1258">
        <v>120</v>
      </c>
      <c r="U19" s="1248"/>
    </row>
    <row r="20" spans="1:21" ht="8.25" customHeight="1">
      <c r="A20" s="1259"/>
      <c r="B20" s="1259"/>
      <c r="C20" s="1259"/>
      <c r="D20" s="1259"/>
      <c r="E20" s="1259"/>
      <c r="F20" s="651">
        <f>SUM(F10:F19)</f>
        <v>185179</v>
      </c>
      <c r="G20" s="652">
        <f>SUM(G10:G19)</f>
        <v>36221</v>
      </c>
      <c r="H20" s="653">
        <v>55</v>
      </c>
      <c r="I20" s="962">
        <v>0.24</v>
      </c>
      <c r="J20" s="653">
        <v>11</v>
      </c>
      <c r="K20" s="653">
        <v>5</v>
      </c>
      <c r="L20" s="652">
        <f>SUM(L10:L19)</f>
        <v>8501</v>
      </c>
      <c r="M20" s="1260"/>
      <c r="N20" s="651">
        <f>SUM(N10:N19)</f>
        <v>184955</v>
      </c>
      <c r="O20" s="652">
        <f>SUM(O10:O19)</f>
        <v>36469</v>
      </c>
      <c r="P20" s="653">
        <v>56</v>
      </c>
      <c r="Q20" s="962">
        <v>0.25</v>
      </c>
      <c r="R20" s="653">
        <v>11</v>
      </c>
      <c r="S20" s="653">
        <v>5</v>
      </c>
      <c r="T20" s="652">
        <f>SUM(T10:T19)</f>
        <v>8661</v>
      </c>
      <c r="U20" s="1261"/>
    </row>
    <row r="21" spans="1:21" ht="8.25" customHeight="1">
      <c r="A21" s="2120" t="s">
        <v>80</v>
      </c>
      <c r="B21" s="2120"/>
      <c r="C21" s="1235"/>
      <c r="D21" s="1235"/>
      <c r="E21" s="1237"/>
      <c r="F21" s="1191"/>
      <c r="G21" s="622"/>
      <c r="H21" s="622"/>
      <c r="I21" s="666"/>
      <c r="J21" s="622"/>
      <c r="K21" s="622"/>
      <c r="L21" s="622"/>
      <c r="M21" s="1241"/>
      <c r="N21" s="1262"/>
      <c r="O21" s="1263"/>
      <c r="P21" s="622"/>
      <c r="Q21" s="666"/>
      <c r="R21" s="622"/>
      <c r="S21" s="622"/>
      <c r="T21" s="1263"/>
      <c r="U21" s="1244"/>
    </row>
    <row r="22" spans="1:21" ht="8.25" customHeight="1">
      <c r="A22" s="1245"/>
      <c r="B22" s="1245" t="s">
        <v>65</v>
      </c>
      <c r="C22" s="1246"/>
      <c r="D22" s="1246" t="s">
        <v>66</v>
      </c>
      <c r="E22" s="1245"/>
      <c r="F22" s="634">
        <v>25756</v>
      </c>
      <c r="G22" s="635">
        <v>32411</v>
      </c>
      <c r="H22" s="636">
        <v>72</v>
      </c>
      <c r="I22" s="1247">
        <v>0.04</v>
      </c>
      <c r="J22" s="636">
        <v>92</v>
      </c>
      <c r="K22" s="636">
        <v>3</v>
      </c>
      <c r="L22" s="635">
        <v>685</v>
      </c>
      <c r="M22" s="1248"/>
      <c r="N22" s="1249">
        <v>23925</v>
      </c>
      <c r="O22" s="1250">
        <v>30368</v>
      </c>
      <c r="P22" s="636">
        <v>71</v>
      </c>
      <c r="Q22" s="1247">
        <v>0.04</v>
      </c>
      <c r="R22" s="636">
        <v>91</v>
      </c>
      <c r="S22" s="636">
        <v>3</v>
      </c>
      <c r="T22" s="1250">
        <v>623</v>
      </c>
      <c r="U22" s="1251"/>
    </row>
    <row r="23" spans="1:21" ht="8.25" customHeight="1">
      <c r="A23" s="1245"/>
      <c r="B23" s="1245"/>
      <c r="C23" s="1246"/>
      <c r="D23" s="1246" t="s">
        <v>67</v>
      </c>
      <c r="E23" s="1245"/>
      <c r="F23" s="634">
        <v>9122</v>
      </c>
      <c r="G23" s="635">
        <v>10080</v>
      </c>
      <c r="H23" s="636">
        <v>73</v>
      </c>
      <c r="I23" s="1247">
        <v>0.15</v>
      </c>
      <c r="J23" s="636">
        <v>90</v>
      </c>
      <c r="K23" s="636">
        <v>7</v>
      </c>
      <c r="L23" s="635">
        <v>679</v>
      </c>
      <c r="M23" s="1248"/>
      <c r="N23" s="1249">
        <v>8529</v>
      </c>
      <c r="O23" s="1250">
        <v>9418</v>
      </c>
      <c r="P23" s="636">
        <v>73</v>
      </c>
      <c r="Q23" s="1247">
        <v>0.15</v>
      </c>
      <c r="R23" s="636">
        <v>90</v>
      </c>
      <c r="S23" s="636">
        <v>7</v>
      </c>
      <c r="T23" s="1250">
        <v>639</v>
      </c>
      <c r="U23" s="1251"/>
    </row>
    <row r="24" spans="1:21" ht="8.25" customHeight="1">
      <c r="A24" s="1245"/>
      <c r="B24" s="1245" t="s">
        <v>68</v>
      </c>
      <c r="C24" s="1246"/>
      <c r="D24" s="1246" t="s">
        <v>69</v>
      </c>
      <c r="E24" s="1245"/>
      <c r="F24" s="634">
        <v>3661</v>
      </c>
      <c r="G24" s="635">
        <v>3715</v>
      </c>
      <c r="H24" s="636">
        <v>56</v>
      </c>
      <c r="I24" s="1247">
        <v>0.32</v>
      </c>
      <c r="J24" s="636">
        <v>95</v>
      </c>
      <c r="K24" s="636">
        <v>15</v>
      </c>
      <c r="L24" s="635">
        <v>544</v>
      </c>
      <c r="M24" s="1248"/>
      <c r="N24" s="1249">
        <v>3326</v>
      </c>
      <c r="O24" s="1250">
        <v>3324</v>
      </c>
      <c r="P24" s="636">
        <v>55</v>
      </c>
      <c r="Q24" s="1247">
        <v>0.33</v>
      </c>
      <c r="R24" s="636">
        <v>95</v>
      </c>
      <c r="S24" s="636">
        <v>15</v>
      </c>
      <c r="T24" s="1250">
        <v>507</v>
      </c>
      <c r="U24" s="1251"/>
    </row>
    <row r="25" spans="1:21" ht="8.25" customHeight="1">
      <c r="A25" s="1245"/>
      <c r="B25" s="1245"/>
      <c r="C25" s="1246"/>
      <c r="D25" s="1246" t="s">
        <v>70</v>
      </c>
      <c r="E25" s="1245"/>
      <c r="F25" s="634">
        <v>5678</v>
      </c>
      <c r="G25" s="635">
        <v>6129</v>
      </c>
      <c r="H25" s="636">
        <v>70</v>
      </c>
      <c r="I25" s="1247">
        <v>0.45</v>
      </c>
      <c r="J25" s="636">
        <v>83</v>
      </c>
      <c r="K25" s="636">
        <v>17</v>
      </c>
      <c r="L25" s="635">
        <v>978</v>
      </c>
      <c r="M25" s="1248"/>
      <c r="N25" s="1249">
        <v>5427</v>
      </c>
      <c r="O25" s="1250">
        <v>5920</v>
      </c>
      <c r="P25" s="636">
        <v>70</v>
      </c>
      <c r="Q25" s="1247">
        <v>0.45</v>
      </c>
      <c r="R25" s="636">
        <v>83</v>
      </c>
      <c r="S25" s="636">
        <v>17</v>
      </c>
      <c r="T25" s="1250">
        <v>933</v>
      </c>
      <c r="U25" s="1251"/>
    </row>
    <row r="26" spans="1:21" ht="8.25" customHeight="1">
      <c r="A26" s="1245"/>
      <c r="B26" s="1245" t="s">
        <v>71</v>
      </c>
      <c r="C26" s="1246"/>
      <c r="D26" s="1246" t="s">
        <v>72</v>
      </c>
      <c r="E26" s="1245"/>
      <c r="F26" s="634">
        <v>7193</v>
      </c>
      <c r="G26" s="635">
        <v>5390</v>
      </c>
      <c r="H26" s="636">
        <v>59</v>
      </c>
      <c r="I26" s="1247">
        <v>0.78</v>
      </c>
      <c r="J26" s="636">
        <v>91</v>
      </c>
      <c r="K26" s="636">
        <v>29</v>
      </c>
      <c r="L26" s="635">
        <v>2057</v>
      </c>
      <c r="M26" s="1248"/>
      <c r="N26" s="1249">
        <v>6445</v>
      </c>
      <c r="O26" s="1250">
        <v>4686</v>
      </c>
      <c r="P26" s="636">
        <v>58</v>
      </c>
      <c r="Q26" s="1247">
        <v>0.79</v>
      </c>
      <c r="R26" s="636">
        <v>91</v>
      </c>
      <c r="S26" s="636">
        <v>29</v>
      </c>
      <c r="T26" s="1250">
        <v>1854</v>
      </c>
      <c r="U26" s="1251"/>
    </row>
    <row r="27" spans="1:21" ht="8.25" customHeight="1">
      <c r="A27" s="1245"/>
      <c r="B27" s="1245"/>
      <c r="C27" s="1246"/>
      <c r="D27" s="1246" t="s">
        <v>73</v>
      </c>
      <c r="E27" s="1245"/>
      <c r="F27" s="634">
        <v>7358</v>
      </c>
      <c r="G27" s="635">
        <v>4374</v>
      </c>
      <c r="H27" s="636">
        <v>62</v>
      </c>
      <c r="I27" s="1247">
        <v>1.57</v>
      </c>
      <c r="J27" s="636">
        <v>92</v>
      </c>
      <c r="K27" s="636">
        <v>49</v>
      </c>
      <c r="L27" s="635">
        <v>3611</v>
      </c>
      <c r="M27" s="1248"/>
      <c r="N27" s="1249">
        <v>6858</v>
      </c>
      <c r="O27" s="1250">
        <v>3953</v>
      </c>
      <c r="P27" s="636">
        <v>62</v>
      </c>
      <c r="Q27" s="1247">
        <v>1.57</v>
      </c>
      <c r="R27" s="636">
        <v>91</v>
      </c>
      <c r="S27" s="636">
        <v>49</v>
      </c>
      <c r="T27" s="1250">
        <v>3352</v>
      </c>
      <c r="U27" s="1251"/>
    </row>
    <row r="28" spans="1:21" ht="8.25" customHeight="1">
      <c r="A28" s="1245"/>
      <c r="B28" s="1245" t="s">
        <v>74</v>
      </c>
      <c r="C28" s="1246"/>
      <c r="D28" s="1246" t="s">
        <v>75</v>
      </c>
      <c r="E28" s="1245"/>
      <c r="F28" s="634">
        <v>5055</v>
      </c>
      <c r="G28" s="635">
        <v>1845</v>
      </c>
      <c r="H28" s="636">
        <v>60</v>
      </c>
      <c r="I28" s="1247">
        <v>3.38</v>
      </c>
      <c r="J28" s="636">
        <v>90</v>
      </c>
      <c r="K28" s="636">
        <v>83</v>
      </c>
      <c r="L28" s="635">
        <v>4198</v>
      </c>
      <c r="M28" s="1248"/>
      <c r="N28" s="1249">
        <v>4501</v>
      </c>
      <c r="O28" s="1250">
        <v>1574</v>
      </c>
      <c r="P28" s="636">
        <v>58</v>
      </c>
      <c r="Q28" s="1247">
        <v>3.38</v>
      </c>
      <c r="R28" s="636">
        <v>89</v>
      </c>
      <c r="S28" s="636">
        <v>83</v>
      </c>
      <c r="T28" s="1250">
        <v>3720</v>
      </c>
      <c r="U28" s="1251"/>
    </row>
    <row r="29" spans="1:21" ht="8.25" customHeight="1">
      <c r="A29" s="1245"/>
      <c r="B29" s="1245"/>
      <c r="C29" s="1246"/>
      <c r="D29" s="1246" t="s">
        <v>76</v>
      </c>
      <c r="E29" s="1245"/>
      <c r="F29" s="621">
        <v>2301</v>
      </c>
      <c r="G29" s="635">
        <v>837</v>
      </c>
      <c r="H29" s="636">
        <v>67</v>
      </c>
      <c r="I29" s="1247">
        <v>7.24</v>
      </c>
      <c r="J29" s="636">
        <v>88</v>
      </c>
      <c r="K29" s="636">
        <v>135</v>
      </c>
      <c r="L29" s="635">
        <v>3102</v>
      </c>
      <c r="M29" s="1248"/>
      <c r="N29" s="1249">
        <v>2101</v>
      </c>
      <c r="O29" s="1250">
        <v>728</v>
      </c>
      <c r="P29" s="636">
        <v>66</v>
      </c>
      <c r="Q29" s="1247">
        <v>7.18</v>
      </c>
      <c r="R29" s="636">
        <v>87</v>
      </c>
      <c r="S29" s="636">
        <v>133</v>
      </c>
      <c r="T29" s="1250">
        <v>2792</v>
      </c>
      <c r="U29" s="1251"/>
    </row>
    <row r="30" spans="1:21" ht="8.25" customHeight="1">
      <c r="A30" s="1245"/>
      <c r="B30" s="1245" t="s">
        <v>78</v>
      </c>
      <c r="C30" s="1246"/>
      <c r="D30" s="1246" t="s">
        <v>79</v>
      </c>
      <c r="E30" s="1245"/>
      <c r="F30" s="621">
        <v>1234</v>
      </c>
      <c r="G30" s="635">
        <v>329</v>
      </c>
      <c r="H30" s="636">
        <v>75</v>
      </c>
      <c r="I30" s="1247">
        <v>30.2</v>
      </c>
      <c r="J30" s="636">
        <v>88</v>
      </c>
      <c r="K30" s="636">
        <v>220</v>
      </c>
      <c r="L30" s="635">
        <v>2711</v>
      </c>
      <c r="M30" s="1248"/>
      <c r="N30" s="1257">
        <v>1058</v>
      </c>
      <c r="O30" s="1250">
        <v>256</v>
      </c>
      <c r="P30" s="636">
        <v>71</v>
      </c>
      <c r="Q30" s="1247">
        <v>30</v>
      </c>
      <c r="R30" s="636">
        <v>87</v>
      </c>
      <c r="S30" s="636">
        <v>218</v>
      </c>
      <c r="T30" s="1250">
        <v>2305</v>
      </c>
      <c r="U30" s="1251"/>
    </row>
    <row r="31" spans="1:21" ht="8.25" customHeight="1">
      <c r="A31" s="1245"/>
      <c r="B31" s="1245" t="s">
        <v>638</v>
      </c>
      <c r="C31" s="1253"/>
      <c r="D31" s="1254">
        <v>1</v>
      </c>
      <c r="E31" s="1245"/>
      <c r="F31" s="1264">
        <v>192</v>
      </c>
      <c r="G31" s="1255">
        <v>0</v>
      </c>
      <c r="H31" s="1255">
        <v>0</v>
      </c>
      <c r="I31" s="657">
        <v>100</v>
      </c>
      <c r="J31" s="641">
        <v>47</v>
      </c>
      <c r="K31" s="641">
        <v>109</v>
      </c>
      <c r="L31" s="622">
        <v>210</v>
      </c>
      <c r="M31" s="1256"/>
      <c r="N31" s="1265">
        <v>173</v>
      </c>
      <c r="O31" s="1258">
        <v>0</v>
      </c>
      <c r="P31" s="1255">
        <v>0</v>
      </c>
      <c r="Q31" s="657">
        <v>100</v>
      </c>
      <c r="R31" s="641">
        <v>48</v>
      </c>
      <c r="S31" s="641">
        <v>106</v>
      </c>
      <c r="T31" s="1258">
        <v>184</v>
      </c>
      <c r="U31" s="1251"/>
    </row>
    <row r="32" spans="1:21" ht="8.25" customHeight="1">
      <c r="A32" s="1259"/>
      <c r="B32" s="1259"/>
      <c r="C32" s="1259"/>
      <c r="D32" s="1259"/>
      <c r="E32" s="1259"/>
      <c r="F32" s="651">
        <f>SUM(F22:F31)</f>
        <v>67550</v>
      </c>
      <c r="G32" s="652">
        <f>SUM(G22:G31)</f>
        <v>65110</v>
      </c>
      <c r="H32" s="653">
        <v>69</v>
      </c>
      <c r="I32" s="962">
        <v>1.68</v>
      </c>
      <c r="J32" s="653">
        <v>90</v>
      </c>
      <c r="K32" s="653">
        <v>28</v>
      </c>
      <c r="L32" s="652">
        <f>SUM(L22:L31)</f>
        <v>18775</v>
      </c>
      <c r="M32" s="1260"/>
      <c r="N32" s="651">
        <f>SUM(N22:N31)</f>
        <v>62343</v>
      </c>
      <c r="O32" s="652">
        <f>SUM(O22:O31)</f>
        <v>60227</v>
      </c>
      <c r="P32" s="653">
        <v>68</v>
      </c>
      <c r="Q32" s="962">
        <v>1.62</v>
      </c>
      <c r="R32" s="653">
        <v>90</v>
      </c>
      <c r="S32" s="653">
        <v>27</v>
      </c>
      <c r="T32" s="652">
        <f>SUM(T22:T31)</f>
        <v>16909</v>
      </c>
      <c r="U32" s="1261"/>
    </row>
    <row r="33" spans="1:21" ht="8.25" customHeight="1">
      <c r="A33" s="2120" t="s">
        <v>351</v>
      </c>
      <c r="B33" s="2120"/>
      <c r="C33" s="1235"/>
      <c r="D33" s="1235"/>
      <c r="E33" s="1237"/>
      <c r="F33" s="1191"/>
      <c r="G33" s="622"/>
      <c r="H33" s="622"/>
      <c r="I33" s="666"/>
      <c r="J33" s="622"/>
      <c r="K33" s="622"/>
      <c r="L33" s="622"/>
      <c r="M33" s="1241"/>
      <c r="N33" s="1262"/>
      <c r="O33" s="1263"/>
      <c r="P33" s="622"/>
      <c r="Q33" s="666"/>
      <c r="R33" s="622"/>
      <c r="S33" s="622"/>
      <c r="T33" s="1263"/>
      <c r="U33" s="1244"/>
    </row>
    <row r="34" spans="1:21" ht="8.25" customHeight="1">
      <c r="A34" s="1245"/>
      <c r="B34" s="1245" t="s">
        <v>65</v>
      </c>
      <c r="C34" s="1246"/>
      <c r="D34" s="1246" t="s">
        <v>66</v>
      </c>
      <c r="E34" s="1245"/>
      <c r="F34" s="634">
        <v>775</v>
      </c>
      <c r="G34" s="635">
        <v>1420</v>
      </c>
      <c r="H34" s="636">
        <v>44</v>
      </c>
      <c r="I34" s="1247">
        <v>0.07</v>
      </c>
      <c r="J34" s="636">
        <v>59</v>
      </c>
      <c r="K34" s="636">
        <v>12</v>
      </c>
      <c r="L34" s="635">
        <v>92</v>
      </c>
      <c r="M34" s="1248"/>
      <c r="N34" s="1249">
        <v>774</v>
      </c>
      <c r="O34" s="1250">
        <v>1399</v>
      </c>
      <c r="P34" s="636">
        <v>45</v>
      </c>
      <c r="Q34" s="1247">
        <v>0.06</v>
      </c>
      <c r="R34" s="636">
        <v>58</v>
      </c>
      <c r="S34" s="636">
        <v>12</v>
      </c>
      <c r="T34" s="1250">
        <v>90</v>
      </c>
      <c r="U34" s="1251"/>
    </row>
    <row r="35" spans="1:21" ht="8.25" customHeight="1">
      <c r="A35" s="1245"/>
      <c r="B35" s="1245"/>
      <c r="C35" s="1246"/>
      <c r="D35" s="1246" t="s">
        <v>67</v>
      </c>
      <c r="E35" s="1245"/>
      <c r="F35" s="634">
        <v>331</v>
      </c>
      <c r="G35" s="635">
        <v>0</v>
      </c>
      <c r="H35" s="635">
        <v>0</v>
      </c>
      <c r="I35" s="1247">
        <v>0.13</v>
      </c>
      <c r="J35" s="636">
        <v>79</v>
      </c>
      <c r="K35" s="636">
        <v>24</v>
      </c>
      <c r="L35" s="635">
        <v>81</v>
      </c>
      <c r="M35" s="1248"/>
      <c r="N35" s="1249">
        <v>420</v>
      </c>
      <c r="O35" s="1250">
        <v>0</v>
      </c>
      <c r="P35" s="635">
        <v>0</v>
      </c>
      <c r="Q35" s="1247">
        <v>0.13</v>
      </c>
      <c r="R35" s="636">
        <v>74</v>
      </c>
      <c r="S35" s="636">
        <v>22</v>
      </c>
      <c r="T35" s="1250">
        <v>93</v>
      </c>
      <c r="U35" s="1251"/>
    </row>
    <row r="36" spans="1:21" ht="8.25" customHeight="1">
      <c r="A36" s="1245"/>
      <c r="B36" s="1245" t="s">
        <v>68</v>
      </c>
      <c r="C36" s="1246"/>
      <c r="D36" s="1246" t="s">
        <v>69</v>
      </c>
      <c r="E36" s="1245"/>
      <c r="F36" s="634">
        <v>230</v>
      </c>
      <c r="G36" s="635">
        <v>0</v>
      </c>
      <c r="H36" s="635">
        <v>0</v>
      </c>
      <c r="I36" s="1247">
        <v>0.25</v>
      </c>
      <c r="J36" s="636">
        <v>77</v>
      </c>
      <c r="K36" s="636">
        <v>36</v>
      </c>
      <c r="L36" s="635">
        <v>83</v>
      </c>
      <c r="M36" s="1248"/>
      <c r="N36" s="1249">
        <v>418</v>
      </c>
      <c r="O36" s="1250">
        <v>0</v>
      </c>
      <c r="P36" s="635">
        <v>0</v>
      </c>
      <c r="Q36" s="1247">
        <v>0.34</v>
      </c>
      <c r="R36" s="636">
        <v>73</v>
      </c>
      <c r="S36" s="636">
        <v>41</v>
      </c>
      <c r="T36" s="1250">
        <v>173</v>
      </c>
      <c r="U36" s="1251"/>
    </row>
    <row r="37" spans="1:21" ht="8.25" customHeight="1">
      <c r="A37" s="1245"/>
      <c r="B37" s="1245"/>
      <c r="C37" s="1246"/>
      <c r="D37" s="1246" t="s">
        <v>70</v>
      </c>
      <c r="E37" s="1245"/>
      <c r="F37" s="634">
        <v>1185</v>
      </c>
      <c r="G37" s="635">
        <v>810</v>
      </c>
      <c r="H37" s="636">
        <v>41</v>
      </c>
      <c r="I37" s="1247">
        <v>0.4</v>
      </c>
      <c r="J37" s="636">
        <v>71</v>
      </c>
      <c r="K37" s="636">
        <v>44</v>
      </c>
      <c r="L37" s="635">
        <v>522</v>
      </c>
      <c r="M37" s="1248"/>
      <c r="N37" s="1249">
        <v>1190</v>
      </c>
      <c r="O37" s="1250">
        <v>804</v>
      </c>
      <c r="P37" s="636">
        <v>41</v>
      </c>
      <c r="Q37" s="1247">
        <v>0.39</v>
      </c>
      <c r="R37" s="636">
        <v>69</v>
      </c>
      <c r="S37" s="636">
        <v>43</v>
      </c>
      <c r="T37" s="1250">
        <v>506</v>
      </c>
      <c r="U37" s="1251"/>
    </row>
    <row r="38" spans="1:21" ht="8.25" customHeight="1">
      <c r="A38" s="1245"/>
      <c r="B38" s="1245" t="s">
        <v>71</v>
      </c>
      <c r="C38" s="1246"/>
      <c r="D38" s="1246" t="s">
        <v>72</v>
      </c>
      <c r="E38" s="1245"/>
      <c r="F38" s="634">
        <v>1029</v>
      </c>
      <c r="G38" s="635">
        <v>166</v>
      </c>
      <c r="H38" s="636">
        <v>40</v>
      </c>
      <c r="I38" s="1247">
        <v>0.78</v>
      </c>
      <c r="J38" s="636">
        <v>80</v>
      </c>
      <c r="K38" s="636">
        <v>72</v>
      </c>
      <c r="L38" s="635">
        <v>745</v>
      </c>
      <c r="M38" s="1248"/>
      <c r="N38" s="1249">
        <v>506</v>
      </c>
      <c r="O38" s="1250">
        <v>169</v>
      </c>
      <c r="P38" s="636">
        <v>41</v>
      </c>
      <c r="Q38" s="1247">
        <v>0.9</v>
      </c>
      <c r="R38" s="636">
        <v>59</v>
      </c>
      <c r="S38" s="636">
        <v>57</v>
      </c>
      <c r="T38" s="1250">
        <v>286</v>
      </c>
      <c r="U38" s="1251"/>
    </row>
    <row r="39" spans="1:21" ht="8.25" customHeight="1">
      <c r="A39" s="1245"/>
      <c r="B39" s="1245"/>
      <c r="C39" s="1246"/>
      <c r="D39" s="1246" t="s">
        <v>73</v>
      </c>
      <c r="E39" s="1245"/>
      <c r="F39" s="634">
        <v>1539</v>
      </c>
      <c r="G39" s="635">
        <v>89</v>
      </c>
      <c r="H39" s="636">
        <v>50</v>
      </c>
      <c r="I39" s="1247">
        <v>1.51</v>
      </c>
      <c r="J39" s="636">
        <v>76</v>
      </c>
      <c r="K39" s="636">
        <v>90</v>
      </c>
      <c r="L39" s="635">
        <v>1389</v>
      </c>
      <c r="M39" s="1248"/>
      <c r="N39" s="1249">
        <v>1710</v>
      </c>
      <c r="O39" s="1250">
        <v>91</v>
      </c>
      <c r="P39" s="636">
        <v>49</v>
      </c>
      <c r="Q39" s="1247">
        <v>1.26</v>
      </c>
      <c r="R39" s="636">
        <v>76</v>
      </c>
      <c r="S39" s="636">
        <v>83</v>
      </c>
      <c r="T39" s="1250">
        <v>1424</v>
      </c>
      <c r="U39" s="1251"/>
    </row>
    <row r="40" spans="1:21" ht="8.25" customHeight="1">
      <c r="A40" s="1245"/>
      <c r="B40" s="1245" t="s">
        <v>74</v>
      </c>
      <c r="C40" s="1246"/>
      <c r="D40" s="1246" t="s">
        <v>75</v>
      </c>
      <c r="E40" s="1245"/>
      <c r="F40" s="634">
        <v>3156</v>
      </c>
      <c r="G40" s="635">
        <v>80</v>
      </c>
      <c r="H40" s="636">
        <v>40</v>
      </c>
      <c r="I40" s="1247">
        <v>2.68</v>
      </c>
      <c r="J40" s="636">
        <v>39</v>
      </c>
      <c r="K40" s="636">
        <v>54</v>
      </c>
      <c r="L40" s="635">
        <v>1705</v>
      </c>
      <c r="M40" s="1248"/>
      <c r="N40" s="1249">
        <v>3102</v>
      </c>
      <c r="O40" s="1252">
        <v>84</v>
      </c>
      <c r="P40" s="636">
        <v>40</v>
      </c>
      <c r="Q40" s="1247">
        <v>2.54</v>
      </c>
      <c r="R40" s="636">
        <v>38</v>
      </c>
      <c r="S40" s="636">
        <v>53</v>
      </c>
      <c r="T40" s="1263">
        <v>1647</v>
      </c>
      <c r="U40" s="1251"/>
    </row>
    <row r="41" spans="1:21" ht="8.25" customHeight="1">
      <c r="A41" s="1245"/>
      <c r="B41" s="1245"/>
      <c r="C41" s="1246"/>
      <c r="D41" s="1246" t="s">
        <v>76</v>
      </c>
      <c r="E41" s="1245"/>
      <c r="F41" s="634">
        <v>218</v>
      </c>
      <c r="G41" s="635">
        <v>1</v>
      </c>
      <c r="H41" s="636">
        <v>74</v>
      </c>
      <c r="I41" s="1247">
        <v>6.21</v>
      </c>
      <c r="J41" s="636">
        <v>81</v>
      </c>
      <c r="K41" s="636">
        <v>122</v>
      </c>
      <c r="L41" s="635">
        <v>266</v>
      </c>
      <c r="M41" s="1248"/>
      <c r="N41" s="1249">
        <v>460</v>
      </c>
      <c r="O41" s="1250">
        <v>0</v>
      </c>
      <c r="P41" s="636">
        <v>86</v>
      </c>
      <c r="Q41" s="1247">
        <v>6.94</v>
      </c>
      <c r="R41" s="636">
        <v>58</v>
      </c>
      <c r="S41" s="636">
        <v>90</v>
      </c>
      <c r="T41" s="1250">
        <v>415</v>
      </c>
      <c r="U41" s="1251"/>
    </row>
    <row r="42" spans="1:21" ht="8.25" customHeight="1">
      <c r="A42" s="1245"/>
      <c r="B42" s="1245" t="s">
        <v>78</v>
      </c>
      <c r="C42" s="1246"/>
      <c r="D42" s="1246" t="s">
        <v>79</v>
      </c>
      <c r="E42" s="1245"/>
      <c r="F42" s="634">
        <v>384</v>
      </c>
      <c r="G42" s="635">
        <v>58</v>
      </c>
      <c r="H42" s="638">
        <v>40</v>
      </c>
      <c r="I42" s="1247">
        <v>24.9</v>
      </c>
      <c r="J42" s="636">
        <v>78</v>
      </c>
      <c r="K42" s="636">
        <v>160</v>
      </c>
      <c r="L42" s="635">
        <v>615</v>
      </c>
      <c r="M42" s="1248"/>
      <c r="N42" s="1249">
        <v>311</v>
      </c>
      <c r="O42" s="1252">
        <v>58</v>
      </c>
      <c r="P42" s="638">
        <v>40</v>
      </c>
      <c r="Q42" s="1247">
        <v>27.4</v>
      </c>
      <c r="R42" s="636">
        <v>74</v>
      </c>
      <c r="S42" s="636">
        <v>156</v>
      </c>
      <c r="T42" s="1252">
        <v>485</v>
      </c>
      <c r="U42" s="1251"/>
    </row>
    <row r="43" spans="1:21" ht="8.25" customHeight="1">
      <c r="A43" s="1245"/>
      <c r="B43" s="1245" t="s">
        <v>638</v>
      </c>
      <c r="C43" s="1253"/>
      <c r="D43" s="1254">
        <v>1</v>
      </c>
      <c r="E43" s="1245"/>
      <c r="F43" s="1266">
        <v>61</v>
      </c>
      <c r="G43" s="1267">
        <v>0</v>
      </c>
      <c r="H43" s="1267">
        <v>0</v>
      </c>
      <c r="I43" s="1268">
        <v>100</v>
      </c>
      <c r="J43" s="1269">
        <v>71</v>
      </c>
      <c r="K43" s="1269">
        <v>241</v>
      </c>
      <c r="L43" s="635">
        <v>148</v>
      </c>
      <c r="M43" s="1270"/>
      <c r="N43" s="1271">
        <v>61</v>
      </c>
      <c r="O43" s="1272">
        <v>0</v>
      </c>
      <c r="P43" s="1267">
        <v>0</v>
      </c>
      <c r="Q43" s="1268">
        <v>100</v>
      </c>
      <c r="R43" s="1269">
        <v>68</v>
      </c>
      <c r="S43" s="1269">
        <v>362</v>
      </c>
      <c r="T43" s="1272">
        <v>220</v>
      </c>
      <c r="U43" s="1273"/>
    </row>
    <row r="44" spans="1:21" ht="8.25" customHeight="1">
      <c r="A44" s="1274"/>
      <c r="B44" s="1259"/>
      <c r="C44" s="1259"/>
      <c r="D44" s="1259"/>
      <c r="E44" s="1259"/>
      <c r="F44" s="1198">
        <f>SUM(F34:F43)</f>
        <v>8908</v>
      </c>
      <c r="G44" s="1199">
        <f>SUM(G34:G43)</f>
        <v>2624</v>
      </c>
      <c r="H44" s="641">
        <v>43</v>
      </c>
      <c r="I44" s="657">
        <v>3.28</v>
      </c>
      <c r="J44" s="641">
        <v>61</v>
      </c>
      <c r="K44" s="641">
        <v>63</v>
      </c>
      <c r="L44" s="1199">
        <f>SUM(L34:L43)</f>
        <v>5646</v>
      </c>
      <c r="M44" s="1256"/>
      <c r="N44" s="1198">
        <f>SUM(N34:N43)</f>
        <v>8952</v>
      </c>
      <c r="O44" s="1199">
        <f>SUM(O34:O43)</f>
        <v>2605</v>
      </c>
      <c r="P44" s="641">
        <v>43</v>
      </c>
      <c r="Q44" s="657">
        <v>3.24</v>
      </c>
      <c r="R44" s="641">
        <v>58</v>
      </c>
      <c r="S44" s="641">
        <v>60</v>
      </c>
      <c r="T44" s="1199">
        <f>SUM(T34:T43)</f>
        <v>5339</v>
      </c>
      <c r="U44" s="1251"/>
    </row>
    <row r="45" spans="1:21" ht="8.25" customHeight="1">
      <c r="A45" s="1259"/>
      <c r="B45" s="1259"/>
      <c r="C45" s="1259"/>
      <c r="D45" s="1259"/>
      <c r="E45" s="1259"/>
      <c r="F45" s="651">
        <f>F20+F32+F44</f>
        <v>261637</v>
      </c>
      <c r="G45" s="652">
        <f>G20+G32+G44</f>
        <v>103955</v>
      </c>
      <c r="H45" s="653">
        <v>63</v>
      </c>
      <c r="I45" s="962">
        <v>0.72</v>
      </c>
      <c r="J45" s="653">
        <v>33</v>
      </c>
      <c r="K45" s="653">
        <v>13</v>
      </c>
      <c r="L45" s="652">
        <f>L20+L32+L44</f>
        <v>32922</v>
      </c>
      <c r="M45" s="1260"/>
      <c r="N45" s="651">
        <f>N20+N32+N44</f>
        <v>256250</v>
      </c>
      <c r="O45" s="652">
        <f>O20+O32+O44</f>
        <v>99301</v>
      </c>
      <c r="P45" s="653">
        <v>63</v>
      </c>
      <c r="Q45" s="962">
        <v>0.69</v>
      </c>
      <c r="R45" s="653">
        <v>32</v>
      </c>
      <c r="S45" s="653">
        <v>12</v>
      </c>
      <c r="T45" s="652">
        <f>T20+T32+T44</f>
        <v>30909</v>
      </c>
      <c r="U45" s="1261"/>
    </row>
    <row r="46" spans="1:21" ht="4.5" customHeight="1">
      <c r="A46" s="1259"/>
      <c r="B46" s="1259"/>
      <c r="C46" s="1259"/>
      <c r="D46" s="1259"/>
      <c r="E46" s="1259"/>
      <c r="F46" s="1275"/>
      <c r="G46" s="1276"/>
      <c r="H46" s="1276"/>
      <c r="I46" s="1276"/>
      <c r="J46" s="1277"/>
      <c r="K46" s="1277"/>
      <c r="L46" s="1277"/>
      <c r="M46" s="1277"/>
      <c r="N46" s="1276"/>
      <c r="O46" s="1276"/>
      <c r="P46" s="1276"/>
      <c r="Q46" s="1276"/>
      <c r="R46" s="1276"/>
      <c r="S46" s="1276"/>
      <c r="T46" s="1276"/>
      <c r="U46" s="967"/>
    </row>
    <row r="47" spans="1:21" ht="24.75" customHeight="1">
      <c r="A47" s="1862">
        <v>1</v>
      </c>
      <c r="B47" s="2130" t="s">
        <v>84</v>
      </c>
      <c r="C47" s="2130"/>
      <c r="D47" s="2130"/>
      <c r="E47" s="2130"/>
      <c r="F47" s="2130"/>
      <c r="G47" s="2130"/>
      <c r="H47" s="2130"/>
      <c r="I47" s="2130"/>
      <c r="J47" s="2130"/>
      <c r="K47" s="2130"/>
      <c r="L47" s="2130"/>
      <c r="M47" s="2130"/>
      <c r="N47" s="2130"/>
      <c r="O47" s="2130"/>
      <c r="P47" s="2130"/>
      <c r="Q47" s="2130"/>
      <c r="R47" s="2130"/>
      <c r="S47" s="2130"/>
      <c r="T47" s="2130"/>
      <c r="U47" s="2130"/>
    </row>
    <row r="48" spans="1:21" ht="8.25" customHeight="1">
      <c r="A48" s="1862">
        <v>2</v>
      </c>
      <c r="B48" s="2129" t="s">
        <v>85</v>
      </c>
      <c r="C48" s="2129"/>
      <c r="D48" s="2129"/>
      <c r="E48" s="2129"/>
      <c r="F48" s="2129"/>
      <c r="G48" s="2129"/>
      <c r="H48" s="2129"/>
      <c r="I48" s="2129"/>
      <c r="J48" s="2129"/>
      <c r="K48" s="2129"/>
      <c r="L48" s="2129"/>
      <c r="M48" s="2129"/>
      <c r="N48" s="2129"/>
      <c r="O48" s="2129"/>
      <c r="P48" s="2129"/>
      <c r="Q48" s="2129"/>
      <c r="R48" s="2129"/>
      <c r="S48" s="2129"/>
      <c r="T48" s="2129"/>
      <c r="U48" s="2129"/>
    </row>
    <row r="49" spans="1:21" ht="8.25" customHeight="1">
      <c r="A49" s="1862">
        <v>3</v>
      </c>
      <c r="B49" s="2129" t="s">
        <v>172</v>
      </c>
      <c r="C49" s="2129"/>
      <c r="D49" s="2129"/>
      <c r="E49" s="2129"/>
      <c r="F49" s="2129"/>
      <c r="G49" s="2129"/>
      <c r="H49" s="2129"/>
      <c r="I49" s="2129"/>
      <c r="J49" s="2129"/>
      <c r="K49" s="2129"/>
      <c r="L49" s="2129"/>
      <c r="M49" s="2129"/>
      <c r="N49" s="2129"/>
      <c r="O49" s="2129"/>
      <c r="P49" s="2129"/>
      <c r="Q49" s="2129"/>
      <c r="R49" s="2129"/>
      <c r="S49" s="2129"/>
      <c r="T49" s="2129"/>
      <c r="U49" s="2129"/>
    </row>
  </sheetData>
  <sheetProtection formatCells="0" formatColumns="0" formatRows="0" sort="0" autoFilter="0" pivotTables="0"/>
  <mergeCells count="10">
    <mergeCell ref="A1:U1"/>
    <mergeCell ref="B49:U49"/>
    <mergeCell ref="B48:U48"/>
    <mergeCell ref="A33:B33"/>
    <mergeCell ref="A3:E3"/>
    <mergeCell ref="F3:M3"/>
    <mergeCell ref="N3:U3"/>
    <mergeCell ref="A9:B9"/>
    <mergeCell ref="A21:B21"/>
    <mergeCell ref="B47:U47"/>
  </mergeCells>
  <printOptions horizontalCentered="1"/>
  <pageMargins left="0.25" right="0.25" top="0.5" bottom="0.25" header="0.5" footer="0.5"/>
  <pageSetup horizontalDpi="600" verticalDpi="600" orientation="landscape" paperSize="9" scale="96" r:id="rId1"/>
  <colBreaks count="1" manualBreakCount="1">
    <brk id="21" min="3" max="33" man="1"/>
  </colBreaks>
</worksheet>
</file>

<file path=xl/worksheets/sheet22.xml><?xml version="1.0" encoding="utf-8"?>
<worksheet xmlns="http://schemas.openxmlformats.org/spreadsheetml/2006/main" xmlns:r="http://schemas.openxmlformats.org/officeDocument/2006/relationships">
  <dimension ref="A1:AO68"/>
  <sheetViews>
    <sheetView zoomScalePageLayoutView="0" workbookViewId="0" topLeftCell="A1">
      <selection activeCell="N34" sqref="N34:V34"/>
    </sheetView>
  </sheetViews>
  <sheetFormatPr defaultColWidth="9.140625" defaultRowHeight="12.75"/>
  <cols>
    <col min="1" max="1" width="1.8515625" style="1" customWidth="1"/>
    <col min="2" max="2" width="24.140625" style="1" customWidth="1"/>
    <col min="3" max="3" width="4.28125" style="1" customWidth="1"/>
    <col min="4" max="4" width="9.7109375" style="1" customWidth="1"/>
    <col min="5" max="5" width="2.140625" style="1" customWidth="1"/>
    <col min="6" max="6" width="7.140625" style="1" customWidth="1"/>
    <col min="7" max="7" width="9.57421875" style="1" customWidth="1"/>
    <col min="8" max="11" width="7.7109375" style="83" customWidth="1"/>
    <col min="12" max="12" width="6.421875" style="83" customWidth="1"/>
    <col min="13" max="13" width="1.7109375" style="83" customWidth="1"/>
    <col min="14" max="14" width="6.7109375" style="83" customWidth="1"/>
    <col min="15" max="15" width="8.7109375" style="83" customWidth="1"/>
    <col min="16" max="16" width="7.7109375" style="83" customWidth="1"/>
    <col min="17" max="17" width="7.7109375" style="1" customWidth="1"/>
    <col min="18" max="18" width="1.57421875" style="1" bestFit="1" customWidth="1"/>
    <col min="19" max="20" width="7.7109375" style="1" customWidth="1"/>
    <col min="21" max="21" width="6.421875" style="1" customWidth="1"/>
    <col min="22" max="22" width="1.28515625" style="1" customWidth="1"/>
    <col min="23" max="24" width="9.140625" style="1" customWidth="1"/>
    <col min="25" max="25" width="9.140625" style="124" customWidth="1"/>
    <col min="26" max="26" width="9.140625" style="1" customWidth="1"/>
    <col min="27" max="28" width="9.140625" style="1278" customWidth="1"/>
    <col min="29" max="29" width="9.140625" style="1279" customWidth="1"/>
    <col min="30" max="32" width="9.140625" style="1210" customWidth="1"/>
    <col min="33" max="35" width="9.140625" style="126" customWidth="1"/>
    <col min="36" max="40" width="9.140625" style="1210" customWidth="1"/>
    <col min="41" max="41" width="9.140625" style="689" customWidth="1"/>
    <col min="42" max="255" width="9.140625" style="1" customWidth="1"/>
    <col min="256" max="16384" width="9.140625" style="1" customWidth="1"/>
  </cols>
  <sheetData>
    <row r="1" spans="1:22" ht="16.5">
      <c r="A1" s="2119" t="s">
        <v>284</v>
      </c>
      <c r="B1" s="2119"/>
      <c r="C1" s="2119"/>
      <c r="D1" s="2119"/>
      <c r="E1" s="2119"/>
      <c r="F1" s="2119"/>
      <c r="G1" s="2119"/>
      <c r="H1" s="2119"/>
      <c r="I1" s="2119"/>
      <c r="J1" s="2119"/>
      <c r="K1" s="2119"/>
      <c r="L1" s="2119"/>
      <c r="M1" s="2119"/>
      <c r="N1" s="2119"/>
      <c r="O1" s="2119"/>
      <c r="P1" s="2119"/>
      <c r="Q1" s="2119"/>
      <c r="R1" s="2119"/>
      <c r="S1" s="2119"/>
      <c r="T1" s="2119"/>
      <c r="U1" s="2119"/>
      <c r="V1" s="2119"/>
    </row>
    <row r="2" spans="1:21" ht="3.75" customHeight="1">
      <c r="A2" s="1123"/>
      <c r="B2" s="1123"/>
      <c r="C2" s="1123"/>
      <c r="D2" s="1123"/>
      <c r="E2" s="1123"/>
      <c r="F2" s="1125"/>
      <c r="G2" s="1125"/>
      <c r="H2" s="1125"/>
      <c r="I2" s="1125"/>
      <c r="J2" s="1125"/>
      <c r="K2" s="1125"/>
      <c r="L2" s="1125"/>
      <c r="M2" s="1125"/>
      <c r="N2" s="1125"/>
      <c r="O2" s="1125"/>
      <c r="P2" s="1125"/>
      <c r="Q2" s="1125"/>
      <c r="R2" s="1125"/>
      <c r="S2" s="1125"/>
      <c r="T2" s="1125"/>
      <c r="U2" s="1125"/>
    </row>
    <row r="3" spans="1:22" ht="8.25" customHeight="1">
      <c r="A3" s="2137" t="s">
        <v>324</v>
      </c>
      <c r="B3" s="2137"/>
      <c r="C3" s="2137"/>
      <c r="D3" s="2137"/>
      <c r="E3" s="2138"/>
      <c r="F3" s="2131" t="s">
        <v>652</v>
      </c>
      <c r="G3" s="2132"/>
      <c r="H3" s="2132"/>
      <c r="I3" s="2132"/>
      <c r="J3" s="2132"/>
      <c r="K3" s="2132"/>
      <c r="L3" s="2132"/>
      <c r="M3" s="2133"/>
      <c r="N3" s="2134" t="s">
        <v>653</v>
      </c>
      <c r="O3" s="2135"/>
      <c r="P3" s="2135"/>
      <c r="Q3" s="2135"/>
      <c r="R3" s="2135"/>
      <c r="S3" s="2135"/>
      <c r="T3" s="2135"/>
      <c r="U3" s="2135"/>
      <c r="V3" s="2136"/>
    </row>
    <row r="4" spans="1:22" ht="8.25" customHeight="1">
      <c r="A4" s="1127"/>
      <c r="B4" s="1127"/>
      <c r="C4" s="1127"/>
      <c r="D4" s="1127"/>
      <c r="E4" s="1127"/>
      <c r="F4" s="1280"/>
      <c r="G4" s="1281"/>
      <c r="H4" s="1281"/>
      <c r="I4" s="1281"/>
      <c r="J4" s="1281"/>
      <c r="K4" s="1143" t="s">
        <v>561</v>
      </c>
      <c r="L4" s="1143"/>
      <c r="M4" s="1282"/>
      <c r="N4" s="1283"/>
      <c r="O4" s="1284"/>
      <c r="P4" s="1284"/>
      <c r="Q4" s="1284"/>
      <c r="R4" s="1284"/>
      <c r="S4" s="1284"/>
      <c r="T4" s="1146" t="s">
        <v>561</v>
      </c>
      <c r="U4" s="1146"/>
      <c r="V4" s="1285"/>
    </row>
    <row r="5" spans="1:22" ht="8.25" customHeight="1">
      <c r="A5" s="1127"/>
      <c r="B5" s="1127"/>
      <c r="C5" s="1127"/>
      <c r="D5" s="1127"/>
      <c r="E5" s="1127"/>
      <c r="F5" s="1142"/>
      <c r="G5" s="1143"/>
      <c r="H5" s="1137" t="s">
        <v>561</v>
      </c>
      <c r="I5" s="1137" t="s">
        <v>561</v>
      </c>
      <c r="J5" s="1137" t="s">
        <v>561</v>
      </c>
      <c r="K5" s="1143" t="s">
        <v>563</v>
      </c>
      <c r="L5" s="1143"/>
      <c r="M5" s="1144"/>
      <c r="N5" s="1145"/>
      <c r="O5" s="1146"/>
      <c r="P5" s="1140" t="s">
        <v>561</v>
      </c>
      <c r="Q5" s="1140" t="s">
        <v>561</v>
      </c>
      <c r="R5" s="1140"/>
      <c r="S5" s="1140" t="s">
        <v>561</v>
      </c>
      <c r="T5" s="1146" t="s">
        <v>563</v>
      </c>
      <c r="U5" s="1146"/>
      <c r="V5" s="1147"/>
    </row>
    <row r="6" spans="1:22" ht="8.25" customHeight="1">
      <c r="A6" s="1127"/>
      <c r="B6" s="1127"/>
      <c r="C6" s="1127"/>
      <c r="D6" s="1127"/>
      <c r="E6" s="1127"/>
      <c r="F6" s="1142"/>
      <c r="G6" s="1137" t="s">
        <v>562</v>
      </c>
      <c r="H6" s="1137" t="s">
        <v>563</v>
      </c>
      <c r="I6" s="1137" t="s">
        <v>563</v>
      </c>
      <c r="J6" s="1137" t="s">
        <v>563</v>
      </c>
      <c r="K6" s="1143" t="s">
        <v>566</v>
      </c>
      <c r="L6" s="1143"/>
      <c r="M6" s="1144"/>
      <c r="N6" s="1145"/>
      <c r="O6" s="1140" t="s">
        <v>562</v>
      </c>
      <c r="P6" s="1140" t="s">
        <v>563</v>
      </c>
      <c r="Q6" s="1140" t="s">
        <v>563</v>
      </c>
      <c r="R6" s="1140"/>
      <c r="S6" s="1140" t="s">
        <v>563</v>
      </c>
      <c r="T6" s="1146" t="s">
        <v>566</v>
      </c>
      <c r="U6" s="1146"/>
      <c r="V6" s="1147"/>
    </row>
    <row r="7" spans="1:22" ht="8.25" customHeight="1">
      <c r="A7" s="1127"/>
      <c r="B7" s="1127"/>
      <c r="C7" s="1127"/>
      <c r="D7" s="1127"/>
      <c r="E7" s="1127"/>
      <c r="F7" s="1142"/>
      <c r="G7" s="1137" t="s">
        <v>565</v>
      </c>
      <c r="H7" s="1137" t="s">
        <v>566</v>
      </c>
      <c r="I7" s="1137" t="s">
        <v>566</v>
      </c>
      <c r="J7" s="1137" t="s">
        <v>566</v>
      </c>
      <c r="K7" s="1143" t="s">
        <v>64</v>
      </c>
      <c r="L7" s="1143"/>
      <c r="M7" s="1144"/>
      <c r="N7" s="1145"/>
      <c r="O7" s="1140" t="s">
        <v>565</v>
      </c>
      <c r="P7" s="1140" t="s">
        <v>566</v>
      </c>
      <c r="Q7" s="1140" t="s">
        <v>566</v>
      </c>
      <c r="R7" s="1140"/>
      <c r="S7" s="1140" t="s">
        <v>566</v>
      </c>
      <c r="T7" s="1146" t="s">
        <v>64</v>
      </c>
      <c r="U7" s="1146"/>
      <c r="V7" s="1147"/>
    </row>
    <row r="8" spans="1:22" ht="8.25" customHeight="1">
      <c r="A8" s="1148"/>
      <c r="B8" s="1148"/>
      <c r="C8" s="1148"/>
      <c r="D8" s="1149"/>
      <c r="E8" s="1150"/>
      <c r="F8" s="1151" t="s">
        <v>570</v>
      </c>
      <c r="G8" s="1152" t="s">
        <v>571</v>
      </c>
      <c r="H8" s="1152" t="s">
        <v>572</v>
      </c>
      <c r="I8" s="1152" t="s">
        <v>573</v>
      </c>
      <c r="J8" s="1152" t="s">
        <v>574</v>
      </c>
      <c r="K8" s="1152" t="s">
        <v>575</v>
      </c>
      <c r="L8" s="1152" t="s">
        <v>477</v>
      </c>
      <c r="M8" s="1286"/>
      <c r="N8" s="1154" t="s">
        <v>570</v>
      </c>
      <c r="O8" s="1155" t="s">
        <v>571</v>
      </c>
      <c r="P8" s="1155" t="s">
        <v>572</v>
      </c>
      <c r="Q8" s="1155" t="s">
        <v>573</v>
      </c>
      <c r="R8" s="1876">
        <v>3</v>
      </c>
      <c r="S8" s="1155" t="s">
        <v>574</v>
      </c>
      <c r="T8" s="1155" t="s">
        <v>575</v>
      </c>
      <c r="U8" s="1155" t="s">
        <v>477</v>
      </c>
      <c r="V8" s="1156"/>
    </row>
    <row r="9" spans="1:22" ht="8.25" customHeight="1">
      <c r="A9" s="2120" t="s">
        <v>310</v>
      </c>
      <c r="B9" s="2120"/>
      <c r="C9" s="1158"/>
      <c r="D9" s="1137" t="s">
        <v>579</v>
      </c>
      <c r="E9" s="1159"/>
      <c r="F9" s="1160"/>
      <c r="G9" s="607"/>
      <c r="H9" s="1287"/>
      <c r="I9" s="607"/>
      <c r="J9" s="1288"/>
      <c r="K9" s="1288"/>
      <c r="L9" s="1288"/>
      <c r="M9" s="1288"/>
      <c r="N9" s="1163"/>
      <c r="O9" s="608"/>
      <c r="P9" s="1164"/>
      <c r="Q9" s="608"/>
      <c r="R9" s="608"/>
      <c r="S9" s="1162"/>
      <c r="T9" s="1162"/>
      <c r="U9" s="1162"/>
      <c r="V9" s="1165"/>
    </row>
    <row r="10" spans="1:22" ht="8.25" customHeight="1">
      <c r="A10" s="1166"/>
      <c r="B10" s="1166" t="s">
        <v>65</v>
      </c>
      <c r="C10" s="1166"/>
      <c r="D10" s="1167" t="s">
        <v>86</v>
      </c>
      <c r="E10" s="1166"/>
      <c r="F10" s="1168">
        <v>2218</v>
      </c>
      <c r="G10" s="1169">
        <v>1611</v>
      </c>
      <c r="H10" s="1169">
        <v>1</v>
      </c>
      <c r="I10" s="1171" t="s">
        <v>77</v>
      </c>
      <c r="J10" s="1169">
        <v>0</v>
      </c>
      <c r="K10" s="1169">
        <v>0</v>
      </c>
      <c r="L10" s="1169">
        <v>40</v>
      </c>
      <c r="M10" s="1289"/>
      <c r="N10" s="634">
        <v>4013</v>
      </c>
      <c r="O10" s="635">
        <v>136</v>
      </c>
      <c r="P10" s="1173">
        <v>-1</v>
      </c>
      <c r="Q10" s="1174">
        <v>0</v>
      </c>
      <c r="R10" s="1174"/>
      <c r="S10" s="1173">
        <v>0</v>
      </c>
      <c r="T10" s="1173">
        <v>0</v>
      </c>
      <c r="U10" s="635">
        <v>104</v>
      </c>
      <c r="V10" s="1175"/>
    </row>
    <row r="11" spans="1:22" ht="8.25" customHeight="1">
      <c r="A11" s="1166"/>
      <c r="B11" s="1166" t="s">
        <v>68</v>
      </c>
      <c r="C11" s="1166"/>
      <c r="D11" s="1167" t="s">
        <v>87</v>
      </c>
      <c r="E11" s="1166"/>
      <c r="F11" s="1168">
        <v>97</v>
      </c>
      <c r="G11" s="1169">
        <v>107</v>
      </c>
      <c r="H11" s="1169">
        <v>3</v>
      </c>
      <c r="I11" s="1171">
        <v>-0.01</v>
      </c>
      <c r="J11" s="1169">
        <v>0</v>
      </c>
      <c r="K11" s="1169">
        <v>0</v>
      </c>
      <c r="L11" s="1169">
        <v>8</v>
      </c>
      <c r="M11" s="1289"/>
      <c r="N11" s="634">
        <v>-3491</v>
      </c>
      <c r="O11" s="635">
        <v>-44</v>
      </c>
      <c r="P11" s="1173">
        <v>-2</v>
      </c>
      <c r="Q11" s="1174">
        <v>0.1</v>
      </c>
      <c r="R11" s="1174"/>
      <c r="S11" s="1173">
        <v>2</v>
      </c>
      <c r="T11" s="1173">
        <v>4</v>
      </c>
      <c r="U11" s="635">
        <v>-278</v>
      </c>
      <c r="V11" s="1175"/>
    </row>
    <row r="12" spans="1:22" ht="8.25" customHeight="1">
      <c r="A12" s="1166"/>
      <c r="B12" s="1166" t="s">
        <v>71</v>
      </c>
      <c r="C12" s="1166"/>
      <c r="D12" s="1167" t="s">
        <v>88</v>
      </c>
      <c r="E12" s="1166"/>
      <c r="F12" s="1168">
        <v>156</v>
      </c>
      <c r="G12" s="1169">
        <v>129</v>
      </c>
      <c r="H12" s="1169">
        <v>-3</v>
      </c>
      <c r="I12" s="1171">
        <v>0</v>
      </c>
      <c r="J12" s="1169">
        <v>0</v>
      </c>
      <c r="K12" s="1169">
        <v>0</v>
      </c>
      <c r="L12" s="1169">
        <v>20</v>
      </c>
      <c r="M12" s="1289"/>
      <c r="N12" s="634">
        <v>285</v>
      </c>
      <c r="O12" s="635">
        <v>144</v>
      </c>
      <c r="P12" s="1173">
        <v>-1</v>
      </c>
      <c r="Q12" s="1174">
        <v>-0.06</v>
      </c>
      <c r="R12" s="1174"/>
      <c r="S12" s="1173">
        <v>0</v>
      </c>
      <c r="T12" s="1173">
        <v>-1</v>
      </c>
      <c r="U12" s="635">
        <v>-83</v>
      </c>
      <c r="V12" s="1175"/>
    </row>
    <row r="13" spans="1:22" ht="8.25" customHeight="1">
      <c r="A13" s="1166"/>
      <c r="B13" s="1166" t="s">
        <v>74</v>
      </c>
      <c r="C13" s="1166"/>
      <c r="D13" s="1167" t="s">
        <v>89</v>
      </c>
      <c r="E13" s="1166"/>
      <c r="F13" s="1168">
        <v>16</v>
      </c>
      <c r="G13" s="1169">
        <v>4</v>
      </c>
      <c r="H13" s="1169">
        <v>0</v>
      </c>
      <c r="I13" s="1171">
        <v>-0.04</v>
      </c>
      <c r="J13" s="1169">
        <v>0</v>
      </c>
      <c r="K13" s="1169">
        <v>0</v>
      </c>
      <c r="L13" s="1169">
        <v>5</v>
      </c>
      <c r="M13" s="1289"/>
      <c r="N13" s="634">
        <v>-471</v>
      </c>
      <c r="O13" s="635">
        <v>-68</v>
      </c>
      <c r="P13" s="1173">
        <v>-41</v>
      </c>
      <c r="Q13" s="1174">
        <v>0.49</v>
      </c>
      <c r="R13" s="1174"/>
      <c r="S13" s="1173">
        <v>1</v>
      </c>
      <c r="T13" s="1173">
        <v>5</v>
      </c>
      <c r="U13" s="635">
        <v>-181</v>
      </c>
      <c r="V13" s="1175"/>
    </row>
    <row r="14" spans="1:22" ht="8.25" customHeight="1">
      <c r="A14" s="1166"/>
      <c r="B14" s="1166" t="s">
        <v>78</v>
      </c>
      <c r="C14" s="1166"/>
      <c r="D14" s="1167" t="s">
        <v>79</v>
      </c>
      <c r="E14" s="1166"/>
      <c r="F14" s="1168">
        <v>9</v>
      </c>
      <c r="G14" s="1169">
        <v>-3</v>
      </c>
      <c r="H14" s="1169">
        <v>5</v>
      </c>
      <c r="I14" s="1171">
        <v>-0.49</v>
      </c>
      <c r="J14" s="1169">
        <v>0</v>
      </c>
      <c r="K14" s="1169">
        <v>-1</v>
      </c>
      <c r="L14" s="1169">
        <v>8</v>
      </c>
      <c r="M14" s="1289"/>
      <c r="N14" s="634">
        <v>-108</v>
      </c>
      <c r="O14" s="635">
        <v>1</v>
      </c>
      <c r="P14" s="1173">
        <v>0</v>
      </c>
      <c r="Q14" s="1174">
        <v>-0.1</v>
      </c>
      <c r="R14" s="1174"/>
      <c r="S14" s="1173">
        <v>0</v>
      </c>
      <c r="T14" s="1173">
        <v>6</v>
      </c>
      <c r="U14" s="635">
        <v>-96</v>
      </c>
      <c r="V14" s="1175"/>
    </row>
    <row r="15" spans="1:22" ht="8.25" customHeight="1">
      <c r="A15" s="1166"/>
      <c r="B15" s="1166" t="s">
        <v>638</v>
      </c>
      <c r="C15" s="1166"/>
      <c r="D15" s="1177">
        <v>1</v>
      </c>
      <c r="E15" s="1166"/>
      <c r="F15" s="1178">
        <v>6</v>
      </c>
      <c r="G15" s="1179">
        <v>0</v>
      </c>
      <c r="H15" s="1179">
        <v>0</v>
      </c>
      <c r="I15" s="1180">
        <v>0</v>
      </c>
      <c r="J15" s="1179">
        <v>0</v>
      </c>
      <c r="K15" s="1179">
        <v>3</v>
      </c>
      <c r="L15" s="1179">
        <v>10</v>
      </c>
      <c r="M15" s="1290"/>
      <c r="N15" s="621">
        <v>1</v>
      </c>
      <c r="O15" s="622">
        <v>0</v>
      </c>
      <c r="P15" s="1182">
        <v>0</v>
      </c>
      <c r="Q15" s="1183">
        <v>0</v>
      </c>
      <c r="R15" s="1183"/>
      <c r="S15" s="1182">
        <v>0</v>
      </c>
      <c r="T15" s="1182">
        <v>2</v>
      </c>
      <c r="U15" s="622">
        <v>4</v>
      </c>
      <c r="V15" s="1172"/>
    </row>
    <row r="16" spans="1:22" ht="8.25" customHeight="1">
      <c r="A16" s="1184"/>
      <c r="B16" s="1184"/>
      <c r="C16" s="1184"/>
      <c r="D16" s="1184"/>
      <c r="E16" s="1184"/>
      <c r="F16" s="646">
        <f>SUM(F10:F15)</f>
        <v>2502</v>
      </c>
      <c r="G16" s="647">
        <f>SUM(G10:G15)</f>
        <v>1848</v>
      </c>
      <c r="H16" s="647">
        <v>1</v>
      </c>
      <c r="I16" s="1186">
        <v>0</v>
      </c>
      <c r="J16" s="647">
        <v>0</v>
      </c>
      <c r="K16" s="647">
        <v>0</v>
      </c>
      <c r="L16" s="647">
        <f>SUM(L10:L15)</f>
        <v>91</v>
      </c>
      <c r="M16" s="1291"/>
      <c r="N16" s="651">
        <f>SUM(N10:N15)</f>
        <v>229</v>
      </c>
      <c r="O16" s="652">
        <f>SUM(O10:O15)</f>
        <v>169</v>
      </c>
      <c r="P16" s="652">
        <v>-1</v>
      </c>
      <c r="Q16" s="673">
        <v>-0.02</v>
      </c>
      <c r="R16" s="673"/>
      <c r="S16" s="652">
        <v>0</v>
      </c>
      <c r="T16" s="652">
        <v>0</v>
      </c>
      <c r="U16" s="652">
        <f>SUM(U10:U15)</f>
        <v>-530</v>
      </c>
      <c r="V16" s="1188"/>
    </row>
    <row r="17" spans="1:22" ht="8.25" customHeight="1">
      <c r="A17" s="2120" t="s">
        <v>80</v>
      </c>
      <c r="B17" s="2120"/>
      <c r="C17" s="1157"/>
      <c r="D17" s="1157"/>
      <c r="E17" s="1159"/>
      <c r="F17" s="1189"/>
      <c r="G17" s="1292"/>
      <c r="H17" s="1292"/>
      <c r="I17" s="1293"/>
      <c r="J17" s="1292"/>
      <c r="K17" s="1292"/>
      <c r="L17" s="1292"/>
      <c r="M17" s="607"/>
      <c r="N17" s="1191"/>
      <c r="O17" s="1294"/>
      <c r="P17" s="1295"/>
      <c r="Q17" s="1296"/>
      <c r="R17" s="1296"/>
      <c r="S17" s="1295"/>
      <c r="T17" s="1295"/>
      <c r="U17" s="1294"/>
      <c r="V17" s="1165"/>
    </row>
    <row r="18" spans="1:22" ht="8.25" customHeight="1">
      <c r="A18" s="1166"/>
      <c r="B18" s="1166" t="s">
        <v>65</v>
      </c>
      <c r="C18" s="1166"/>
      <c r="D18" s="1167" t="s">
        <v>86</v>
      </c>
      <c r="E18" s="1166"/>
      <c r="F18" s="1168">
        <v>491</v>
      </c>
      <c r="G18" s="1169">
        <v>653</v>
      </c>
      <c r="H18" s="1169">
        <v>0</v>
      </c>
      <c r="I18" s="1171">
        <v>0</v>
      </c>
      <c r="J18" s="1169">
        <v>0</v>
      </c>
      <c r="K18" s="1169">
        <v>0</v>
      </c>
      <c r="L18" s="1169">
        <v>27</v>
      </c>
      <c r="M18" s="1289"/>
      <c r="N18" s="634">
        <v>-2710</v>
      </c>
      <c r="O18" s="635">
        <v>-4278</v>
      </c>
      <c r="P18" s="1173">
        <v>4</v>
      </c>
      <c r="Q18" s="1174">
        <v>0.01</v>
      </c>
      <c r="R18" s="1174"/>
      <c r="S18" s="1173">
        <v>0</v>
      </c>
      <c r="T18" s="1173">
        <v>0</v>
      </c>
      <c r="U18" s="635">
        <v>-22</v>
      </c>
      <c r="V18" s="1175"/>
    </row>
    <row r="19" spans="1:22" ht="8.25" customHeight="1">
      <c r="A19" s="1166"/>
      <c r="B19" s="1166" t="s">
        <v>68</v>
      </c>
      <c r="C19" s="1166"/>
      <c r="D19" s="1167" t="s">
        <v>87</v>
      </c>
      <c r="E19" s="1166"/>
      <c r="F19" s="1168">
        <v>-65</v>
      </c>
      <c r="G19" s="1169">
        <v>-22</v>
      </c>
      <c r="H19" s="1169">
        <v>0</v>
      </c>
      <c r="I19" s="1171">
        <v>0</v>
      </c>
      <c r="J19" s="1169">
        <v>0</v>
      </c>
      <c r="K19" s="1169">
        <v>0</v>
      </c>
      <c r="L19" s="1169">
        <v>-9</v>
      </c>
      <c r="M19" s="1289"/>
      <c r="N19" s="634">
        <v>-1754</v>
      </c>
      <c r="O19" s="635">
        <v>-1792</v>
      </c>
      <c r="P19" s="1173">
        <v>-3</v>
      </c>
      <c r="Q19" s="1174">
        <v>0.02</v>
      </c>
      <c r="R19" s="1174"/>
      <c r="S19" s="1173">
        <v>-1</v>
      </c>
      <c r="T19" s="1173">
        <v>0</v>
      </c>
      <c r="U19" s="635">
        <v>-263</v>
      </c>
      <c r="V19" s="1175"/>
    </row>
    <row r="20" spans="1:22" ht="8.25" customHeight="1">
      <c r="A20" s="1166"/>
      <c r="B20" s="1166" t="s">
        <v>71</v>
      </c>
      <c r="C20" s="1166"/>
      <c r="D20" s="1167" t="s">
        <v>88</v>
      </c>
      <c r="E20" s="1166"/>
      <c r="F20" s="1168">
        <v>-206</v>
      </c>
      <c r="G20" s="1169">
        <v>-91</v>
      </c>
      <c r="H20" s="1169">
        <v>-1</v>
      </c>
      <c r="I20" s="1171">
        <v>0.01</v>
      </c>
      <c r="J20" s="1169">
        <v>0</v>
      </c>
      <c r="K20" s="1169">
        <v>0</v>
      </c>
      <c r="L20" s="1169">
        <v>-43</v>
      </c>
      <c r="M20" s="1289"/>
      <c r="N20" s="634">
        <v>-2476</v>
      </c>
      <c r="O20" s="635">
        <v>-1678</v>
      </c>
      <c r="P20" s="1173">
        <v>6</v>
      </c>
      <c r="Q20" s="1174">
        <v>-0.08</v>
      </c>
      <c r="R20" s="1174"/>
      <c r="S20" s="1173">
        <v>0</v>
      </c>
      <c r="T20" s="1173">
        <v>-2</v>
      </c>
      <c r="U20" s="635">
        <v>-1230</v>
      </c>
      <c r="V20" s="1175"/>
    </row>
    <row r="21" spans="1:22" ht="8.25" customHeight="1">
      <c r="A21" s="1166"/>
      <c r="B21" s="1166" t="s">
        <v>74</v>
      </c>
      <c r="C21" s="1166"/>
      <c r="D21" s="1167" t="s">
        <v>89</v>
      </c>
      <c r="E21" s="1166"/>
      <c r="F21" s="1168">
        <v>27</v>
      </c>
      <c r="G21" s="1169">
        <v>64</v>
      </c>
      <c r="H21" s="1169">
        <v>-1</v>
      </c>
      <c r="I21" s="1171">
        <v>0.02</v>
      </c>
      <c r="J21" s="1169">
        <v>0</v>
      </c>
      <c r="K21" s="1169">
        <v>0</v>
      </c>
      <c r="L21" s="1169">
        <v>41</v>
      </c>
      <c r="M21" s="1289"/>
      <c r="N21" s="634">
        <v>170</v>
      </c>
      <c r="O21" s="635">
        <v>65</v>
      </c>
      <c r="P21" s="1173">
        <v>5</v>
      </c>
      <c r="Q21" s="1174">
        <v>-0.68</v>
      </c>
      <c r="R21" s="1174"/>
      <c r="S21" s="1173">
        <v>1</v>
      </c>
      <c r="T21" s="1173">
        <v>-9</v>
      </c>
      <c r="U21" s="635">
        <v>-506</v>
      </c>
      <c r="V21" s="1175"/>
    </row>
    <row r="22" spans="1:22" ht="8.25" customHeight="1">
      <c r="A22" s="1166"/>
      <c r="B22" s="1166" t="s">
        <v>78</v>
      </c>
      <c r="C22" s="1166"/>
      <c r="D22" s="1167" t="s">
        <v>79</v>
      </c>
      <c r="E22" s="1166"/>
      <c r="F22" s="1168">
        <v>36</v>
      </c>
      <c r="G22" s="1169">
        <v>1</v>
      </c>
      <c r="H22" s="1169">
        <v>0</v>
      </c>
      <c r="I22" s="1171">
        <v>-0.7</v>
      </c>
      <c r="J22" s="1169">
        <v>0</v>
      </c>
      <c r="K22" s="1169">
        <v>-2</v>
      </c>
      <c r="L22" s="1169">
        <v>49</v>
      </c>
      <c r="M22" s="1289"/>
      <c r="N22" s="634">
        <v>-183</v>
      </c>
      <c r="O22" s="635">
        <v>-41</v>
      </c>
      <c r="P22" s="1173">
        <v>-2</v>
      </c>
      <c r="Q22" s="1174">
        <v>1.07</v>
      </c>
      <c r="R22" s="1174"/>
      <c r="S22" s="1173">
        <v>0</v>
      </c>
      <c r="T22" s="1173">
        <v>-13</v>
      </c>
      <c r="U22" s="635">
        <v>-533</v>
      </c>
      <c r="V22" s="1175"/>
    </row>
    <row r="23" spans="1:22" ht="8.25" customHeight="1">
      <c r="A23" s="1166"/>
      <c r="B23" s="1166" t="s">
        <v>638</v>
      </c>
      <c r="C23" s="1166"/>
      <c r="D23" s="1177">
        <v>1</v>
      </c>
      <c r="E23" s="1166"/>
      <c r="F23" s="1178">
        <v>3</v>
      </c>
      <c r="G23" s="1179">
        <v>0</v>
      </c>
      <c r="H23" s="1179">
        <v>0</v>
      </c>
      <c r="I23" s="1180">
        <v>0</v>
      </c>
      <c r="J23" s="1179">
        <v>1</v>
      </c>
      <c r="K23" s="1179">
        <v>-3</v>
      </c>
      <c r="L23" s="1179">
        <v>1</v>
      </c>
      <c r="M23" s="1290"/>
      <c r="N23" s="621">
        <v>-142</v>
      </c>
      <c r="O23" s="622">
        <v>0</v>
      </c>
      <c r="P23" s="1182">
        <v>0</v>
      </c>
      <c r="Q23" s="1183">
        <v>0</v>
      </c>
      <c r="R23" s="1183"/>
      <c r="S23" s="1182">
        <v>24</v>
      </c>
      <c r="T23" s="1182">
        <v>-14</v>
      </c>
      <c r="U23" s="622">
        <v>-163</v>
      </c>
      <c r="V23" s="1175"/>
    </row>
    <row r="24" spans="1:22" ht="8.25" customHeight="1">
      <c r="A24" s="1184"/>
      <c r="B24" s="1184"/>
      <c r="C24" s="1184"/>
      <c r="D24" s="1184"/>
      <c r="E24" s="1184"/>
      <c r="F24" s="646">
        <f>SUM(F18:F23)</f>
        <v>286</v>
      </c>
      <c r="G24" s="647">
        <f>SUM(G18:G23)</f>
        <v>605</v>
      </c>
      <c r="H24" s="647">
        <v>0</v>
      </c>
      <c r="I24" s="1186">
        <v>0.01</v>
      </c>
      <c r="J24" s="647">
        <v>0</v>
      </c>
      <c r="K24" s="647">
        <v>0</v>
      </c>
      <c r="L24" s="647">
        <f>SUM(L18:L23)</f>
        <v>66</v>
      </c>
      <c r="M24" s="1291"/>
      <c r="N24" s="651">
        <f>SUM(N18:N23)</f>
        <v>-7095</v>
      </c>
      <c r="O24" s="652">
        <f>SUM(O18:O23)</f>
        <v>-7724</v>
      </c>
      <c r="P24" s="652">
        <v>3</v>
      </c>
      <c r="Q24" s="673">
        <v>-0.26</v>
      </c>
      <c r="R24" s="673"/>
      <c r="S24" s="652">
        <v>0</v>
      </c>
      <c r="T24" s="652">
        <v>-1</v>
      </c>
      <c r="U24" s="652">
        <f>SUM(U18:U23)</f>
        <v>-2717</v>
      </c>
      <c r="V24" s="1188"/>
    </row>
    <row r="25" spans="1:22" ht="8.25" customHeight="1">
      <c r="A25" s="2120" t="s">
        <v>351</v>
      </c>
      <c r="B25" s="2120"/>
      <c r="C25" s="1157"/>
      <c r="D25" s="1157"/>
      <c r="E25" s="1159"/>
      <c r="F25" s="1189"/>
      <c r="G25" s="1292"/>
      <c r="H25" s="1292"/>
      <c r="I25" s="1293"/>
      <c r="J25" s="1292"/>
      <c r="K25" s="1292"/>
      <c r="L25" s="1292"/>
      <c r="M25" s="607"/>
      <c r="N25" s="1191"/>
      <c r="O25" s="1294"/>
      <c r="P25" s="1295"/>
      <c r="Q25" s="1296"/>
      <c r="R25" s="1296"/>
      <c r="S25" s="1295"/>
      <c r="T25" s="1295"/>
      <c r="U25" s="1294"/>
      <c r="V25" s="1165"/>
    </row>
    <row r="26" spans="1:22" ht="8.25" customHeight="1">
      <c r="A26" s="1166"/>
      <c r="B26" s="1166" t="s">
        <v>65</v>
      </c>
      <c r="C26" s="1166"/>
      <c r="D26" s="1167" t="s">
        <v>86</v>
      </c>
      <c r="E26" s="1166"/>
      <c r="F26" s="1168">
        <v>139</v>
      </c>
      <c r="G26" s="1169">
        <v>142</v>
      </c>
      <c r="H26" s="1169">
        <v>-3</v>
      </c>
      <c r="I26" s="1171">
        <v>0.01</v>
      </c>
      <c r="J26" s="1169">
        <v>3</v>
      </c>
      <c r="K26" s="1169">
        <v>0</v>
      </c>
      <c r="L26" s="1169">
        <v>25</v>
      </c>
      <c r="M26" s="1289"/>
      <c r="N26" s="634">
        <v>202</v>
      </c>
      <c r="O26" s="635">
        <v>240</v>
      </c>
      <c r="P26" s="1173">
        <v>6</v>
      </c>
      <c r="Q26" s="1174">
        <v>-0.01</v>
      </c>
      <c r="R26" s="1174"/>
      <c r="S26" s="1173">
        <v>4</v>
      </c>
      <c r="T26" s="1173">
        <v>0</v>
      </c>
      <c r="U26" s="635">
        <v>31</v>
      </c>
      <c r="V26" s="1175"/>
    </row>
    <row r="27" spans="1:22" ht="8.25" customHeight="1">
      <c r="A27" s="1166"/>
      <c r="B27" s="1166" t="s">
        <v>68</v>
      </c>
      <c r="C27" s="1166"/>
      <c r="D27" s="1167" t="s">
        <v>87</v>
      </c>
      <c r="E27" s="1166"/>
      <c r="F27" s="1168">
        <v>-357</v>
      </c>
      <c r="G27" s="1169">
        <v>-592</v>
      </c>
      <c r="H27" s="1169">
        <v>0</v>
      </c>
      <c r="I27" s="1171">
        <v>0.07</v>
      </c>
      <c r="J27" s="1169">
        <v>0</v>
      </c>
      <c r="K27" s="1169">
        <v>3</v>
      </c>
      <c r="L27" s="1169">
        <v>-120</v>
      </c>
      <c r="M27" s="1289"/>
      <c r="N27" s="634">
        <v>88</v>
      </c>
      <c r="O27" s="635">
        <v>61</v>
      </c>
      <c r="P27" s="1173">
        <v>-41</v>
      </c>
      <c r="Q27" s="1174">
        <v>-0.02</v>
      </c>
      <c r="R27" s="1174"/>
      <c r="S27" s="1173">
        <v>1</v>
      </c>
      <c r="T27" s="1173">
        <v>1</v>
      </c>
      <c r="U27" s="635">
        <v>51</v>
      </c>
      <c r="V27" s="1175"/>
    </row>
    <row r="28" spans="1:22" ht="8.25" customHeight="1">
      <c r="A28" s="1166"/>
      <c r="B28" s="1166" t="s">
        <v>71</v>
      </c>
      <c r="C28" s="1166"/>
      <c r="D28" s="1167" t="s">
        <v>88</v>
      </c>
      <c r="E28" s="1166"/>
      <c r="F28" s="1168">
        <v>510</v>
      </c>
      <c r="G28" s="1169">
        <v>460</v>
      </c>
      <c r="H28" s="1169">
        <v>-2</v>
      </c>
      <c r="I28" s="1171">
        <v>-0.05</v>
      </c>
      <c r="J28" s="1169">
        <v>2</v>
      </c>
      <c r="K28" s="1169">
        <v>-3</v>
      </c>
      <c r="L28" s="1169">
        <v>317</v>
      </c>
      <c r="M28" s="1289"/>
      <c r="N28" s="634">
        <v>176</v>
      </c>
      <c r="O28" s="635">
        <v>41</v>
      </c>
      <c r="P28" s="1173">
        <v>4</v>
      </c>
      <c r="Q28" s="1174">
        <v>-0.06</v>
      </c>
      <c r="R28" s="1174"/>
      <c r="S28" s="1173">
        <v>0</v>
      </c>
      <c r="T28" s="1173">
        <v>1</v>
      </c>
      <c r="U28" s="635">
        <v>160</v>
      </c>
      <c r="V28" s="1175"/>
    </row>
    <row r="29" spans="1:22" ht="8.25" customHeight="1">
      <c r="A29" s="1166"/>
      <c r="B29" s="1166" t="s">
        <v>74</v>
      </c>
      <c r="C29" s="1166"/>
      <c r="D29" s="1167" t="s">
        <v>89</v>
      </c>
      <c r="E29" s="1166"/>
      <c r="F29" s="1168">
        <v>128</v>
      </c>
      <c r="G29" s="1169">
        <v>35</v>
      </c>
      <c r="H29" s="1169">
        <v>3</v>
      </c>
      <c r="I29" s="1171">
        <v>0.49</v>
      </c>
      <c r="J29" s="1169">
        <v>1</v>
      </c>
      <c r="K29" s="1169">
        <v>2</v>
      </c>
      <c r="L29" s="1169">
        <v>147</v>
      </c>
      <c r="M29" s="1289"/>
      <c r="N29" s="634">
        <v>295</v>
      </c>
      <c r="O29" s="635">
        <v>98</v>
      </c>
      <c r="P29" s="1173">
        <v>11</v>
      </c>
      <c r="Q29" s="1174">
        <v>-0.17</v>
      </c>
      <c r="R29" s="1174"/>
      <c r="S29" s="1173">
        <v>1</v>
      </c>
      <c r="T29" s="1173">
        <v>2</v>
      </c>
      <c r="U29" s="635">
        <v>261</v>
      </c>
      <c r="V29" s="1175"/>
    </row>
    <row r="30" spans="1:22" ht="8.25" customHeight="1">
      <c r="A30" s="1166"/>
      <c r="B30" s="1166" t="s">
        <v>78</v>
      </c>
      <c r="C30" s="1166"/>
      <c r="D30" s="1167" t="s">
        <v>79</v>
      </c>
      <c r="E30" s="1166"/>
      <c r="F30" s="1168">
        <v>-174</v>
      </c>
      <c r="G30" s="1169">
        <v>-47</v>
      </c>
      <c r="H30" s="1169">
        <v>13</v>
      </c>
      <c r="I30" s="1171">
        <v>-1.94</v>
      </c>
      <c r="J30" s="1169">
        <v>5</v>
      </c>
      <c r="K30" s="1169">
        <v>9</v>
      </c>
      <c r="L30" s="1169">
        <v>-259</v>
      </c>
      <c r="M30" s="1289"/>
      <c r="N30" s="634">
        <v>7</v>
      </c>
      <c r="O30" s="635">
        <v>3</v>
      </c>
      <c r="P30" s="1173">
        <v>0</v>
      </c>
      <c r="Q30" s="1174">
        <v>0.09</v>
      </c>
      <c r="R30" s="1174"/>
      <c r="S30" s="1173">
        <v>0</v>
      </c>
      <c r="T30" s="1173">
        <v>1</v>
      </c>
      <c r="U30" s="635">
        <v>14</v>
      </c>
      <c r="V30" s="1175"/>
    </row>
    <row r="31" spans="1:22" ht="8.25" customHeight="1">
      <c r="A31" s="1166"/>
      <c r="B31" s="1166" t="s">
        <v>638</v>
      </c>
      <c r="C31" s="1166"/>
      <c r="D31" s="1177">
        <v>1</v>
      </c>
      <c r="E31" s="1166"/>
      <c r="F31" s="1168">
        <v>0</v>
      </c>
      <c r="G31" s="1169">
        <v>0</v>
      </c>
      <c r="H31" s="1169">
        <v>0</v>
      </c>
      <c r="I31" s="1169">
        <v>0</v>
      </c>
      <c r="J31" s="1169">
        <v>1</v>
      </c>
      <c r="K31" s="1169">
        <v>12</v>
      </c>
      <c r="L31" s="1169">
        <v>21</v>
      </c>
      <c r="M31" s="1297"/>
      <c r="N31" s="634">
        <v>126</v>
      </c>
      <c r="O31" s="635">
        <v>0</v>
      </c>
      <c r="P31" s="1173">
        <v>0</v>
      </c>
      <c r="Q31" s="1173">
        <v>0</v>
      </c>
      <c r="R31" s="1174"/>
      <c r="S31" s="1173">
        <v>-25</v>
      </c>
      <c r="T31" s="1173">
        <v>-73</v>
      </c>
      <c r="U31" s="635">
        <v>167</v>
      </c>
      <c r="V31" s="1193"/>
    </row>
    <row r="32" spans="1:22" ht="8.25" customHeight="1">
      <c r="A32" s="1194"/>
      <c r="B32" s="1184"/>
      <c r="C32" s="1184"/>
      <c r="D32" s="1184"/>
      <c r="E32" s="1184"/>
      <c r="F32" s="1195">
        <f>SUM(F26:F31)</f>
        <v>246</v>
      </c>
      <c r="G32" s="1196">
        <f>SUM(G26:G31)</f>
        <v>-2</v>
      </c>
      <c r="H32" s="1196">
        <v>8</v>
      </c>
      <c r="I32" s="1197">
        <v>-0.48</v>
      </c>
      <c r="J32" s="1196">
        <v>2</v>
      </c>
      <c r="K32" s="1196">
        <v>0</v>
      </c>
      <c r="L32" s="1196">
        <f>SUM(L26:L31)</f>
        <v>131</v>
      </c>
      <c r="M32" s="1290"/>
      <c r="N32" s="1198">
        <f>SUM(N26:N31)</f>
        <v>894</v>
      </c>
      <c r="O32" s="1199">
        <f>SUM(O26:O31)</f>
        <v>443</v>
      </c>
      <c r="P32" s="1199">
        <v>-7</v>
      </c>
      <c r="Q32" s="1200">
        <v>1.2</v>
      </c>
      <c r="R32" s="1200"/>
      <c r="S32" s="1199">
        <v>1</v>
      </c>
      <c r="T32" s="1199">
        <v>1</v>
      </c>
      <c r="U32" s="1199">
        <f>SUM(U26:U31)</f>
        <v>684</v>
      </c>
      <c r="V32" s="1175"/>
    </row>
    <row r="33" spans="1:22" ht="8.25" customHeight="1">
      <c r="A33" s="1184"/>
      <c r="B33" s="1184"/>
      <c r="C33" s="1184"/>
      <c r="D33" s="1184"/>
      <c r="E33" s="1184"/>
      <c r="F33" s="646">
        <f>F16+F24+F32</f>
        <v>3034</v>
      </c>
      <c r="G33" s="647">
        <f>G16+G24+G32</f>
        <v>2451</v>
      </c>
      <c r="H33" s="647">
        <v>0</v>
      </c>
      <c r="I33" s="1186">
        <v>-0.02</v>
      </c>
      <c r="J33" s="647">
        <v>0</v>
      </c>
      <c r="K33" s="647">
        <v>0</v>
      </c>
      <c r="L33" s="647">
        <f>L16+L24+L32</f>
        <v>288</v>
      </c>
      <c r="M33" s="1291"/>
      <c r="N33" s="651">
        <f>N16+N24+N32</f>
        <v>-5972</v>
      </c>
      <c r="O33" s="652">
        <f>O16+O24+O32</f>
        <v>-7112</v>
      </c>
      <c r="P33" s="652">
        <v>1</v>
      </c>
      <c r="Q33" s="673">
        <v>-0.05</v>
      </c>
      <c r="R33" s="673"/>
      <c r="S33" s="652">
        <v>-1</v>
      </c>
      <c r="T33" s="652">
        <v>-1</v>
      </c>
      <c r="U33" s="652">
        <f>U16+U24+U32</f>
        <v>-2563</v>
      </c>
      <c r="V33" s="1188"/>
    </row>
    <row r="34" spans="1:22" ht="8.25" customHeight="1">
      <c r="A34" s="2137"/>
      <c r="B34" s="2137"/>
      <c r="C34" s="2137"/>
      <c r="D34" s="2137"/>
      <c r="E34" s="2138"/>
      <c r="F34" s="2134" t="s">
        <v>654</v>
      </c>
      <c r="G34" s="2135"/>
      <c r="H34" s="2135"/>
      <c r="I34" s="2135"/>
      <c r="J34" s="2135"/>
      <c r="K34" s="2135"/>
      <c r="L34" s="2135"/>
      <c r="M34" s="2136"/>
      <c r="N34" s="2134" t="s">
        <v>61</v>
      </c>
      <c r="O34" s="2135"/>
      <c r="P34" s="2135"/>
      <c r="Q34" s="2135"/>
      <c r="R34" s="2135"/>
      <c r="S34" s="2135"/>
      <c r="T34" s="2135"/>
      <c r="U34" s="2135"/>
      <c r="V34" s="2136"/>
    </row>
    <row r="35" spans="1:22" ht="8.25" customHeight="1">
      <c r="A35" s="1127"/>
      <c r="B35" s="1127"/>
      <c r="C35" s="1127"/>
      <c r="D35" s="1127"/>
      <c r="E35" s="1127"/>
      <c r="F35" s="1283"/>
      <c r="G35" s="1284"/>
      <c r="H35" s="1284"/>
      <c r="I35" s="1284"/>
      <c r="J35" s="1284"/>
      <c r="K35" s="1146" t="s">
        <v>561</v>
      </c>
      <c r="L35" s="1146"/>
      <c r="M35" s="1298"/>
      <c r="N35" s="1283"/>
      <c r="O35" s="1284"/>
      <c r="P35" s="1284"/>
      <c r="Q35" s="1284"/>
      <c r="R35" s="1284"/>
      <c r="S35" s="1284"/>
      <c r="T35" s="1146" t="s">
        <v>561</v>
      </c>
      <c r="U35" s="1146"/>
      <c r="V35" s="1285"/>
    </row>
    <row r="36" spans="1:22" ht="8.25" customHeight="1">
      <c r="A36" s="1127"/>
      <c r="B36" s="1127"/>
      <c r="C36" s="1127"/>
      <c r="D36" s="1127"/>
      <c r="E36" s="1127"/>
      <c r="F36" s="1145"/>
      <c r="G36" s="1146"/>
      <c r="H36" s="1140" t="s">
        <v>561</v>
      </c>
      <c r="I36" s="1140" t="s">
        <v>561</v>
      </c>
      <c r="J36" s="1140" t="s">
        <v>561</v>
      </c>
      <c r="K36" s="1146" t="s">
        <v>563</v>
      </c>
      <c r="L36" s="1146"/>
      <c r="M36" s="1299"/>
      <c r="N36" s="1145"/>
      <c r="O36" s="1146"/>
      <c r="P36" s="1140" t="s">
        <v>561</v>
      </c>
      <c r="Q36" s="1140" t="s">
        <v>561</v>
      </c>
      <c r="R36" s="1140"/>
      <c r="S36" s="1140" t="s">
        <v>561</v>
      </c>
      <c r="T36" s="1146" t="s">
        <v>563</v>
      </c>
      <c r="U36" s="1146"/>
      <c r="V36" s="1147"/>
    </row>
    <row r="37" spans="1:22" ht="8.25" customHeight="1">
      <c r="A37" s="1127"/>
      <c r="B37" s="1127"/>
      <c r="C37" s="1127"/>
      <c r="D37" s="1127"/>
      <c r="E37" s="1127"/>
      <c r="F37" s="1145"/>
      <c r="G37" s="1140" t="s">
        <v>562</v>
      </c>
      <c r="H37" s="1140" t="s">
        <v>563</v>
      </c>
      <c r="I37" s="1140" t="s">
        <v>563</v>
      </c>
      <c r="J37" s="1140" t="s">
        <v>563</v>
      </c>
      <c r="K37" s="1146" t="s">
        <v>566</v>
      </c>
      <c r="L37" s="1146"/>
      <c r="M37" s="1299"/>
      <c r="N37" s="1145"/>
      <c r="O37" s="1140" t="s">
        <v>562</v>
      </c>
      <c r="P37" s="1140" t="s">
        <v>563</v>
      </c>
      <c r="Q37" s="1140" t="s">
        <v>563</v>
      </c>
      <c r="R37" s="1140"/>
      <c r="S37" s="1140" t="s">
        <v>563</v>
      </c>
      <c r="T37" s="1146" t="s">
        <v>566</v>
      </c>
      <c r="U37" s="1146"/>
      <c r="V37" s="1147"/>
    </row>
    <row r="38" spans="1:22" ht="8.25" customHeight="1">
      <c r="A38" s="1127"/>
      <c r="B38" s="1127"/>
      <c r="C38" s="1127"/>
      <c r="D38" s="1127"/>
      <c r="E38" s="1127"/>
      <c r="F38" s="1145"/>
      <c r="G38" s="1140" t="s">
        <v>565</v>
      </c>
      <c r="H38" s="1140" t="s">
        <v>566</v>
      </c>
      <c r="I38" s="1140" t="s">
        <v>566</v>
      </c>
      <c r="J38" s="1140" t="s">
        <v>566</v>
      </c>
      <c r="K38" s="1146" t="s">
        <v>64</v>
      </c>
      <c r="L38" s="1146"/>
      <c r="M38" s="1299"/>
      <c r="N38" s="1145"/>
      <c r="O38" s="1140" t="s">
        <v>565</v>
      </c>
      <c r="P38" s="1140" t="s">
        <v>566</v>
      </c>
      <c r="Q38" s="1140" t="s">
        <v>566</v>
      </c>
      <c r="R38" s="1140"/>
      <c r="S38" s="1140" t="s">
        <v>566</v>
      </c>
      <c r="T38" s="1146" t="s">
        <v>64</v>
      </c>
      <c r="U38" s="1146"/>
      <c r="V38" s="1147"/>
    </row>
    <row r="39" spans="1:22" ht="8.25" customHeight="1">
      <c r="A39" s="1148"/>
      <c r="B39" s="1148"/>
      <c r="C39" s="1148"/>
      <c r="D39" s="1149"/>
      <c r="E39" s="1150"/>
      <c r="F39" s="1154" t="s">
        <v>570</v>
      </c>
      <c r="G39" s="1155" t="s">
        <v>571</v>
      </c>
      <c r="H39" s="1155" t="s">
        <v>572</v>
      </c>
      <c r="I39" s="1155" t="s">
        <v>573</v>
      </c>
      <c r="J39" s="1155" t="s">
        <v>574</v>
      </c>
      <c r="K39" s="1155" t="s">
        <v>575</v>
      </c>
      <c r="L39" s="1155" t="s">
        <v>477</v>
      </c>
      <c r="M39" s="1153"/>
      <c r="N39" s="1154" t="s">
        <v>570</v>
      </c>
      <c r="O39" s="1155" t="s">
        <v>571</v>
      </c>
      <c r="P39" s="1155" t="s">
        <v>572</v>
      </c>
      <c r="Q39" s="1155" t="s">
        <v>573</v>
      </c>
      <c r="R39" s="1155"/>
      <c r="S39" s="1155" t="s">
        <v>574</v>
      </c>
      <c r="T39" s="1155" t="s">
        <v>575</v>
      </c>
      <c r="U39" s="1155" t="s">
        <v>477</v>
      </c>
      <c r="V39" s="1156"/>
    </row>
    <row r="40" spans="1:22" ht="8.25" customHeight="1">
      <c r="A40" s="2120" t="s">
        <v>283</v>
      </c>
      <c r="B40" s="2120"/>
      <c r="C40" s="1158"/>
      <c r="D40" s="1137" t="s">
        <v>579</v>
      </c>
      <c r="E40" s="1159"/>
      <c r="F40" s="1160"/>
      <c r="G40" s="607"/>
      <c r="H40" s="1164"/>
      <c r="I40" s="608"/>
      <c r="J40" s="1162"/>
      <c r="K40" s="1162"/>
      <c r="L40" s="1162"/>
      <c r="M40" s="1162"/>
      <c r="N40" s="1163"/>
      <c r="O40" s="608"/>
      <c r="P40" s="1164"/>
      <c r="Q40" s="608"/>
      <c r="R40" s="608"/>
      <c r="S40" s="1162"/>
      <c r="T40" s="1162"/>
      <c r="U40" s="1162"/>
      <c r="V40" s="1165"/>
    </row>
    <row r="41" spans="1:22" ht="8.25" customHeight="1">
      <c r="A41" s="1166"/>
      <c r="B41" s="1166" t="s">
        <v>65</v>
      </c>
      <c r="C41" s="1166"/>
      <c r="D41" s="1167" t="s">
        <v>86</v>
      </c>
      <c r="E41" s="1166"/>
      <c r="F41" s="634">
        <v>1829</v>
      </c>
      <c r="G41" s="635">
        <v>-47</v>
      </c>
      <c r="H41" s="1173">
        <v>-1</v>
      </c>
      <c r="I41" s="1174">
        <v>0</v>
      </c>
      <c r="J41" s="1173">
        <v>0</v>
      </c>
      <c r="K41" s="1173">
        <v>0</v>
      </c>
      <c r="L41" s="635">
        <v>147</v>
      </c>
      <c r="M41" s="1172"/>
      <c r="N41" s="634">
        <v>6132</v>
      </c>
      <c r="O41" s="635">
        <v>971</v>
      </c>
      <c r="P41" s="1173">
        <v>0</v>
      </c>
      <c r="Q41" s="1174">
        <v>0.01</v>
      </c>
      <c r="R41" s="1174"/>
      <c r="S41" s="1173">
        <v>2</v>
      </c>
      <c r="T41" s="1173">
        <v>0</v>
      </c>
      <c r="U41" s="635">
        <v>953</v>
      </c>
      <c r="V41" s="1175"/>
    </row>
    <row r="42" spans="1:22" ht="8.25" customHeight="1">
      <c r="A42" s="1166"/>
      <c r="B42" s="1166" t="s">
        <v>68</v>
      </c>
      <c r="C42" s="1166"/>
      <c r="D42" s="1167" t="s">
        <v>87</v>
      </c>
      <c r="E42" s="1166"/>
      <c r="F42" s="634">
        <v>-1323</v>
      </c>
      <c r="G42" s="635">
        <v>-95</v>
      </c>
      <c r="H42" s="1173">
        <v>-2</v>
      </c>
      <c r="I42" s="1174">
        <v>0.02</v>
      </c>
      <c r="J42" s="1173">
        <v>-1</v>
      </c>
      <c r="K42" s="1173">
        <v>0</v>
      </c>
      <c r="L42" s="635">
        <v>-141</v>
      </c>
      <c r="M42" s="1172"/>
      <c r="N42" s="634">
        <v>-6575</v>
      </c>
      <c r="O42" s="635">
        <v>-22</v>
      </c>
      <c r="P42" s="1173">
        <v>0</v>
      </c>
      <c r="Q42" s="1174">
        <v>-0.09</v>
      </c>
      <c r="R42" s="1174"/>
      <c r="S42" s="1173">
        <v>7</v>
      </c>
      <c r="T42" s="1173">
        <v>2</v>
      </c>
      <c r="U42" s="635">
        <v>-438</v>
      </c>
      <c r="V42" s="1175"/>
    </row>
    <row r="43" spans="1:22" ht="8.25" customHeight="1">
      <c r="A43" s="1166"/>
      <c r="B43" s="1166" t="s">
        <v>71</v>
      </c>
      <c r="C43" s="1166"/>
      <c r="D43" s="1167" t="s">
        <v>88</v>
      </c>
      <c r="E43" s="1166"/>
      <c r="F43" s="634">
        <v>41</v>
      </c>
      <c r="G43" s="635">
        <v>-103</v>
      </c>
      <c r="H43" s="1173">
        <v>-5</v>
      </c>
      <c r="I43" s="1174">
        <v>0.02</v>
      </c>
      <c r="J43" s="1173">
        <v>0</v>
      </c>
      <c r="K43" s="1173">
        <v>1</v>
      </c>
      <c r="L43" s="635">
        <v>57</v>
      </c>
      <c r="M43" s="1172"/>
      <c r="N43" s="634">
        <v>1022</v>
      </c>
      <c r="O43" s="635">
        <v>56</v>
      </c>
      <c r="P43" s="1173">
        <v>1</v>
      </c>
      <c r="Q43" s="1174">
        <v>0.01</v>
      </c>
      <c r="R43" s="1174"/>
      <c r="S43" s="1173">
        <v>3</v>
      </c>
      <c r="T43" s="1173">
        <v>4</v>
      </c>
      <c r="U43" s="635">
        <v>720</v>
      </c>
      <c r="V43" s="1175"/>
    </row>
    <row r="44" spans="1:22" ht="8.25" customHeight="1">
      <c r="A44" s="1166"/>
      <c r="B44" s="1166" t="s">
        <v>74</v>
      </c>
      <c r="C44" s="1166"/>
      <c r="D44" s="1167" t="s">
        <v>89</v>
      </c>
      <c r="E44" s="1166"/>
      <c r="F44" s="634">
        <v>-237</v>
      </c>
      <c r="G44" s="635">
        <v>-1</v>
      </c>
      <c r="H44" s="1173">
        <v>1</v>
      </c>
      <c r="I44" s="1174">
        <v>0.03</v>
      </c>
      <c r="J44" s="1173">
        <v>0</v>
      </c>
      <c r="K44" s="1173">
        <v>-1</v>
      </c>
      <c r="L44" s="635">
        <v>-138</v>
      </c>
      <c r="M44" s="1172"/>
      <c r="N44" s="634">
        <v>601</v>
      </c>
      <c r="O44" s="635">
        <v>66</v>
      </c>
      <c r="P44" s="1173">
        <v>-14</v>
      </c>
      <c r="Q44" s="1174">
        <v>1.09</v>
      </c>
      <c r="R44" s="1174"/>
      <c r="S44" s="1173">
        <v>4</v>
      </c>
      <c r="T44" s="1173">
        <v>8</v>
      </c>
      <c r="U44" s="635">
        <v>430</v>
      </c>
      <c r="V44" s="1175"/>
    </row>
    <row r="45" spans="1:22" ht="8.25" customHeight="1">
      <c r="A45" s="1166"/>
      <c r="B45" s="1166" t="s">
        <v>78</v>
      </c>
      <c r="C45" s="1166"/>
      <c r="D45" s="1167" t="s">
        <v>79</v>
      </c>
      <c r="E45" s="1166"/>
      <c r="F45" s="634">
        <v>-92</v>
      </c>
      <c r="G45" s="635">
        <v>-2</v>
      </c>
      <c r="H45" s="1173">
        <v>-12</v>
      </c>
      <c r="I45" s="1174">
        <v>1.25</v>
      </c>
      <c r="J45" s="1173">
        <v>-1</v>
      </c>
      <c r="K45" s="1173">
        <v>-2</v>
      </c>
      <c r="L45" s="635">
        <v>-96</v>
      </c>
      <c r="M45" s="1172"/>
      <c r="N45" s="634">
        <v>181</v>
      </c>
      <c r="O45" s="635">
        <v>0</v>
      </c>
      <c r="P45" s="1173">
        <v>-2</v>
      </c>
      <c r="Q45" s="1174">
        <v>-2.8</v>
      </c>
      <c r="R45" s="1174"/>
      <c r="S45" s="1173">
        <v>2</v>
      </c>
      <c r="T45" s="1173">
        <v>12</v>
      </c>
      <c r="U45" s="635">
        <v>205</v>
      </c>
      <c r="V45" s="1175"/>
    </row>
    <row r="46" spans="1:22" ht="8.25" customHeight="1">
      <c r="A46" s="1166"/>
      <c r="B46" s="1166" t="s">
        <v>638</v>
      </c>
      <c r="C46" s="1166"/>
      <c r="D46" s="1177">
        <v>1</v>
      </c>
      <c r="E46" s="1166"/>
      <c r="F46" s="621">
        <v>6</v>
      </c>
      <c r="G46" s="622">
        <v>0</v>
      </c>
      <c r="H46" s="1182">
        <v>0</v>
      </c>
      <c r="I46" s="1183">
        <v>0</v>
      </c>
      <c r="J46" s="1182">
        <v>0</v>
      </c>
      <c r="K46" s="1182">
        <v>4</v>
      </c>
      <c r="L46" s="622">
        <v>11</v>
      </c>
      <c r="M46" s="1181"/>
      <c r="N46" s="621">
        <v>2</v>
      </c>
      <c r="O46" s="622">
        <v>0</v>
      </c>
      <c r="P46" s="1182">
        <v>0</v>
      </c>
      <c r="Q46" s="1183">
        <v>0</v>
      </c>
      <c r="R46" s="1183"/>
      <c r="S46" s="1182">
        <v>4</v>
      </c>
      <c r="T46" s="1182">
        <v>50</v>
      </c>
      <c r="U46" s="622">
        <v>60</v>
      </c>
      <c r="V46" s="1172"/>
    </row>
    <row r="47" spans="1:22" ht="8.25" customHeight="1">
      <c r="A47" s="1184"/>
      <c r="B47" s="1184"/>
      <c r="C47" s="1184"/>
      <c r="D47" s="1184"/>
      <c r="E47" s="1184"/>
      <c r="F47" s="651">
        <f>SUM(F41:F46)</f>
        <v>224</v>
      </c>
      <c r="G47" s="652">
        <f>SUM(G41:G46)</f>
        <v>-248</v>
      </c>
      <c r="H47" s="652">
        <v>-1</v>
      </c>
      <c r="I47" s="673">
        <v>-0.01</v>
      </c>
      <c r="J47" s="652">
        <v>0</v>
      </c>
      <c r="K47" s="652">
        <v>0</v>
      </c>
      <c r="L47" s="652">
        <f>SUM(L41:L46)</f>
        <v>-160</v>
      </c>
      <c r="M47" s="1187"/>
      <c r="N47" s="651">
        <f>SUM(N41:N46)</f>
        <v>1363</v>
      </c>
      <c r="O47" s="652">
        <f>SUM(O41:O46)</f>
        <v>1071</v>
      </c>
      <c r="P47" s="652">
        <v>0</v>
      </c>
      <c r="Q47" s="673">
        <v>0.01</v>
      </c>
      <c r="R47" s="673"/>
      <c r="S47" s="652">
        <v>2</v>
      </c>
      <c r="T47" s="652">
        <v>1</v>
      </c>
      <c r="U47" s="652">
        <f>SUM(U41:U46)</f>
        <v>1930</v>
      </c>
      <c r="V47" s="1188"/>
    </row>
    <row r="48" spans="1:22" ht="8.25" customHeight="1">
      <c r="A48" s="2120" t="s">
        <v>80</v>
      </c>
      <c r="B48" s="2120"/>
      <c r="C48" s="1157"/>
      <c r="D48" s="1157"/>
      <c r="E48" s="1159"/>
      <c r="F48" s="1191"/>
      <c r="G48" s="1294"/>
      <c r="H48" s="1295"/>
      <c r="I48" s="1296"/>
      <c r="J48" s="1295"/>
      <c r="K48" s="1295"/>
      <c r="L48" s="1294"/>
      <c r="M48" s="608"/>
      <c r="N48" s="1191"/>
      <c r="O48" s="622"/>
      <c r="P48" s="1295"/>
      <c r="Q48" s="1296"/>
      <c r="R48" s="1296"/>
      <c r="S48" s="1295"/>
      <c r="T48" s="1295"/>
      <c r="U48" s="622"/>
      <c r="V48" s="1165"/>
    </row>
    <row r="49" spans="1:22" ht="8.25" customHeight="1">
      <c r="A49" s="1166"/>
      <c r="B49" s="1166" t="s">
        <v>65</v>
      </c>
      <c r="C49" s="1166"/>
      <c r="D49" s="1167" t="s">
        <v>86</v>
      </c>
      <c r="E49" s="1166"/>
      <c r="F49" s="634">
        <v>2424</v>
      </c>
      <c r="G49" s="635">
        <v>2705</v>
      </c>
      <c r="H49" s="1173">
        <v>1</v>
      </c>
      <c r="I49" s="1174">
        <v>0</v>
      </c>
      <c r="J49" s="1173">
        <v>0</v>
      </c>
      <c r="K49" s="1173">
        <v>0</v>
      </c>
      <c r="L49" s="635">
        <v>102</v>
      </c>
      <c r="M49" s="1172"/>
      <c r="N49" s="634">
        <v>-2471</v>
      </c>
      <c r="O49" s="635">
        <v>321</v>
      </c>
      <c r="P49" s="1173">
        <v>-1</v>
      </c>
      <c r="Q49" s="1174">
        <v>-0.02</v>
      </c>
      <c r="R49" s="1174"/>
      <c r="S49" s="1173">
        <v>1</v>
      </c>
      <c r="T49" s="1173">
        <v>-1</v>
      </c>
      <c r="U49" s="635">
        <v>-391</v>
      </c>
      <c r="V49" s="1175"/>
    </row>
    <row r="50" spans="1:22" ht="8.25" customHeight="1">
      <c r="A50" s="1166"/>
      <c r="B50" s="1166" t="s">
        <v>68</v>
      </c>
      <c r="C50" s="1166"/>
      <c r="D50" s="1167" t="s">
        <v>87</v>
      </c>
      <c r="E50" s="1166"/>
      <c r="F50" s="634">
        <v>586</v>
      </c>
      <c r="G50" s="635">
        <v>600</v>
      </c>
      <c r="H50" s="1173">
        <v>0</v>
      </c>
      <c r="I50" s="1174">
        <v>-0.01</v>
      </c>
      <c r="J50" s="1173">
        <v>0</v>
      </c>
      <c r="K50" s="1173">
        <v>0</v>
      </c>
      <c r="L50" s="635">
        <v>82</v>
      </c>
      <c r="M50" s="1172"/>
      <c r="N50" s="634">
        <v>3250</v>
      </c>
      <c r="O50" s="635">
        <v>3038</v>
      </c>
      <c r="P50" s="1173">
        <v>11</v>
      </c>
      <c r="Q50" s="1174">
        <v>-0.07</v>
      </c>
      <c r="R50" s="1174"/>
      <c r="S50" s="1173">
        <v>1</v>
      </c>
      <c r="T50" s="1173">
        <v>-3</v>
      </c>
      <c r="U50" s="635">
        <v>393</v>
      </c>
      <c r="V50" s="1175"/>
    </row>
    <row r="51" spans="1:22" ht="8.25" customHeight="1">
      <c r="A51" s="1166"/>
      <c r="B51" s="1166" t="s">
        <v>71</v>
      </c>
      <c r="C51" s="1166"/>
      <c r="D51" s="1167" t="s">
        <v>88</v>
      </c>
      <c r="E51" s="1166"/>
      <c r="F51" s="634">
        <v>1248</v>
      </c>
      <c r="G51" s="635">
        <v>1125</v>
      </c>
      <c r="H51" s="1173">
        <v>1</v>
      </c>
      <c r="I51" s="1174">
        <v>-0.01</v>
      </c>
      <c r="J51" s="1173">
        <v>1</v>
      </c>
      <c r="K51" s="1173">
        <v>0</v>
      </c>
      <c r="L51" s="635">
        <v>462</v>
      </c>
      <c r="M51" s="1172"/>
      <c r="N51" s="634">
        <v>-847</v>
      </c>
      <c r="O51" s="635">
        <v>-2126</v>
      </c>
      <c r="P51" s="1173">
        <v>-5</v>
      </c>
      <c r="Q51" s="1174">
        <v>0.17</v>
      </c>
      <c r="R51" s="1174"/>
      <c r="S51" s="1173">
        <v>2</v>
      </c>
      <c r="T51" s="1173">
        <v>5</v>
      </c>
      <c r="U51" s="635">
        <v>333</v>
      </c>
      <c r="V51" s="1175"/>
    </row>
    <row r="52" spans="1:22" ht="8.25" customHeight="1">
      <c r="A52" s="1166"/>
      <c r="B52" s="1166" t="s">
        <v>74</v>
      </c>
      <c r="C52" s="1166"/>
      <c r="D52" s="1167" t="s">
        <v>89</v>
      </c>
      <c r="E52" s="1166"/>
      <c r="F52" s="634">
        <v>754</v>
      </c>
      <c r="G52" s="635">
        <v>380</v>
      </c>
      <c r="H52" s="1173">
        <v>1</v>
      </c>
      <c r="I52" s="1174">
        <v>0</v>
      </c>
      <c r="J52" s="1173">
        <v>0</v>
      </c>
      <c r="K52" s="1173">
        <v>0</v>
      </c>
      <c r="L52" s="635">
        <v>788</v>
      </c>
      <c r="M52" s="1172"/>
      <c r="N52" s="634">
        <v>783</v>
      </c>
      <c r="O52" s="635">
        <v>-789</v>
      </c>
      <c r="P52" s="1173">
        <v>4</v>
      </c>
      <c r="Q52" s="1174">
        <v>0.71</v>
      </c>
      <c r="R52" s="1174"/>
      <c r="S52" s="1173">
        <v>1</v>
      </c>
      <c r="T52" s="1173">
        <v>12</v>
      </c>
      <c r="U52" s="635">
        <v>1451</v>
      </c>
      <c r="V52" s="1175"/>
    </row>
    <row r="53" spans="1:22" ht="8.25" customHeight="1">
      <c r="A53" s="1166"/>
      <c r="B53" s="1166" t="s">
        <v>78</v>
      </c>
      <c r="C53" s="1166"/>
      <c r="D53" s="1167" t="s">
        <v>79</v>
      </c>
      <c r="E53" s="1166"/>
      <c r="F53" s="634">
        <v>176</v>
      </c>
      <c r="G53" s="635">
        <v>73</v>
      </c>
      <c r="H53" s="1173">
        <v>4</v>
      </c>
      <c r="I53" s="1174">
        <v>0.2</v>
      </c>
      <c r="J53" s="1173">
        <v>1</v>
      </c>
      <c r="K53" s="1173">
        <v>2</v>
      </c>
      <c r="L53" s="635">
        <v>406</v>
      </c>
      <c r="M53" s="1172"/>
      <c r="N53" s="634">
        <v>-235</v>
      </c>
      <c r="O53" s="635">
        <v>-143</v>
      </c>
      <c r="P53" s="1173">
        <v>-3</v>
      </c>
      <c r="Q53" s="1174">
        <v>2.16</v>
      </c>
      <c r="R53" s="1174"/>
      <c r="S53" s="1173">
        <v>0</v>
      </c>
      <c r="T53" s="1173">
        <v>11</v>
      </c>
      <c r="U53" s="635">
        <v>-373</v>
      </c>
      <c r="V53" s="1175"/>
    </row>
    <row r="54" spans="1:22" ht="8.25" customHeight="1">
      <c r="A54" s="1166"/>
      <c r="B54" s="1166" t="s">
        <v>638</v>
      </c>
      <c r="C54" s="1166"/>
      <c r="D54" s="1177">
        <v>1</v>
      </c>
      <c r="E54" s="1166"/>
      <c r="F54" s="621">
        <v>19</v>
      </c>
      <c r="G54" s="622">
        <v>0</v>
      </c>
      <c r="H54" s="1182">
        <v>0</v>
      </c>
      <c r="I54" s="1183">
        <v>0</v>
      </c>
      <c r="J54" s="1182">
        <v>-1</v>
      </c>
      <c r="K54" s="1182">
        <v>3</v>
      </c>
      <c r="L54" s="622">
        <v>26</v>
      </c>
      <c r="M54" s="1181"/>
      <c r="N54" s="621">
        <v>-16</v>
      </c>
      <c r="O54" s="622">
        <v>0</v>
      </c>
      <c r="P54" s="1182">
        <v>0</v>
      </c>
      <c r="Q54" s="1183">
        <v>0</v>
      </c>
      <c r="R54" s="1183"/>
      <c r="S54" s="1182">
        <v>-7</v>
      </c>
      <c r="T54" s="1182">
        <v>4</v>
      </c>
      <c r="U54" s="622">
        <v>-9</v>
      </c>
      <c r="V54" s="1175"/>
    </row>
    <row r="55" spans="1:22" ht="8.25" customHeight="1">
      <c r="A55" s="1184"/>
      <c r="B55" s="1184"/>
      <c r="C55" s="1184"/>
      <c r="D55" s="1184"/>
      <c r="E55" s="1184"/>
      <c r="F55" s="651">
        <f>SUM(F49:F54)</f>
        <v>5207</v>
      </c>
      <c r="G55" s="652">
        <f>SUM(G49:G54)</f>
        <v>4883</v>
      </c>
      <c r="H55" s="652">
        <v>1</v>
      </c>
      <c r="I55" s="673">
        <v>0.06</v>
      </c>
      <c r="J55" s="652">
        <v>0</v>
      </c>
      <c r="K55" s="652">
        <v>1</v>
      </c>
      <c r="L55" s="652">
        <f>SUM(L49:L54)</f>
        <v>1866</v>
      </c>
      <c r="M55" s="1187"/>
      <c r="N55" s="651">
        <f>SUM(N49:N54)</f>
        <v>464</v>
      </c>
      <c r="O55" s="652">
        <f>SUM(O49:O54)</f>
        <v>301</v>
      </c>
      <c r="P55" s="652">
        <v>0</v>
      </c>
      <c r="Q55" s="673">
        <v>0.04</v>
      </c>
      <c r="R55" s="673"/>
      <c r="S55" s="652">
        <v>1</v>
      </c>
      <c r="T55" s="652">
        <v>2</v>
      </c>
      <c r="U55" s="652">
        <f>SUM(U49:U54)</f>
        <v>1404</v>
      </c>
      <c r="V55" s="1188"/>
    </row>
    <row r="56" spans="1:22" ht="8.25" customHeight="1">
      <c r="A56" s="2120" t="s">
        <v>351</v>
      </c>
      <c r="B56" s="2120"/>
      <c r="C56" s="1157"/>
      <c r="D56" s="1157"/>
      <c r="E56" s="1159"/>
      <c r="F56" s="1191"/>
      <c r="G56" s="1294"/>
      <c r="H56" s="1295"/>
      <c r="I56" s="1296"/>
      <c r="J56" s="1295"/>
      <c r="K56" s="1295"/>
      <c r="L56" s="1294"/>
      <c r="M56" s="608"/>
      <c r="N56" s="1191"/>
      <c r="O56" s="622"/>
      <c r="P56" s="1295"/>
      <c r="Q56" s="1296"/>
      <c r="R56" s="1296"/>
      <c r="S56" s="1295"/>
      <c r="T56" s="1295"/>
      <c r="U56" s="622"/>
      <c r="V56" s="1165"/>
    </row>
    <row r="57" spans="1:22" ht="8.25" customHeight="1">
      <c r="A57" s="1166"/>
      <c r="B57" s="1166" t="s">
        <v>65</v>
      </c>
      <c r="C57" s="1166"/>
      <c r="D57" s="1167" t="s">
        <v>86</v>
      </c>
      <c r="E57" s="1166"/>
      <c r="F57" s="634">
        <v>-88</v>
      </c>
      <c r="G57" s="635">
        <v>21</v>
      </c>
      <c r="H57" s="1173">
        <v>-1</v>
      </c>
      <c r="I57" s="1174">
        <v>0</v>
      </c>
      <c r="J57" s="1173">
        <v>1</v>
      </c>
      <c r="K57" s="1173">
        <v>1</v>
      </c>
      <c r="L57" s="635">
        <v>-10</v>
      </c>
      <c r="M57" s="1172"/>
      <c r="N57" s="634">
        <v>-315</v>
      </c>
      <c r="O57" s="635">
        <v>-47</v>
      </c>
      <c r="P57" s="1173">
        <v>-6</v>
      </c>
      <c r="Q57" s="1174">
        <v>0</v>
      </c>
      <c r="R57" s="1174"/>
      <c r="S57" s="1173">
        <v>1</v>
      </c>
      <c r="T57" s="1173">
        <v>0</v>
      </c>
      <c r="U57" s="635">
        <v>-36</v>
      </c>
      <c r="V57" s="1175"/>
    </row>
    <row r="58" spans="1:22" ht="8.25" customHeight="1">
      <c r="A58" s="1166"/>
      <c r="B58" s="1166" t="s">
        <v>68</v>
      </c>
      <c r="C58" s="1166"/>
      <c r="D58" s="1167" t="s">
        <v>87</v>
      </c>
      <c r="E58" s="1166"/>
      <c r="F58" s="634">
        <v>-193</v>
      </c>
      <c r="G58" s="635">
        <v>6</v>
      </c>
      <c r="H58" s="1173">
        <v>0</v>
      </c>
      <c r="I58" s="1174">
        <v>-0.01</v>
      </c>
      <c r="J58" s="1173">
        <v>2</v>
      </c>
      <c r="K58" s="1173">
        <v>1</v>
      </c>
      <c r="L58" s="635">
        <v>-74</v>
      </c>
      <c r="M58" s="1172"/>
      <c r="N58" s="634">
        <v>187</v>
      </c>
      <c r="O58" s="635">
        <v>29</v>
      </c>
      <c r="P58" s="1173">
        <v>3</v>
      </c>
      <c r="Q58" s="1174">
        <v>0.02</v>
      </c>
      <c r="R58" s="1174"/>
      <c r="S58" s="1173">
        <v>-2</v>
      </c>
      <c r="T58" s="1173">
        <v>-1</v>
      </c>
      <c r="U58" s="635">
        <v>70</v>
      </c>
      <c r="V58" s="1175"/>
    </row>
    <row r="59" spans="1:22" ht="8.25" customHeight="1">
      <c r="A59" s="1166"/>
      <c r="B59" s="1166" t="s">
        <v>71</v>
      </c>
      <c r="C59" s="1166"/>
      <c r="D59" s="1167" t="s">
        <v>88</v>
      </c>
      <c r="E59" s="1166"/>
      <c r="F59" s="634">
        <v>352</v>
      </c>
      <c r="G59" s="635">
        <v>-5</v>
      </c>
      <c r="H59" s="1173">
        <v>0</v>
      </c>
      <c r="I59" s="1174">
        <v>0.04</v>
      </c>
      <c r="J59" s="1173">
        <v>6</v>
      </c>
      <c r="K59" s="1173">
        <v>6</v>
      </c>
      <c r="L59" s="635">
        <v>424</v>
      </c>
      <c r="M59" s="1172"/>
      <c r="N59" s="634">
        <v>62</v>
      </c>
      <c r="O59" s="635">
        <v>-17</v>
      </c>
      <c r="P59" s="1173">
        <v>2</v>
      </c>
      <c r="Q59" s="1174">
        <v>0.04</v>
      </c>
      <c r="R59" s="1174"/>
      <c r="S59" s="1173">
        <v>0</v>
      </c>
      <c r="T59" s="1173">
        <v>1</v>
      </c>
      <c r="U59" s="635">
        <v>71</v>
      </c>
      <c r="V59" s="1175"/>
    </row>
    <row r="60" spans="1:22" ht="8.25" customHeight="1">
      <c r="A60" s="1166"/>
      <c r="B60" s="1166" t="s">
        <v>74</v>
      </c>
      <c r="C60" s="1166"/>
      <c r="D60" s="1167" t="s">
        <v>89</v>
      </c>
      <c r="E60" s="1166"/>
      <c r="F60" s="634">
        <v>-188</v>
      </c>
      <c r="G60" s="635">
        <v>-3</v>
      </c>
      <c r="H60" s="1173">
        <v>-1</v>
      </c>
      <c r="I60" s="1174">
        <v>-0.2</v>
      </c>
      <c r="J60" s="1173">
        <v>0</v>
      </c>
      <c r="K60" s="1173">
        <v>0</v>
      </c>
      <c r="L60" s="635">
        <v>-91</v>
      </c>
      <c r="M60" s="1172"/>
      <c r="N60" s="634">
        <v>26</v>
      </c>
      <c r="O60" s="635">
        <v>-3</v>
      </c>
      <c r="P60" s="1173">
        <v>1</v>
      </c>
      <c r="Q60" s="1174">
        <v>-0.03</v>
      </c>
      <c r="R60" s="1174"/>
      <c r="S60" s="1173">
        <v>1</v>
      </c>
      <c r="T60" s="1173">
        <v>1</v>
      </c>
      <c r="U60" s="635">
        <v>33</v>
      </c>
      <c r="V60" s="1175"/>
    </row>
    <row r="61" spans="1:22" ht="8.25" customHeight="1">
      <c r="A61" s="1166"/>
      <c r="B61" s="1166" t="s">
        <v>78</v>
      </c>
      <c r="C61" s="1166"/>
      <c r="D61" s="1167" t="s">
        <v>79</v>
      </c>
      <c r="E61" s="1166"/>
      <c r="F61" s="634">
        <v>73</v>
      </c>
      <c r="G61" s="635">
        <v>0</v>
      </c>
      <c r="H61" s="1173">
        <v>0</v>
      </c>
      <c r="I61" s="1174">
        <v>-2.5</v>
      </c>
      <c r="J61" s="1173">
        <v>4</v>
      </c>
      <c r="K61" s="1173">
        <v>4</v>
      </c>
      <c r="L61" s="635">
        <v>130</v>
      </c>
      <c r="M61" s="1172"/>
      <c r="N61" s="634">
        <v>10</v>
      </c>
      <c r="O61" s="635">
        <v>6</v>
      </c>
      <c r="P61" s="1173">
        <v>0</v>
      </c>
      <c r="Q61" s="1174">
        <v>1.78</v>
      </c>
      <c r="R61" s="1174"/>
      <c r="S61" s="1173">
        <v>0</v>
      </c>
      <c r="T61" s="1173">
        <v>3</v>
      </c>
      <c r="U61" s="635">
        <v>24</v>
      </c>
      <c r="V61" s="1175"/>
    </row>
    <row r="62" spans="1:22" ht="8.25" customHeight="1">
      <c r="A62" s="1166"/>
      <c r="B62" s="1166" t="s">
        <v>638</v>
      </c>
      <c r="C62" s="1166"/>
      <c r="D62" s="1177">
        <v>1</v>
      </c>
      <c r="E62" s="1166"/>
      <c r="F62" s="634">
        <v>0</v>
      </c>
      <c r="G62" s="635">
        <v>0</v>
      </c>
      <c r="H62" s="1173">
        <v>0</v>
      </c>
      <c r="I62" s="1174">
        <v>0</v>
      </c>
      <c r="J62" s="1173">
        <v>3</v>
      </c>
      <c r="K62" s="1173">
        <v>-121</v>
      </c>
      <c r="L62" s="635">
        <v>-72</v>
      </c>
      <c r="M62" s="1192"/>
      <c r="N62" s="634">
        <v>-22</v>
      </c>
      <c r="O62" s="635">
        <v>0</v>
      </c>
      <c r="P62" s="1173">
        <v>0</v>
      </c>
      <c r="Q62" s="1174">
        <v>0</v>
      </c>
      <c r="R62" s="1174"/>
      <c r="S62" s="1173">
        <v>-3</v>
      </c>
      <c r="T62" s="1173">
        <v>213</v>
      </c>
      <c r="U62" s="622">
        <v>97</v>
      </c>
      <c r="V62" s="1193"/>
    </row>
    <row r="63" spans="1:22" ht="8.25" customHeight="1">
      <c r="A63" s="1194"/>
      <c r="B63" s="1184"/>
      <c r="C63" s="1184"/>
      <c r="D63" s="1184"/>
      <c r="E63" s="1184"/>
      <c r="F63" s="1198">
        <f>SUM(F57:F62)</f>
        <v>-44</v>
      </c>
      <c r="G63" s="1199">
        <f>SUM(G57:G62)</f>
        <v>19</v>
      </c>
      <c r="H63" s="1199">
        <v>0</v>
      </c>
      <c r="I63" s="1200">
        <v>0.04</v>
      </c>
      <c r="J63" s="1199">
        <v>3</v>
      </c>
      <c r="K63" s="1199">
        <v>3</v>
      </c>
      <c r="L63" s="1199">
        <f>SUM(L57:L62)</f>
        <v>307</v>
      </c>
      <c r="M63" s="1181"/>
      <c r="N63" s="1198">
        <f>SUM(N57:N62)</f>
        <v>-52</v>
      </c>
      <c r="O63" s="1199">
        <f>SUM(O57:O62)</f>
        <v>-32</v>
      </c>
      <c r="P63" s="1199">
        <v>-3</v>
      </c>
      <c r="Q63" s="1200">
        <v>-0.11</v>
      </c>
      <c r="R63" s="1200"/>
      <c r="S63" s="1199">
        <v>0</v>
      </c>
      <c r="T63" s="1199">
        <v>4</v>
      </c>
      <c r="U63" s="1199">
        <f>SUM(U57:U62)</f>
        <v>259</v>
      </c>
      <c r="V63" s="1175"/>
    </row>
    <row r="64" spans="1:22" ht="8.25" customHeight="1">
      <c r="A64" s="1184"/>
      <c r="B64" s="1184"/>
      <c r="C64" s="1184"/>
      <c r="D64" s="1184"/>
      <c r="E64" s="1184"/>
      <c r="F64" s="651">
        <f>F47+F55+F63</f>
        <v>5387</v>
      </c>
      <c r="G64" s="652">
        <f>G47+G55+G63</f>
        <v>4654</v>
      </c>
      <c r="H64" s="652">
        <v>0</v>
      </c>
      <c r="I64" s="673">
        <v>0.03</v>
      </c>
      <c r="J64" s="652">
        <v>1</v>
      </c>
      <c r="K64" s="652">
        <v>1</v>
      </c>
      <c r="L64" s="652">
        <f>L47+L55+L63</f>
        <v>2013</v>
      </c>
      <c r="M64" s="1187"/>
      <c r="N64" s="651">
        <f>N47+N55+N63</f>
        <v>1775</v>
      </c>
      <c r="O64" s="652">
        <f>O47+O55+O63</f>
        <v>1340</v>
      </c>
      <c r="P64" s="652">
        <v>0</v>
      </c>
      <c r="Q64" s="673">
        <v>0.02</v>
      </c>
      <c r="R64" s="673"/>
      <c r="S64" s="652">
        <v>1</v>
      </c>
      <c r="T64" s="652">
        <v>1</v>
      </c>
      <c r="U64" s="652">
        <f>U47+U55+U63</f>
        <v>3593</v>
      </c>
      <c r="V64" s="1188"/>
    </row>
    <row r="65" spans="1:22" ht="4.5" customHeight="1">
      <c r="A65" s="1184"/>
      <c r="B65" s="1184"/>
      <c r="C65" s="1184"/>
      <c r="D65" s="1184"/>
      <c r="E65" s="1184"/>
      <c r="F65" s="1288"/>
      <c r="G65" s="1300"/>
      <c r="H65" s="1300"/>
      <c r="I65" s="1300"/>
      <c r="J65" s="1301"/>
      <c r="K65" s="1301"/>
      <c r="L65" s="1301"/>
      <c r="M65" s="1301"/>
      <c r="N65" s="1300"/>
      <c r="O65" s="1300"/>
      <c r="P65" s="1300"/>
      <c r="Q65" s="1300"/>
      <c r="R65" s="1300"/>
      <c r="S65" s="1300"/>
      <c r="T65" s="1300"/>
      <c r="U65" s="1300"/>
      <c r="V65" s="967"/>
    </row>
    <row r="66" spans="1:22" ht="27" customHeight="1">
      <c r="A66" s="1863">
        <v>1</v>
      </c>
      <c r="B66" s="2140" t="s">
        <v>84</v>
      </c>
      <c r="C66" s="2140"/>
      <c r="D66" s="2140"/>
      <c r="E66" s="2140"/>
      <c r="F66" s="2140"/>
      <c r="G66" s="2140"/>
      <c r="H66" s="2140"/>
      <c r="I66" s="2140"/>
      <c r="J66" s="2140"/>
      <c r="K66" s="2140"/>
      <c r="L66" s="2140"/>
      <c r="M66" s="2140"/>
      <c r="N66" s="2140"/>
      <c r="O66" s="2140"/>
      <c r="P66" s="2140"/>
      <c r="Q66" s="2140"/>
      <c r="R66" s="2140"/>
      <c r="S66" s="2140"/>
      <c r="T66" s="2140"/>
      <c r="U66" s="2140"/>
      <c r="V66" s="2140"/>
    </row>
    <row r="67" spans="1:22" ht="9" customHeight="1">
      <c r="A67" s="1863">
        <v>2</v>
      </c>
      <c r="B67" s="2139" t="s">
        <v>85</v>
      </c>
      <c r="C67" s="2139"/>
      <c r="D67" s="2139"/>
      <c r="E67" s="2139"/>
      <c r="F67" s="2139"/>
      <c r="G67" s="2139"/>
      <c r="H67" s="2139"/>
      <c r="I67" s="2139"/>
      <c r="J67" s="2139"/>
      <c r="K67" s="2139"/>
      <c r="L67" s="2139"/>
      <c r="M67" s="2139"/>
      <c r="N67" s="2139"/>
      <c r="O67" s="2139"/>
      <c r="P67" s="2139"/>
      <c r="Q67" s="2139"/>
      <c r="R67" s="2139"/>
      <c r="S67" s="2139"/>
      <c r="T67" s="2139"/>
      <c r="U67" s="2139"/>
      <c r="V67" s="2139"/>
    </row>
    <row r="68" spans="1:41" ht="8.25" customHeight="1">
      <c r="A68" s="1862">
        <v>3</v>
      </c>
      <c r="B68" s="2129" t="s">
        <v>172</v>
      </c>
      <c r="C68" s="2129"/>
      <c r="D68" s="2129"/>
      <c r="E68" s="2129"/>
      <c r="F68" s="2129"/>
      <c r="G68" s="2129"/>
      <c r="H68" s="2129"/>
      <c r="I68" s="2129"/>
      <c r="J68" s="2129"/>
      <c r="K68" s="2129"/>
      <c r="L68" s="2129"/>
      <c r="M68" s="2129"/>
      <c r="N68" s="2129"/>
      <c r="O68" s="2129"/>
      <c r="P68" s="2129"/>
      <c r="Q68" s="2129"/>
      <c r="R68" s="2129"/>
      <c r="S68" s="2129"/>
      <c r="T68" s="2129"/>
      <c r="U68" s="2129"/>
      <c r="X68" s="124"/>
      <c r="Y68" s="1"/>
      <c r="Z68" s="1278"/>
      <c r="AB68" s="1279"/>
      <c r="AC68" s="1210"/>
      <c r="AF68" s="126"/>
      <c r="AI68" s="1210"/>
      <c r="AN68" s="689"/>
      <c r="AO68" s="1"/>
    </row>
  </sheetData>
  <sheetProtection formatCells="0" formatColumns="0" formatRows="0" sort="0" autoFilter="0" pivotTables="0"/>
  <mergeCells count="16">
    <mergeCell ref="A34:E34"/>
    <mergeCell ref="F34:M34"/>
    <mergeCell ref="N34:V34"/>
    <mergeCell ref="A40:B40"/>
    <mergeCell ref="A48:B48"/>
    <mergeCell ref="B66:V66"/>
    <mergeCell ref="F3:M3"/>
    <mergeCell ref="N3:V3"/>
    <mergeCell ref="A1:V1"/>
    <mergeCell ref="B68:U68"/>
    <mergeCell ref="A9:B9"/>
    <mergeCell ref="A17:B17"/>
    <mergeCell ref="A25:B25"/>
    <mergeCell ref="A3:E3"/>
    <mergeCell ref="B67:V67"/>
    <mergeCell ref="A56:B56"/>
  </mergeCells>
  <printOptions horizontalCentered="1"/>
  <pageMargins left="0.25" right="0.25" top="0.5" bottom="0.25" header="0.5" footer="0.5"/>
  <pageSetup horizontalDpi="600" verticalDpi="600" orientation="landscape" paperSize="9" scale="95" r:id="rId1"/>
  <colBreaks count="1" manualBreakCount="1">
    <brk id="22" min="3" max="33" man="1"/>
  </colBreaks>
</worksheet>
</file>

<file path=xl/worksheets/sheet23.xml><?xml version="1.0" encoding="utf-8"?>
<worksheet xmlns="http://schemas.openxmlformats.org/spreadsheetml/2006/main" xmlns:r="http://schemas.openxmlformats.org/officeDocument/2006/relationships">
  <dimension ref="A1:W38"/>
  <sheetViews>
    <sheetView zoomScalePageLayoutView="0" workbookViewId="0" topLeftCell="A1">
      <selection activeCell="AC12" sqref="AC12"/>
    </sheetView>
  </sheetViews>
  <sheetFormatPr defaultColWidth="8.421875" defaultRowHeight="12.75"/>
  <cols>
    <col min="1" max="1" width="2.140625" style="1" customWidth="1"/>
    <col min="2" max="2" width="44.7109375" style="1" customWidth="1"/>
    <col min="3" max="3" width="1.28515625" style="1" customWidth="1"/>
    <col min="4" max="4" width="10.00390625" style="1701" customWidth="1"/>
    <col min="5" max="5" width="1.28515625" style="1701" customWidth="1"/>
    <col min="6" max="6" width="10.00390625" style="1701" customWidth="1"/>
    <col min="7" max="8" width="1.28515625" style="1701" customWidth="1"/>
    <col min="9" max="9" width="10.00390625" style="1701" customWidth="1"/>
    <col min="10" max="10" width="1.28515625" style="1701" customWidth="1"/>
    <col min="11" max="11" width="10.00390625" style="1701" customWidth="1"/>
    <col min="12" max="13" width="1.28515625" style="1701" customWidth="1"/>
    <col min="14" max="14" width="10.00390625" style="1701" customWidth="1"/>
    <col min="15" max="15" width="1.28515625" style="1701" customWidth="1"/>
    <col min="16" max="16" width="10.00390625" style="1" customWidth="1"/>
    <col min="17" max="18" width="1.28515625" style="1" customWidth="1"/>
    <col min="19" max="19" width="10.00390625" style="1" customWidth="1"/>
    <col min="20" max="20" width="1.28515625" style="1" customWidth="1"/>
    <col min="21" max="21" width="10.00390625" style="1" customWidth="1"/>
    <col min="22" max="23" width="1.28515625" style="1" customWidth="1"/>
    <col min="24" max="24" width="8.421875" style="1" customWidth="1"/>
    <col min="25" max="25" width="8.421875" style="1701" customWidth="1"/>
    <col min="26" max="27" width="8.421875" style="1" customWidth="1"/>
    <col min="28" max="28" width="8.421875" style="1701" customWidth="1"/>
    <col min="29" max="30" width="8.421875" style="1" customWidth="1"/>
    <col min="31" max="31" width="8.421875" style="1701" customWidth="1"/>
    <col min="32" max="33" width="8.421875" style="1" customWidth="1"/>
    <col min="34" max="34" width="8.421875" style="1701" customWidth="1"/>
    <col min="35" max="36" width="8.421875" style="1" customWidth="1"/>
    <col min="37" max="37" width="8.421875" style="1701" customWidth="1"/>
    <col min="38" max="255" width="8.421875" style="1" customWidth="1"/>
    <col min="256" max="16384" width="8.421875" style="1" customWidth="1"/>
  </cols>
  <sheetData>
    <row r="1" spans="1:23" ht="18" customHeight="1">
      <c r="A1" s="2057" t="s">
        <v>207</v>
      </c>
      <c r="B1" s="2057"/>
      <c r="C1" s="2057"/>
      <c r="D1" s="2057"/>
      <c r="E1" s="2057"/>
      <c r="F1" s="2057"/>
      <c r="G1" s="2057"/>
      <c r="H1" s="2057"/>
      <c r="I1" s="2057"/>
      <c r="J1" s="2057"/>
      <c r="K1" s="2057"/>
      <c r="L1" s="2057"/>
      <c r="M1" s="2057"/>
      <c r="N1" s="2057"/>
      <c r="O1" s="2057"/>
      <c r="P1" s="2057"/>
      <c r="Q1" s="2057"/>
      <c r="R1" s="2057"/>
      <c r="S1" s="2057"/>
      <c r="T1" s="2057"/>
      <c r="U1" s="2057"/>
      <c r="V1" s="2057"/>
      <c r="W1" s="2057"/>
    </row>
    <row r="2" spans="1:23" ht="10.5" customHeight="1">
      <c r="A2" s="2"/>
      <c r="B2" s="2"/>
      <c r="C2" s="2"/>
      <c r="D2" s="221"/>
      <c r="E2" s="221"/>
      <c r="F2" s="221"/>
      <c r="G2" s="221"/>
      <c r="H2" s="221"/>
      <c r="I2" s="221"/>
      <c r="J2" s="221"/>
      <c r="K2" s="221"/>
      <c r="L2" s="221"/>
      <c r="M2" s="221"/>
      <c r="N2" s="221"/>
      <c r="O2" s="221"/>
      <c r="P2" s="221"/>
      <c r="Q2" s="221"/>
      <c r="R2" s="221"/>
      <c r="S2" s="221"/>
      <c r="T2" s="221"/>
      <c r="U2" s="221"/>
      <c r="V2" s="221"/>
      <c r="W2" s="259"/>
    </row>
    <row r="3" spans="1:23" ht="9" customHeight="1">
      <c r="A3" s="2144" t="s">
        <v>324</v>
      </c>
      <c r="B3" s="2144"/>
      <c r="C3" s="1609"/>
      <c r="D3" s="2145" t="s">
        <v>325</v>
      </c>
      <c r="E3" s="2146"/>
      <c r="F3" s="2146"/>
      <c r="G3" s="2146"/>
      <c r="H3" s="2147"/>
      <c r="I3" s="2141" t="s">
        <v>326</v>
      </c>
      <c r="J3" s="2142"/>
      <c r="K3" s="2142"/>
      <c r="L3" s="1610"/>
      <c r="M3" s="1610"/>
      <c r="N3" s="2141" t="s">
        <v>327</v>
      </c>
      <c r="O3" s="2142"/>
      <c r="P3" s="2142"/>
      <c r="Q3" s="1610"/>
      <c r="R3" s="1610"/>
      <c r="S3" s="2141" t="s">
        <v>328</v>
      </c>
      <c r="T3" s="2142"/>
      <c r="U3" s="2142"/>
      <c r="V3" s="1610"/>
      <c r="W3" s="1611"/>
    </row>
    <row r="4" spans="1:23" ht="9" customHeight="1">
      <c r="A4" s="1612"/>
      <c r="B4" s="1612"/>
      <c r="C4" s="1612"/>
      <c r="D4" s="1613" t="s">
        <v>208</v>
      </c>
      <c r="E4" s="1614"/>
      <c r="F4" s="1615" t="s">
        <v>209</v>
      </c>
      <c r="G4" s="1616"/>
      <c r="H4" s="1617"/>
      <c r="I4" s="1618" t="s">
        <v>208</v>
      </c>
      <c r="J4" s="1614"/>
      <c r="K4" s="1614" t="s">
        <v>209</v>
      </c>
      <c r="L4" s="1614"/>
      <c r="M4" s="1614"/>
      <c r="N4" s="1618" t="s">
        <v>208</v>
      </c>
      <c r="O4" s="1614"/>
      <c r="P4" s="1614" t="s">
        <v>209</v>
      </c>
      <c r="Q4" s="1614"/>
      <c r="R4" s="1614"/>
      <c r="S4" s="1618" t="s">
        <v>208</v>
      </c>
      <c r="T4" s="1614"/>
      <c r="U4" s="1614" t="s">
        <v>209</v>
      </c>
      <c r="V4" s="1614"/>
      <c r="W4" s="1619"/>
    </row>
    <row r="5" spans="1:23" ht="9" customHeight="1">
      <c r="A5" s="1612"/>
      <c r="B5" s="1612"/>
      <c r="C5" s="1612"/>
      <c r="D5" s="1613" t="s">
        <v>210</v>
      </c>
      <c r="E5" s="1614"/>
      <c r="F5" s="1615" t="s">
        <v>210</v>
      </c>
      <c r="G5" s="1616"/>
      <c r="H5" s="1617"/>
      <c r="I5" s="1620" t="s">
        <v>210</v>
      </c>
      <c r="J5" s="1614"/>
      <c r="K5" s="1614" t="s">
        <v>210</v>
      </c>
      <c r="L5" s="1614"/>
      <c r="M5" s="1614"/>
      <c r="N5" s="1620" t="s">
        <v>210</v>
      </c>
      <c r="O5" s="1614"/>
      <c r="P5" s="1614" t="s">
        <v>210</v>
      </c>
      <c r="Q5" s="1614"/>
      <c r="R5" s="1614"/>
      <c r="S5" s="1620" t="s">
        <v>210</v>
      </c>
      <c r="T5" s="1614"/>
      <c r="U5" s="1614" t="s">
        <v>210</v>
      </c>
      <c r="V5" s="1614"/>
      <c r="W5" s="1619"/>
    </row>
    <row r="6" spans="1:23" ht="9" customHeight="1">
      <c r="A6" s="1621"/>
      <c r="B6" s="1621"/>
      <c r="C6" s="1621"/>
      <c r="D6" s="1622" t="s">
        <v>211</v>
      </c>
      <c r="E6" s="1623" t="s">
        <v>367</v>
      </c>
      <c r="F6" s="1624" t="s">
        <v>211</v>
      </c>
      <c r="G6" s="1623" t="s">
        <v>367</v>
      </c>
      <c r="H6" s="1625"/>
      <c r="I6" s="1626" t="s">
        <v>211</v>
      </c>
      <c r="J6" s="1623" t="s">
        <v>367</v>
      </c>
      <c r="K6" s="1627" t="s">
        <v>211</v>
      </c>
      <c r="L6" s="1623" t="s">
        <v>367</v>
      </c>
      <c r="M6" s="1627"/>
      <c r="N6" s="1626" t="s">
        <v>211</v>
      </c>
      <c r="O6" s="1623" t="s">
        <v>367</v>
      </c>
      <c r="P6" s="1627" t="s">
        <v>211</v>
      </c>
      <c r="Q6" s="1623" t="s">
        <v>367</v>
      </c>
      <c r="R6" s="1627"/>
      <c r="S6" s="1626" t="s">
        <v>211</v>
      </c>
      <c r="T6" s="1623" t="s">
        <v>367</v>
      </c>
      <c r="U6" s="1627" t="s">
        <v>211</v>
      </c>
      <c r="V6" s="1623" t="s">
        <v>367</v>
      </c>
      <c r="W6" s="1628"/>
    </row>
    <row r="7" spans="1:23" ht="9" customHeight="1">
      <c r="A7" s="2143" t="s">
        <v>311</v>
      </c>
      <c r="B7" s="2143"/>
      <c r="C7" s="1629"/>
      <c r="D7" s="1630"/>
      <c r="E7" s="1631"/>
      <c r="F7" s="1632"/>
      <c r="G7" s="1633"/>
      <c r="H7" s="1634"/>
      <c r="I7" s="1635"/>
      <c r="J7" s="1636"/>
      <c r="K7" s="1636"/>
      <c r="L7" s="1636"/>
      <c r="M7" s="1636"/>
      <c r="N7" s="1635"/>
      <c r="O7" s="1636"/>
      <c r="P7" s="1636"/>
      <c r="Q7" s="1636"/>
      <c r="R7" s="1636"/>
      <c r="S7" s="1635"/>
      <c r="T7" s="1636"/>
      <c r="U7" s="1636"/>
      <c r="V7" s="1636"/>
      <c r="W7" s="1619"/>
    </row>
    <row r="8" spans="1:23" ht="9" customHeight="1">
      <c r="A8" s="1637"/>
      <c r="B8" s="1637" t="s">
        <v>337</v>
      </c>
      <c r="C8" s="1638"/>
      <c r="D8" s="1639">
        <v>0.54</v>
      </c>
      <c r="E8" s="1640"/>
      <c r="F8" s="1641">
        <v>0.16</v>
      </c>
      <c r="G8" s="1642"/>
      <c r="H8" s="1643"/>
      <c r="I8" s="1644">
        <v>0.57</v>
      </c>
      <c r="J8" s="1645"/>
      <c r="K8" s="1646">
        <v>0.2</v>
      </c>
      <c r="L8" s="1645"/>
      <c r="M8" s="1647"/>
      <c r="N8" s="1644">
        <v>0.56</v>
      </c>
      <c r="O8" s="1645"/>
      <c r="P8" s="1646">
        <v>0.23</v>
      </c>
      <c r="Q8" s="1645"/>
      <c r="R8" s="1647"/>
      <c r="S8" s="1648">
        <v>0.6</v>
      </c>
      <c r="T8" s="1645"/>
      <c r="U8" s="1649">
        <v>0.38</v>
      </c>
      <c r="V8" s="1647"/>
      <c r="W8" s="1619"/>
    </row>
    <row r="9" spans="1:23" ht="9" customHeight="1">
      <c r="A9" s="1637"/>
      <c r="B9" s="1637" t="s">
        <v>343</v>
      </c>
      <c r="C9" s="1638"/>
      <c r="D9" s="1650">
        <v>0</v>
      </c>
      <c r="E9" s="1651"/>
      <c r="F9" s="1652">
        <v>0</v>
      </c>
      <c r="G9" s="1642"/>
      <c r="H9" s="1643"/>
      <c r="I9" s="1653">
        <v>0</v>
      </c>
      <c r="J9" s="1654"/>
      <c r="K9" s="1655">
        <v>0</v>
      </c>
      <c r="L9" s="1645"/>
      <c r="M9" s="1656"/>
      <c r="N9" s="1653">
        <v>0</v>
      </c>
      <c r="O9" s="1654"/>
      <c r="P9" s="1655">
        <v>0</v>
      </c>
      <c r="Q9" s="1645"/>
      <c r="R9" s="1656"/>
      <c r="S9" s="1653">
        <v>0</v>
      </c>
      <c r="T9" s="1654"/>
      <c r="U9" s="1655">
        <v>0</v>
      </c>
      <c r="V9" s="1647"/>
      <c r="W9" s="1619"/>
    </row>
    <row r="10" spans="1:23" ht="9" customHeight="1">
      <c r="A10" s="1637"/>
      <c r="B10" s="1637" t="s">
        <v>344</v>
      </c>
      <c r="C10" s="1638"/>
      <c r="D10" s="1650">
        <v>0.15</v>
      </c>
      <c r="E10" s="1640"/>
      <c r="F10" s="1652">
        <v>0</v>
      </c>
      <c r="G10" s="1642"/>
      <c r="H10" s="1643"/>
      <c r="I10" s="1657">
        <v>0.15</v>
      </c>
      <c r="J10" s="1645"/>
      <c r="K10" s="1655">
        <v>0</v>
      </c>
      <c r="L10" s="1645"/>
      <c r="M10" s="1656"/>
      <c r="N10" s="1657">
        <v>0.11</v>
      </c>
      <c r="O10" s="1645"/>
      <c r="P10" s="1655">
        <v>0</v>
      </c>
      <c r="Q10" s="1645"/>
      <c r="R10" s="1656"/>
      <c r="S10" s="1648">
        <v>0.1</v>
      </c>
      <c r="T10" s="1645"/>
      <c r="U10" s="1655">
        <v>0</v>
      </c>
      <c r="V10" s="1647"/>
      <c r="W10" s="1619"/>
    </row>
    <row r="11" spans="1:23" ht="9" customHeight="1">
      <c r="A11" s="1658"/>
      <c r="B11" s="1658"/>
      <c r="C11" s="1658"/>
      <c r="D11" s="1659"/>
      <c r="E11" s="1660"/>
      <c r="F11" s="1661"/>
      <c r="G11" s="1662"/>
      <c r="H11" s="1663"/>
      <c r="I11" s="1664"/>
      <c r="J11" s="1665"/>
      <c r="K11" s="1666"/>
      <c r="L11" s="1665"/>
      <c r="M11" s="1667"/>
      <c r="N11" s="1664"/>
      <c r="O11" s="1665"/>
      <c r="P11" s="1666"/>
      <c r="Q11" s="1665"/>
      <c r="R11" s="1667"/>
      <c r="S11" s="1668"/>
      <c r="T11" s="1665"/>
      <c r="U11" s="1669"/>
      <c r="V11" s="1667"/>
      <c r="W11" s="1619"/>
    </row>
    <row r="12" spans="1:23" ht="9" customHeight="1">
      <c r="A12" s="2143" t="s">
        <v>312</v>
      </c>
      <c r="B12" s="2143"/>
      <c r="C12" s="1629"/>
      <c r="D12" s="1670"/>
      <c r="E12" s="1671"/>
      <c r="F12" s="1672"/>
      <c r="G12" s="1673"/>
      <c r="H12" s="1663"/>
      <c r="I12" s="1674"/>
      <c r="J12" s="1667"/>
      <c r="K12" s="1675"/>
      <c r="L12" s="1667"/>
      <c r="M12" s="1667"/>
      <c r="N12" s="1674"/>
      <c r="O12" s="1667"/>
      <c r="P12" s="1675"/>
      <c r="Q12" s="1667"/>
      <c r="R12" s="1667"/>
      <c r="S12" s="1676"/>
      <c r="T12" s="1667"/>
      <c r="U12" s="1677"/>
      <c r="V12" s="1667"/>
      <c r="W12" s="1619"/>
    </row>
    <row r="13" spans="1:23" ht="9" customHeight="1">
      <c r="A13" s="1637"/>
      <c r="B13" s="1637" t="s">
        <v>349</v>
      </c>
      <c r="C13" s="1638"/>
      <c r="D13" s="1678">
        <v>0.04</v>
      </c>
      <c r="E13" s="1679"/>
      <c r="F13" s="1680">
        <v>0.01</v>
      </c>
      <c r="G13" s="1642"/>
      <c r="H13" s="1643"/>
      <c r="I13" s="1644">
        <v>0.04</v>
      </c>
      <c r="J13" s="1645"/>
      <c r="K13" s="1646">
        <v>0.01</v>
      </c>
      <c r="L13" s="1645"/>
      <c r="M13" s="1645"/>
      <c r="N13" s="1644">
        <v>0.04</v>
      </c>
      <c r="O13" s="1645"/>
      <c r="P13" s="1646">
        <v>0.01</v>
      </c>
      <c r="Q13" s="1645"/>
      <c r="R13" s="1645"/>
      <c r="S13" s="1648">
        <v>0.04</v>
      </c>
      <c r="T13" s="1645"/>
      <c r="U13" s="1649">
        <v>0.01</v>
      </c>
      <c r="V13" s="1647"/>
      <c r="W13" s="1619"/>
    </row>
    <row r="14" spans="1:23" ht="9" customHeight="1">
      <c r="A14" s="1637"/>
      <c r="B14" s="1637" t="s">
        <v>350</v>
      </c>
      <c r="C14" s="1638"/>
      <c r="D14" s="1681">
        <v>3.78</v>
      </c>
      <c r="E14" s="1679"/>
      <c r="F14" s="1682">
        <v>3.24</v>
      </c>
      <c r="G14" s="1642"/>
      <c r="H14" s="1643"/>
      <c r="I14" s="1644">
        <v>3.96</v>
      </c>
      <c r="J14" s="1645"/>
      <c r="K14" s="1646">
        <v>3.28</v>
      </c>
      <c r="L14" s="1645"/>
      <c r="M14" s="1645"/>
      <c r="N14" s="1644">
        <v>3.91</v>
      </c>
      <c r="O14" s="1645"/>
      <c r="P14" s="1646">
        <v>3.29</v>
      </c>
      <c r="Q14" s="1645"/>
      <c r="R14" s="1645"/>
      <c r="S14" s="1648">
        <v>3.51</v>
      </c>
      <c r="T14" s="1645"/>
      <c r="U14" s="1649">
        <v>3.47</v>
      </c>
      <c r="V14" s="1647"/>
      <c r="W14" s="1619"/>
    </row>
    <row r="15" spans="1:23" ht="9" customHeight="1">
      <c r="A15" s="1637"/>
      <c r="B15" s="1637" t="s">
        <v>351</v>
      </c>
      <c r="C15" s="1638"/>
      <c r="D15" s="1683">
        <v>2.5</v>
      </c>
      <c r="E15" s="1684"/>
      <c r="F15" s="1685">
        <v>1.6</v>
      </c>
      <c r="G15" s="1686"/>
      <c r="H15" s="1687"/>
      <c r="I15" s="1688">
        <v>2.64</v>
      </c>
      <c r="J15" s="1689"/>
      <c r="K15" s="1690">
        <v>1.67</v>
      </c>
      <c r="L15" s="1689"/>
      <c r="M15" s="1689"/>
      <c r="N15" s="1688">
        <v>2.65</v>
      </c>
      <c r="O15" s="1689"/>
      <c r="P15" s="1690">
        <v>1.66</v>
      </c>
      <c r="Q15" s="1689"/>
      <c r="R15" s="1689"/>
      <c r="S15" s="1691">
        <v>2.67</v>
      </c>
      <c r="T15" s="1689"/>
      <c r="U15" s="1692">
        <v>1.89</v>
      </c>
      <c r="V15" s="1689"/>
      <c r="W15" s="1628"/>
    </row>
    <row r="16" spans="1:23" ht="9" customHeight="1">
      <c r="A16" s="1608"/>
      <c r="B16" s="1608"/>
      <c r="C16" s="1608"/>
      <c r="D16" s="1647"/>
      <c r="E16" s="1647"/>
      <c r="F16" s="1647"/>
      <c r="G16" s="1647"/>
      <c r="H16" s="1647"/>
      <c r="I16" s="1647"/>
      <c r="J16" s="1647"/>
      <c r="K16" s="1647"/>
      <c r="L16" s="1647"/>
      <c r="M16" s="1647"/>
      <c r="N16" s="1647"/>
      <c r="O16" s="1647"/>
      <c r="P16" s="1647"/>
      <c r="Q16" s="1647"/>
      <c r="R16" s="1647"/>
      <c r="S16" s="1647"/>
      <c r="T16" s="1647"/>
      <c r="U16" s="1647"/>
      <c r="V16" s="1647"/>
      <c r="W16" s="1693"/>
    </row>
    <row r="17" spans="1:23" ht="9" customHeight="1">
      <c r="A17" s="1609"/>
      <c r="B17" s="1609"/>
      <c r="C17" s="1609"/>
      <c r="D17" s="2141" t="s">
        <v>329</v>
      </c>
      <c r="E17" s="2142"/>
      <c r="F17" s="2142"/>
      <c r="G17" s="1610"/>
      <c r="H17" s="1610"/>
      <c r="I17" s="2141" t="s">
        <v>330</v>
      </c>
      <c r="J17" s="2142"/>
      <c r="K17" s="2142"/>
      <c r="L17" s="1610"/>
      <c r="M17" s="1610"/>
      <c r="N17" s="2141" t="s">
        <v>331</v>
      </c>
      <c r="O17" s="2142"/>
      <c r="P17" s="2142"/>
      <c r="Q17" s="1610"/>
      <c r="R17" s="1610"/>
      <c r="S17" s="2141" t="s">
        <v>332</v>
      </c>
      <c r="T17" s="2142"/>
      <c r="U17" s="2142"/>
      <c r="V17" s="1610"/>
      <c r="W17" s="1694"/>
    </row>
    <row r="18" spans="1:23" ht="9" customHeight="1">
      <c r="A18" s="1612"/>
      <c r="B18" s="1612"/>
      <c r="C18" s="1612"/>
      <c r="D18" s="1618" t="s">
        <v>208</v>
      </c>
      <c r="E18" s="1614"/>
      <c r="F18" s="1614" t="s">
        <v>209</v>
      </c>
      <c r="G18" s="1614"/>
      <c r="H18" s="1614"/>
      <c r="I18" s="1618" t="s">
        <v>208</v>
      </c>
      <c r="J18" s="1614"/>
      <c r="K18" s="1614" t="s">
        <v>209</v>
      </c>
      <c r="L18" s="1614"/>
      <c r="M18" s="1614"/>
      <c r="N18" s="1618" t="s">
        <v>208</v>
      </c>
      <c r="O18" s="1614"/>
      <c r="P18" s="1614" t="s">
        <v>209</v>
      </c>
      <c r="Q18" s="1614"/>
      <c r="R18" s="1614"/>
      <c r="S18" s="1618" t="s">
        <v>208</v>
      </c>
      <c r="T18" s="1614"/>
      <c r="U18" s="1614" t="s">
        <v>209</v>
      </c>
      <c r="V18" s="1614"/>
      <c r="W18" s="1695"/>
    </row>
    <row r="19" spans="1:23" ht="9" customHeight="1">
      <c r="A19" s="1612"/>
      <c r="B19" s="1612"/>
      <c r="C19" s="1612"/>
      <c r="D19" s="1620" t="s">
        <v>210</v>
      </c>
      <c r="E19" s="1614"/>
      <c r="F19" s="1614" t="s">
        <v>210</v>
      </c>
      <c r="G19" s="1614"/>
      <c r="H19" s="1614"/>
      <c r="I19" s="1620" t="s">
        <v>210</v>
      </c>
      <c r="J19" s="1614"/>
      <c r="K19" s="1614" t="s">
        <v>210</v>
      </c>
      <c r="L19" s="1614"/>
      <c r="M19" s="1614"/>
      <c r="N19" s="1620" t="s">
        <v>210</v>
      </c>
      <c r="O19" s="1614"/>
      <c r="P19" s="1614" t="s">
        <v>210</v>
      </c>
      <c r="Q19" s="1614"/>
      <c r="R19" s="1614"/>
      <c r="S19" s="1620" t="s">
        <v>210</v>
      </c>
      <c r="T19" s="1614"/>
      <c r="U19" s="1614" t="s">
        <v>210</v>
      </c>
      <c r="V19" s="1614"/>
      <c r="W19" s="1695"/>
    </row>
    <row r="20" spans="1:23" ht="9" customHeight="1">
      <c r="A20" s="1621"/>
      <c r="B20" s="1621"/>
      <c r="C20" s="1621"/>
      <c r="D20" s="1626" t="s">
        <v>211</v>
      </c>
      <c r="E20" s="1623" t="s">
        <v>367</v>
      </c>
      <c r="F20" s="1627" t="s">
        <v>211</v>
      </c>
      <c r="G20" s="1623" t="s">
        <v>367</v>
      </c>
      <c r="H20" s="1627"/>
      <c r="I20" s="1626" t="s">
        <v>211</v>
      </c>
      <c r="J20" s="1623" t="s">
        <v>367</v>
      </c>
      <c r="K20" s="1627" t="s">
        <v>211</v>
      </c>
      <c r="L20" s="1623" t="s">
        <v>367</v>
      </c>
      <c r="M20" s="1627"/>
      <c r="N20" s="1626" t="s">
        <v>211</v>
      </c>
      <c r="O20" s="1623" t="s">
        <v>367</v>
      </c>
      <c r="P20" s="1627" t="s">
        <v>211</v>
      </c>
      <c r="Q20" s="1623" t="s">
        <v>367</v>
      </c>
      <c r="R20" s="1627"/>
      <c r="S20" s="1626" t="s">
        <v>211</v>
      </c>
      <c r="T20" s="1623" t="s">
        <v>367</v>
      </c>
      <c r="U20" s="1627" t="s">
        <v>211</v>
      </c>
      <c r="V20" s="1623" t="s">
        <v>367</v>
      </c>
      <c r="W20" s="1696"/>
    </row>
    <row r="21" spans="1:23" ht="9" customHeight="1">
      <c r="A21" s="2143" t="s">
        <v>311</v>
      </c>
      <c r="B21" s="2143"/>
      <c r="C21" s="1629"/>
      <c r="D21" s="1635"/>
      <c r="E21" s="1636"/>
      <c r="F21" s="1636"/>
      <c r="G21" s="1636"/>
      <c r="H21" s="1636"/>
      <c r="I21" s="1697"/>
      <c r="J21" s="1636"/>
      <c r="K21" s="1636"/>
      <c r="L21" s="1636"/>
      <c r="M21" s="1636"/>
      <c r="N21" s="1635"/>
      <c r="O21" s="1636"/>
      <c r="P21" s="1636"/>
      <c r="Q21" s="1636"/>
      <c r="R21" s="1636"/>
      <c r="S21" s="1635"/>
      <c r="T21" s="1636"/>
      <c r="U21" s="1636"/>
      <c r="V21" s="1636"/>
      <c r="W21" s="1695"/>
    </row>
    <row r="22" spans="1:23" ht="9" customHeight="1">
      <c r="A22" s="1637"/>
      <c r="B22" s="1637" t="s">
        <v>337</v>
      </c>
      <c r="C22" s="1638"/>
      <c r="D22" s="1648">
        <v>0.6</v>
      </c>
      <c r="E22" s="1645"/>
      <c r="F22" s="1649">
        <v>0.47</v>
      </c>
      <c r="G22" s="1645"/>
      <c r="H22" s="1647"/>
      <c r="I22" s="1648">
        <v>0.6</v>
      </c>
      <c r="J22" s="1645"/>
      <c r="K22" s="1649">
        <v>0.45</v>
      </c>
      <c r="L22" s="1645"/>
      <c r="M22" s="1647"/>
      <c r="N22" s="1648">
        <v>0.64</v>
      </c>
      <c r="O22" s="1645"/>
      <c r="P22" s="1649">
        <v>0.52</v>
      </c>
      <c r="Q22" s="1645"/>
      <c r="R22" s="1647"/>
      <c r="S22" s="1648">
        <v>0.66</v>
      </c>
      <c r="T22" s="1645"/>
      <c r="U22" s="1649">
        <v>0.37</v>
      </c>
      <c r="V22" s="1647"/>
      <c r="W22" s="1619"/>
    </row>
    <row r="23" spans="1:23" ht="9" customHeight="1">
      <c r="A23" s="1637"/>
      <c r="B23" s="1637" t="s">
        <v>343</v>
      </c>
      <c r="C23" s="1638"/>
      <c r="D23" s="1653">
        <v>0</v>
      </c>
      <c r="E23" s="1654"/>
      <c r="F23" s="1655">
        <v>0</v>
      </c>
      <c r="G23" s="1645"/>
      <c r="H23" s="1656"/>
      <c r="I23" s="1653">
        <v>0</v>
      </c>
      <c r="J23" s="1654"/>
      <c r="K23" s="1655">
        <v>0</v>
      </c>
      <c r="L23" s="1645"/>
      <c r="M23" s="1656"/>
      <c r="N23" s="1653">
        <v>0</v>
      </c>
      <c r="O23" s="1654"/>
      <c r="P23" s="1655">
        <v>0</v>
      </c>
      <c r="Q23" s="1645"/>
      <c r="R23" s="1656"/>
      <c r="S23" s="1653">
        <v>0</v>
      </c>
      <c r="T23" s="1654"/>
      <c r="U23" s="1655">
        <v>0</v>
      </c>
      <c r="V23" s="1647"/>
      <c r="W23" s="1619"/>
    </row>
    <row r="24" spans="1:23" ht="9" customHeight="1">
      <c r="A24" s="1637"/>
      <c r="B24" s="1637" t="s">
        <v>344</v>
      </c>
      <c r="C24" s="1638"/>
      <c r="D24" s="1648">
        <v>0.11</v>
      </c>
      <c r="E24" s="1645"/>
      <c r="F24" s="1655">
        <v>0</v>
      </c>
      <c r="G24" s="1645"/>
      <c r="H24" s="1656"/>
      <c r="I24" s="1648">
        <v>0.09</v>
      </c>
      <c r="J24" s="1645"/>
      <c r="K24" s="1655">
        <v>0</v>
      </c>
      <c r="L24" s="1645"/>
      <c r="M24" s="1656"/>
      <c r="N24" s="1648">
        <v>0.13</v>
      </c>
      <c r="O24" s="1645"/>
      <c r="P24" s="1655">
        <v>0</v>
      </c>
      <c r="Q24" s="1645"/>
      <c r="R24" s="1656"/>
      <c r="S24" s="1648">
        <v>0.12</v>
      </c>
      <c r="T24" s="1645"/>
      <c r="U24" s="1655">
        <v>0</v>
      </c>
      <c r="V24" s="1647"/>
      <c r="W24" s="1619"/>
    </row>
    <row r="25" spans="1:23" ht="9" customHeight="1">
      <c r="A25" s="1658"/>
      <c r="B25" s="1658"/>
      <c r="C25" s="1658"/>
      <c r="D25" s="1668"/>
      <c r="E25" s="1665"/>
      <c r="F25" s="1669"/>
      <c r="G25" s="1665"/>
      <c r="H25" s="1667"/>
      <c r="I25" s="1668"/>
      <c r="J25" s="1665"/>
      <c r="K25" s="1669"/>
      <c r="L25" s="1665"/>
      <c r="M25" s="1667"/>
      <c r="N25" s="1668"/>
      <c r="O25" s="1665"/>
      <c r="P25" s="1669"/>
      <c r="Q25" s="1665"/>
      <c r="R25" s="1667"/>
      <c r="S25" s="1668"/>
      <c r="T25" s="1665"/>
      <c r="U25" s="1669"/>
      <c r="V25" s="1667"/>
      <c r="W25" s="1619"/>
    </row>
    <row r="26" spans="1:23" ht="9" customHeight="1">
      <c r="A26" s="2143" t="s">
        <v>312</v>
      </c>
      <c r="B26" s="2143"/>
      <c r="C26" s="1629"/>
      <c r="D26" s="1676"/>
      <c r="E26" s="1667"/>
      <c r="F26" s="1677"/>
      <c r="G26" s="1667"/>
      <c r="H26" s="1667"/>
      <c r="I26" s="1676"/>
      <c r="J26" s="1667"/>
      <c r="K26" s="1677"/>
      <c r="L26" s="1667"/>
      <c r="M26" s="1667"/>
      <c r="N26" s="1676"/>
      <c r="O26" s="1667"/>
      <c r="P26" s="1677"/>
      <c r="Q26" s="1667"/>
      <c r="R26" s="1667"/>
      <c r="S26" s="1676"/>
      <c r="T26" s="1667"/>
      <c r="U26" s="1677"/>
      <c r="V26" s="1667"/>
      <c r="W26" s="1619"/>
    </row>
    <row r="27" spans="1:23" ht="9" customHeight="1">
      <c r="A27" s="1637"/>
      <c r="B27" s="1637" t="s">
        <v>349</v>
      </c>
      <c r="C27" s="1638"/>
      <c r="D27" s="1648">
        <v>0.04</v>
      </c>
      <c r="E27" s="1645"/>
      <c r="F27" s="1649">
        <v>0.01</v>
      </c>
      <c r="G27" s="1645"/>
      <c r="H27" s="1647"/>
      <c r="I27" s="1648">
        <v>0.04</v>
      </c>
      <c r="J27" s="1645"/>
      <c r="K27" s="1649">
        <v>0.01</v>
      </c>
      <c r="L27" s="1645"/>
      <c r="M27" s="1647"/>
      <c r="N27" s="1648">
        <v>0.05</v>
      </c>
      <c r="O27" s="1645"/>
      <c r="P27" s="1649">
        <v>0.02</v>
      </c>
      <c r="Q27" s="1645"/>
      <c r="R27" s="1647"/>
      <c r="S27" s="1648">
        <v>0.05</v>
      </c>
      <c r="T27" s="1645"/>
      <c r="U27" s="1649">
        <v>0.02</v>
      </c>
      <c r="V27" s="1647"/>
      <c r="W27" s="1619"/>
    </row>
    <row r="28" spans="1:23" ht="9" customHeight="1">
      <c r="A28" s="1637"/>
      <c r="B28" s="1637" t="s">
        <v>350</v>
      </c>
      <c r="C28" s="1638"/>
      <c r="D28" s="1648">
        <v>3.49</v>
      </c>
      <c r="E28" s="1645"/>
      <c r="F28" s="1649">
        <v>3.36</v>
      </c>
      <c r="G28" s="1645"/>
      <c r="H28" s="1656"/>
      <c r="I28" s="1648">
        <v>4.2</v>
      </c>
      <c r="J28" s="1645"/>
      <c r="K28" s="1649">
        <v>3.53</v>
      </c>
      <c r="L28" s="1645"/>
      <c r="M28" s="1656"/>
      <c r="N28" s="1648">
        <v>4.18</v>
      </c>
      <c r="O28" s="1645"/>
      <c r="P28" s="1649">
        <v>3.6</v>
      </c>
      <c r="Q28" s="1645"/>
      <c r="R28" s="1656"/>
      <c r="S28" s="1648">
        <v>4.23</v>
      </c>
      <c r="T28" s="1645"/>
      <c r="U28" s="1649">
        <v>3.71</v>
      </c>
      <c r="V28" s="1647"/>
      <c r="W28" s="1619"/>
    </row>
    <row r="29" spans="1:23" ht="9" customHeight="1">
      <c r="A29" s="1637"/>
      <c r="B29" s="1637" t="s">
        <v>351</v>
      </c>
      <c r="C29" s="1638"/>
      <c r="D29" s="1691">
        <v>2.78</v>
      </c>
      <c r="E29" s="1689"/>
      <c r="F29" s="1692">
        <v>1.41</v>
      </c>
      <c r="G29" s="1689"/>
      <c r="H29" s="1689"/>
      <c r="I29" s="1691">
        <v>2.91</v>
      </c>
      <c r="J29" s="1689"/>
      <c r="K29" s="1692">
        <v>1.49</v>
      </c>
      <c r="L29" s="1689"/>
      <c r="M29" s="1689"/>
      <c r="N29" s="1691">
        <v>3.05</v>
      </c>
      <c r="O29" s="1689"/>
      <c r="P29" s="1692">
        <v>1.52</v>
      </c>
      <c r="Q29" s="1689"/>
      <c r="R29" s="1689"/>
      <c r="S29" s="1691">
        <v>2.89</v>
      </c>
      <c r="T29" s="1689"/>
      <c r="U29" s="1692">
        <v>1.51</v>
      </c>
      <c r="V29" s="1689"/>
      <c r="W29" s="1698"/>
    </row>
    <row r="30" spans="1:23" ht="4.5" customHeight="1">
      <c r="A30" s="1699"/>
      <c r="B30" s="1699"/>
      <c r="C30" s="1699"/>
      <c r="D30" s="1699"/>
      <c r="E30" s="1699"/>
      <c r="F30" s="1699"/>
      <c r="G30" s="1699"/>
      <c r="H30" s="1699"/>
      <c r="I30" s="1699"/>
      <c r="J30" s="1699"/>
      <c r="K30" s="1699"/>
      <c r="L30" s="1699"/>
      <c r="M30" s="1699"/>
      <c r="N30" s="1699"/>
      <c r="O30" s="1699"/>
      <c r="P30" s="1699"/>
      <c r="Q30" s="1699"/>
      <c r="R30" s="1699"/>
      <c r="S30" s="1699"/>
      <c r="T30" s="1699"/>
      <c r="U30" s="1699"/>
      <c r="V30" s="1699"/>
      <c r="W30" s="1700"/>
    </row>
    <row r="31" spans="1:23" ht="10.5" customHeight="1">
      <c r="A31" s="1864">
        <v>1</v>
      </c>
      <c r="B31" s="2148" t="s">
        <v>212</v>
      </c>
      <c r="C31" s="2148"/>
      <c r="D31" s="2148"/>
      <c r="E31" s="2148"/>
      <c r="F31" s="2148"/>
      <c r="G31" s="2148"/>
      <c r="H31" s="2148"/>
      <c r="I31" s="2148"/>
      <c r="J31" s="2148"/>
      <c r="K31" s="2148"/>
      <c r="L31" s="2148"/>
      <c r="M31" s="2148"/>
      <c r="N31" s="2148"/>
      <c r="O31" s="2148"/>
      <c r="P31" s="2148"/>
      <c r="Q31" s="2148"/>
      <c r="R31" s="2148"/>
      <c r="S31" s="2148"/>
      <c r="T31" s="2148"/>
      <c r="U31" s="2148"/>
      <c r="V31" s="2148"/>
      <c r="W31" s="2148"/>
    </row>
    <row r="32" spans="1:23" ht="10.5" customHeight="1">
      <c r="A32" s="1865"/>
      <c r="B32" s="2148" t="s">
        <v>213</v>
      </c>
      <c r="C32" s="2148"/>
      <c r="D32" s="2148"/>
      <c r="E32" s="2148"/>
      <c r="F32" s="2148"/>
      <c r="G32" s="2148"/>
      <c r="H32" s="2148"/>
      <c r="I32" s="2148"/>
      <c r="J32" s="2148"/>
      <c r="K32" s="2148"/>
      <c r="L32" s="2148"/>
      <c r="M32" s="2148"/>
      <c r="N32" s="2148"/>
      <c r="O32" s="2148"/>
      <c r="P32" s="2148"/>
      <c r="Q32" s="2148"/>
      <c r="R32" s="2148"/>
      <c r="S32" s="2148"/>
      <c r="T32" s="2148"/>
      <c r="U32" s="2148"/>
      <c r="V32" s="2148"/>
      <c r="W32" s="2148"/>
    </row>
    <row r="33" spans="1:23" ht="10.5" customHeight="1">
      <c r="A33" s="1865"/>
      <c r="B33" s="2071" t="s">
        <v>214</v>
      </c>
      <c r="C33" s="2071"/>
      <c r="D33" s="2071"/>
      <c r="E33" s="2071"/>
      <c r="F33" s="2071"/>
      <c r="G33" s="2071"/>
      <c r="H33" s="2071"/>
      <c r="I33" s="2071"/>
      <c r="J33" s="2071"/>
      <c r="K33" s="2071"/>
      <c r="L33" s="2071"/>
      <c r="M33" s="2071"/>
      <c r="N33" s="2071"/>
      <c r="O33" s="2071"/>
      <c r="P33" s="2071"/>
      <c r="Q33" s="2071"/>
      <c r="R33" s="2071"/>
      <c r="S33" s="2071"/>
      <c r="T33" s="2071"/>
      <c r="U33" s="2071"/>
      <c r="V33" s="2071"/>
      <c r="W33" s="2071"/>
    </row>
    <row r="34" spans="1:23" ht="10.5" customHeight="1">
      <c r="A34" s="1865"/>
      <c r="B34" s="2148" t="s">
        <v>215</v>
      </c>
      <c r="C34" s="2148"/>
      <c r="D34" s="2148"/>
      <c r="E34" s="2148"/>
      <c r="F34" s="2148"/>
      <c r="G34" s="2148"/>
      <c r="H34" s="2148"/>
      <c r="I34" s="2148"/>
      <c r="J34" s="2148"/>
      <c r="K34" s="2148"/>
      <c r="L34" s="2148"/>
      <c r="M34" s="2148"/>
      <c r="N34" s="2148"/>
      <c r="O34" s="2148"/>
      <c r="P34" s="2148"/>
      <c r="Q34" s="2148"/>
      <c r="R34" s="2148"/>
      <c r="S34" s="2148"/>
      <c r="T34" s="2148"/>
      <c r="U34" s="2148"/>
      <c r="V34" s="2148"/>
      <c r="W34" s="2148"/>
    </row>
    <row r="35" spans="1:23" ht="10.5" customHeight="1">
      <c r="A35" s="1866">
        <v>2</v>
      </c>
      <c r="B35" s="2150" t="s">
        <v>216</v>
      </c>
      <c r="C35" s="2150"/>
      <c r="D35" s="2150"/>
      <c r="E35" s="2150"/>
      <c r="F35" s="2150"/>
      <c r="G35" s="2150"/>
      <c r="H35" s="2150"/>
      <c r="I35" s="2150"/>
      <c r="J35" s="2150"/>
      <c r="K35" s="2150"/>
      <c r="L35" s="2150"/>
      <c r="M35" s="2150"/>
      <c r="N35" s="2150"/>
      <c r="O35" s="2150"/>
      <c r="P35" s="2150"/>
      <c r="Q35" s="2150"/>
      <c r="R35" s="2150"/>
      <c r="S35" s="2150"/>
      <c r="T35" s="2150"/>
      <c r="U35" s="2150"/>
      <c r="V35" s="2150"/>
      <c r="W35" s="2150"/>
    </row>
    <row r="36" spans="1:23" ht="10.5" customHeight="1">
      <c r="A36" s="1866"/>
      <c r="B36" s="2150" t="s">
        <v>217</v>
      </c>
      <c r="C36" s="2150"/>
      <c r="D36" s="2150"/>
      <c r="E36" s="2150"/>
      <c r="F36" s="2150"/>
      <c r="G36" s="2150"/>
      <c r="H36" s="2150"/>
      <c r="I36" s="2150"/>
      <c r="J36" s="2150"/>
      <c r="K36" s="2150"/>
      <c r="L36" s="2150"/>
      <c r="M36" s="2150"/>
      <c r="N36" s="2150"/>
      <c r="O36" s="2150"/>
      <c r="P36" s="2150"/>
      <c r="Q36" s="2150"/>
      <c r="R36" s="2150"/>
      <c r="S36" s="2150"/>
      <c r="T36" s="2150"/>
      <c r="U36" s="2150"/>
      <c r="V36" s="2150"/>
      <c r="W36" s="2150"/>
    </row>
    <row r="37" spans="1:23" ht="10.5" customHeight="1">
      <c r="A37" s="1866">
        <v>3</v>
      </c>
      <c r="B37" s="2150" t="s">
        <v>218</v>
      </c>
      <c r="C37" s="2150"/>
      <c r="D37" s="2150"/>
      <c r="E37" s="2150"/>
      <c r="F37" s="2150"/>
      <c r="G37" s="2150"/>
      <c r="H37" s="2150"/>
      <c r="I37" s="2150"/>
      <c r="J37" s="2150"/>
      <c r="K37" s="2150"/>
      <c r="L37" s="2150"/>
      <c r="M37" s="2150"/>
      <c r="N37" s="2150"/>
      <c r="O37" s="2150"/>
      <c r="P37" s="2150"/>
      <c r="Q37" s="2150"/>
      <c r="R37" s="2150"/>
      <c r="S37" s="2150"/>
      <c r="T37" s="2150"/>
      <c r="U37" s="2150"/>
      <c r="V37" s="2150"/>
      <c r="W37" s="2150"/>
    </row>
    <row r="38" spans="1:23" ht="18" customHeight="1">
      <c r="A38" s="1809"/>
      <c r="B38" s="2149" t="s">
        <v>219</v>
      </c>
      <c r="C38" s="2149"/>
      <c r="D38" s="2149"/>
      <c r="E38" s="2149"/>
      <c r="F38" s="2149"/>
      <c r="G38" s="2149"/>
      <c r="H38" s="2149"/>
      <c r="I38" s="2149"/>
      <c r="J38" s="2149"/>
      <c r="K38" s="2149"/>
      <c r="L38" s="2149"/>
      <c r="M38" s="2149"/>
      <c r="N38" s="2149"/>
      <c r="O38" s="2149"/>
      <c r="P38" s="2149"/>
      <c r="Q38" s="2149"/>
      <c r="R38" s="2149"/>
      <c r="S38" s="2149"/>
      <c r="T38" s="2149"/>
      <c r="U38" s="2149"/>
      <c r="V38" s="2149"/>
      <c r="W38" s="2149"/>
    </row>
  </sheetData>
  <sheetProtection formatCells="0" formatColumns="0" formatRows="0" sort="0" autoFilter="0" pivotTables="0"/>
  <mergeCells count="22">
    <mergeCell ref="B36:W36"/>
    <mergeCell ref="B37:W37"/>
    <mergeCell ref="N17:P17"/>
    <mergeCell ref="A12:B12"/>
    <mergeCell ref="A26:B26"/>
    <mergeCell ref="A21:B21"/>
    <mergeCell ref="B31:W31"/>
    <mergeCell ref="B38:W38"/>
    <mergeCell ref="B35:W35"/>
    <mergeCell ref="B32:W32"/>
    <mergeCell ref="B33:W33"/>
    <mergeCell ref="B34:W34"/>
    <mergeCell ref="S17:U17"/>
    <mergeCell ref="I17:K17"/>
    <mergeCell ref="A1:W1"/>
    <mergeCell ref="A7:B7"/>
    <mergeCell ref="A3:B3"/>
    <mergeCell ref="D17:F17"/>
    <mergeCell ref="D3:H3"/>
    <mergeCell ref="I3:K3"/>
    <mergeCell ref="N3:P3"/>
    <mergeCell ref="S3:U3"/>
  </mergeCells>
  <printOptions horizontalCentered="1"/>
  <pageMargins left="0.25" right="0.25" top="0.5" bottom="0.25" header="0.5" footer="0.5"/>
  <pageSetup horizontalDpi="600" verticalDpi="600" orientation="landscape" paperSize="9" r:id="rId1"/>
  <colBreaks count="1" manualBreakCount="1">
    <brk id="23" min="3" max="39" man="1"/>
  </colBreaks>
</worksheet>
</file>

<file path=xl/worksheets/sheet24.xml><?xml version="1.0" encoding="utf-8"?>
<worksheet xmlns="http://schemas.openxmlformats.org/spreadsheetml/2006/main" xmlns:r="http://schemas.openxmlformats.org/officeDocument/2006/relationships">
  <dimension ref="A1:S40"/>
  <sheetViews>
    <sheetView zoomScalePageLayoutView="0" workbookViewId="0" topLeftCell="A1">
      <selection activeCell="A37" sqref="A37:A39"/>
    </sheetView>
  </sheetViews>
  <sheetFormatPr defaultColWidth="8.421875" defaultRowHeight="12.75"/>
  <cols>
    <col min="1" max="1" width="2.421875" style="1" customWidth="1"/>
    <col min="2" max="2" width="2.140625" style="1" customWidth="1"/>
    <col min="3" max="3" width="42.57421875" style="1" customWidth="1"/>
    <col min="4" max="4" width="1.57421875" style="1" customWidth="1"/>
    <col min="5" max="10" width="7.57421875" style="1" customWidth="1"/>
    <col min="11" max="12" width="1.28515625" style="1" customWidth="1"/>
    <col min="13" max="18" width="7.140625" style="1" customWidth="1"/>
    <col min="19" max="19" width="1.28515625" style="1" customWidth="1"/>
    <col min="20" max="20" width="8.421875" style="1" customWidth="1"/>
    <col min="21" max="21" width="8.421875" style="1701" customWidth="1"/>
    <col min="22" max="23" width="8.421875" style="1" customWidth="1"/>
    <col min="24" max="24" width="8.421875" style="1701" customWidth="1"/>
    <col min="25" max="26" width="8.421875" style="1" customWidth="1"/>
    <col min="27" max="27" width="8.421875" style="1701" customWidth="1"/>
    <col min="28" max="29" width="8.421875" style="1" customWidth="1"/>
    <col min="30" max="30" width="8.421875" style="1701" customWidth="1"/>
    <col min="31" max="32" width="8.421875" style="1" customWidth="1"/>
    <col min="33" max="33" width="8.421875" style="1701" customWidth="1"/>
    <col min="34" max="254" width="8.421875" style="1" customWidth="1"/>
    <col min="255" max="16384" width="8.421875" style="1" customWidth="1"/>
  </cols>
  <sheetData>
    <row r="1" spans="1:19" ht="18" customHeight="1">
      <c r="A1" s="2057" t="s">
        <v>220</v>
      </c>
      <c r="B1" s="2057"/>
      <c r="C1" s="2057"/>
      <c r="D1" s="2057"/>
      <c r="E1" s="2057"/>
      <c r="F1" s="2057"/>
      <c r="G1" s="2057"/>
      <c r="H1" s="2057"/>
      <c r="I1" s="2057"/>
      <c r="J1" s="2057"/>
      <c r="K1" s="2057"/>
      <c r="L1" s="2057"/>
      <c r="M1" s="2057"/>
      <c r="N1" s="2057"/>
      <c r="O1" s="2057"/>
      <c r="P1" s="2057"/>
      <c r="Q1" s="2057"/>
      <c r="R1" s="2057"/>
      <c r="S1" s="2057"/>
    </row>
    <row r="2" spans="1:19" ht="10.5" customHeight="1">
      <c r="A2" s="2"/>
      <c r="B2" s="2"/>
      <c r="C2" s="2"/>
      <c r="D2" s="2"/>
      <c r="E2" s="221"/>
      <c r="F2" s="221"/>
      <c r="G2" s="221"/>
      <c r="H2" s="221"/>
      <c r="I2" s="221"/>
      <c r="J2" s="221"/>
      <c r="K2" s="221"/>
      <c r="L2" s="221"/>
      <c r="M2" s="221"/>
      <c r="N2" s="221"/>
      <c r="O2" s="221"/>
      <c r="P2" s="221"/>
      <c r="Q2" s="221"/>
      <c r="R2" s="221"/>
      <c r="S2" s="221"/>
    </row>
    <row r="3" spans="1:19" ht="9" customHeight="1">
      <c r="A3" s="2151" t="s">
        <v>324</v>
      </c>
      <c r="B3" s="2151"/>
      <c r="C3" s="2151"/>
      <c r="D3" s="1703"/>
      <c r="E3" s="2145" t="s">
        <v>325</v>
      </c>
      <c r="F3" s="2146"/>
      <c r="G3" s="2146"/>
      <c r="H3" s="2146"/>
      <c r="I3" s="2146"/>
      <c r="J3" s="2146"/>
      <c r="K3" s="2147"/>
      <c r="L3" s="1704"/>
      <c r="M3" s="2141" t="s">
        <v>326</v>
      </c>
      <c r="N3" s="2142"/>
      <c r="O3" s="2142"/>
      <c r="P3" s="2142"/>
      <c r="Q3" s="2142"/>
      <c r="R3" s="2142"/>
      <c r="S3" s="1705"/>
    </row>
    <row r="4" spans="1:19" ht="9" customHeight="1">
      <c r="A4" s="1704"/>
      <c r="B4" s="1704"/>
      <c r="C4" s="1704"/>
      <c r="D4" s="1704"/>
      <c r="E4" s="1706" t="s">
        <v>221</v>
      </c>
      <c r="F4" s="1707" t="s">
        <v>209</v>
      </c>
      <c r="G4" s="1707" t="s">
        <v>221</v>
      </c>
      <c r="H4" s="1708"/>
      <c r="I4" s="1615"/>
      <c r="J4" s="1707"/>
      <c r="K4" s="1615"/>
      <c r="L4" s="1613"/>
      <c r="M4" s="1709" t="s">
        <v>221</v>
      </c>
      <c r="N4" s="1710" t="s">
        <v>209</v>
      </c>
      <c r="O4" s="1710" t="s">
        <v>221</v>
      </c>
      <c r="P4" s="1711"/>
      <c r="Q4" s="1712"/>
      <c r="R4" s="1710"/>
      <c r="S4" s="1713"/>
    </row>
    <row r="5" spans="1:19" ht="9" customHeight="1">
      <c r="A5" s="1704"/>
      <c r="B5" s="1704"/>
      <c r="C5" s="1704"/>
      <c r="D5" s="1704"/>
      <c r="E5" s="1613" t="s">
        <v>222</v>
      </c>
      <c r="F5" s="1615" t="s">
        <v>223</v>
      </c>
      <c r="G5" s="1615" t="s">
        <v>222</v>
      </c>
      <c r="H5" s="1615" t="s">
        <v>209</v>
      </c>
      <c r="I5" s="1615" t="s">
        <v>224</v>
      </c>
      <c r="J5" s="1615" t="s">
        <v>209</v>
      </c>
      <c r="K5" s="1713"/>
      <c r="L5" s="1613"/>
      <c r="M5" s="1714" t="s">
        <v>222</v>
      </c>
      <c r="N5" s="1712" t="s">
        <v>223</v>
      </c>
      <c r="O5" s="1712" t="s">
        <v>222</v>
      </c>
      <c r="P5" s="1712" t="s">
        <v>209</v>
      </c>
      <c r="Q5" s="1712" t="s">
        <v>224</v>
      </c>
      <c r="R5" s="1712" t="s">
        <v>209</v>
      </c>
      <c r="S5" s="1713"/>
    </row>
    <row r="6" spans="1:19" ht="9" customHeight="1">
      <c r="A6" s="1715"/>
      <c r="B6" s="1715"/>
      <c r="C6" s="1715"/>
      <c r="D6" s="1715"/>
      <c r="E6" s="1622" t="s">
        <v>573</v>
      </c>
      <c r="F6" s="1624" t="s">
        <v>211</v>
      </c>
      <c r="G6" s="1624" t="s">
        <v>574</v>
      </c>
      <c r="H6" s="1624" t="s">
        <v>574</v>
      </c>
      <c r="I6" s="1624" t="s">
        <v>572</v>
      </c>
      <c r="J6" s="1624" t="s">
        <v>572</v>
      </c>
      <c r="K6" s="1625"/>
      <c r="L6" s="1716"/>
      <c r="M6" s="1626" t="s">
        <v>573</v>
      </c>
      <c r="N6" s="1627" t="s">
        <v>211</v>
      </c>
      <c r="O6" s="1627" t="s">
        <v>574</v>
      </c>
      <c r="P6" s="1627" t="s">
        <v>574</v>
      </c>
      <c r="Q6" s="1627" t="s">
        <v>572</v>
      </c>
      <c r="R6" s="1627" t="s">
        <v>572</v>
      </c>
      <c r="S6" s="1625"/>
    </row>
    <row r="7" spans="1:19" ht="9" customHeight="1">
      <c r="A7" s="2153" t="s">
        <v>313</v>
      </c>
      <c r="B7" s="2153"/>
      <c r="C7" s="2153"/>
      <c r="D7" s="1718"/>
      <c r="E7" s="1719"/>
      <c r="F7" s="1720"/>
      <c r="G7" s="1720"/>
      <c r="H7" s="1720"/>
      <c r="I7" s="1720"/>
      <c r="J7" s="1720"/>
      <c r="K7" s="1721"/>
      <c r="L7" s="1719"/>
      <c r="M7" s="1722"/>
      <c r="N7" s="1723"/>
      <c r="O7" s="1723"/>
      <c r="P7" s="1723"/>
      <c r="Q7" s="1723"/>
      <c r="R7" s="1723"/>
      <c r="S7" s="1721"/>
    </row>
    <row r="8" spans="1:19" ht="9" customHeight="1">
      <c r="A8" s="1724"/>
      <c r="B8" s="2154" t="s">
        <v>337</v>
      </c>
      <c r="C8" s="2154"/>
      <c r="D8" s="1725"/>
      <c r="E8" s="1726">
        <v>2.96</v>
      </c>
      <c r="F8" s="1727">
        <v>0.51</v>
      </c>
      <c r="G8" s="1727">
        <v>39.07</v>
      </c>
      <c r="H8" s="1727">
        <v>38.23</v>
      </c>
      <c r="I8" s="1727">
        <v>79.19</v>
      </c>
      <c r="J8" s="1727">
        <v>48.87</v>
      </c>
      <c r="K8" s="1728"/>
      <c r="L8" s="1729"/>
      <c r="M8" s="1730">
        <v>2.95</v>
      </c>
      <c r="N8" s="1731">
        <v>0.54</v>
      </c>
      <c r="O8" s="1731">
        <v>40.34</v>
      </c>
      <c r="P8" s="1731">
        <v>41.68</v>
      </c>
      <c r="Q8" s="1731">
        <v>79.04</v>
      </c>
      <c r="R8" s="1731">
        <v>54.06</v>
      </c>
      <c r="S8" s="1732"/>
    </row>
    <row r="9" spans="1:19" ht="9" customHeight="1">
      <c r="A9" s="1724"/>
      <c r="B9" s="2152" t="s">
        <v>343</v>
      </c>
      <c r="C9" s="2152"/>
      <c r="D9" s="1725"/>
      <c r="E9" s="1726">
        <v>2.62</v>
      </c>
      <c r="F9" s="1727">
        <v>0</v>
      </c>
      <c r="G9" s="1727">
        <v>97</v>
      </c>
      <c r="H9" s="1727">
        <v>8.47</v>
      </c>
      <c r="I9" s="1727">
        <v>98.95</v>
      </c>
      <c r="J9" s="1727" t="s">
        <v>392</v>
      </c>
      <c r="K9" s="1734"/>
      <c r="L9" s="1735"/>
      <c r="M9" s="1730">
        <v>2.6</v>
      </c>
      <c r="N9" s="1731">
        <v>0</v>
      </c>
      <c r="O9" s="1731">
        <v>61.09</v>
      </c>
      <c r="P9" s="1731">
        <v>21.92</v>
      </c>
      <c r="Q9" s="1731">
        <v>98.95</v>
      </c>
      <c r="R9" s="1731" t="s">
        <v>392</v>
      </c>
      <c r="S9" s="1736"/>
    </row>
    <row r="10" spans="1:19" ht="9" customHeight="1">
      <c r="A10" s="1724"/>
      <c r="B10" s="2152" t="s">
        <v>344</v>
      </c>
      <c r="C10" s="2152"/>
      <c r="D10" s="1725"/>
      <c r="E10" s="1726">
        <v>1.37</v>
      </c>
      <c r="F10" s="1727">
        <v>0</v>
      </c>
      <c r="G10" s="1727">
        <v>0</v>
      </c>
      <c r="H10" s="1727" t="s">
        <v>392</v>
      </c>
      <c r="I10" s="1727">
        <v>81.63</v>
      </c>
      <c r="J10" s="1727" t="s">
        <v>392</v>
      </c>
      <c r="K10" s="1734"/>
      <c r="L10" s="1735"/>
      <c r="M10" s="1730">
        <v>1.32</v>
      </c>
      <c r="N10" s="1731">
        <v>0</v>
      </c>
      <c r="O10" s="1731">
        <v>0</v>
      </c>
      <c r="P10" s="1731" t="s">
        <v>392</v>
      </c>
      <c r="Q10" s="1731">
        <v>86.06</v>
      </c>
      <c r="R10" s="1731" t="s">
        <v>392</v>
      </c>
      <c r="S10" s="1732"/>
    </row>
    <row r="11" spans="1:19" ht="9" customHeight="1">
      <c r="A11" s="1737"/>
      <c r="B11" s="1737"/>
      <c r="C11" s="1737"/>
      <c r="D11" s="1737"/>
      <c r="E11" s="1738"/>
      <c r="F11" s="1739"/>
      <c r="G11" s="1739"/>
      <c r="H11" s="1739"/>
      <c r="I11" s="1739"/>
      <c r="J11" s="1739"/>
      <c r="K11" s="1740"/>
      <c r="L11" s="1741"/>
      <c r="M11" s="1742"/>
      <c r="N11" s="1743"/>
      <c r="O11" s="1743"/>
      <c r="P11" s="1743"/>
      <c r="Q11" s="1744"/>
      <c r="R11" s="1744"/>
      <c r="S11" s="1745"/>
    </row>
    <row r="12" spans="1:19" ht="9" customHeight="1">
      <c r="A12" s="2153" t="s">
        <v>314</v>
      </c>
      <c r="B12" s="2153"/>
      <c r="C12" s="2153"/>
      <c r="D12" s="1718"/>
      <c r="E12" s="1746"/>
      <c r="F12" s="1747"/>
      <c r="G12" s="1747"/>
      <c r="H12" s="1747"/>
      <c r="I12" s="1747"/>
      <c r="J12" s="1747"/>
      <c r="K12" s="1740"/>
      <c r="L12" s="1741"/>
      <c r="M12" s="1748"/>
      <c r="N12" s="1749"/>
      <c r="O12" s="1749"/>
      <c r="P12" s="1749"/>
      <c r="Q12" s="1750"/>
      <c r="R12" s="1750"/>
      <c r="S12" s="1740"/>
    </row>
    <row r="13" spans="1:19" ht="9" customHeight="1">
      <c r="A13" s="1717"/>
      <c r="B13" s="2151" t="s">
        <v>349</v>
      </c>
      <c r="C13" s="2151"/>
      <c r="D13" s="1718"/>
      <c r="E13" s="1746"/>
      <c r="F13" s="1747"/>
      <c r="G13" s="1747"/>
      <c r="H13" s="1747"/>
      <c r="I13" s="1747"/>
      <c r="J13" s="1747"/>
      <c r="K13" s="1740"/>
      <c r="L13" s="1741"/>
      <c r="M13" s="1748"/>
      <c r="N13" s="1749"/>
      <c r="O13" s="1749"/>
      <c r="P13" s="1749"/>
      <c r="Q13" s="1750"/>
      <c r="R13" s="1750"/>
      <c r="S13" s="1740"/>
    </row>
    <row r="14" spans="1:19" ht="9" customHeight="1">
      <c r="A14" s="1724"/>
      <c r="B14" s="1724"/>
      <c r="C14" s="1725" t="s">
        <v>225</v>
      </c>
      <c r="D14" s="1718"/>
      <c r="E14" s="1726">
        <v>0.51</v>
      </c>
      <c r="F14" s="1727">
        <v>0.28</v>
      </c>
      <c r="G14" s="1727">
        <v>19.29</v>
      </c>
      <c r="H14" s="1727">
        <v>8.57</v>
      </c>
      <c r="I14" s="1727" t="s">
        <v>392</v>
      </c>
      <c r="J14" s="1727" t="s">
        <v>392</v>
      </c>
      <c r="K14" s="1734"/>
      <c r="L14" s="1735"/>
      <c r="M14" s="1730">
        <v>0.51</v>
      </c>
      <c r="N14" s="1731">
        <v>0.25</v>
      </c>
      <c r="O14" s="1731">
        <v>18.59</v>
      </c>
      <c r="P14" s="1731">
        <v>10.05</v>
      </c>
      <c r="Q14" s="1731" t="s">
        <v>392</v>
      </c>
      <c r="R14" s="1731" t="s">
        <v>392</v>
      </c>
      <c r="S14" s="1732"/>
    </row>
    <row r="15" spans="1:19" ht="9" customHeight="1">
      <c r="A15" s="1724"/>
      <c r="B15" s="1724"/>
      <c r="C15" s="1751" t="s">
        <v>226</v>
      </c>
      <c r="D15" s="1752"/>
      <c r="E15" s="1726">
        <v>0.53</v>
      </c>
      <c r="F15" s="1727">
        <v>0.32</v>
      </c>
      <c r="G15" s="1727" t="s">
        <v>392</v>
      </c>
      <c r="H15" s="1727" t="s">
        <v>392</v>
      </c>
      <c r="I15" s="1727" t="s">
        <v>392</v>
      </c>
      <c r="J15" s="1727" t="s">
        <v>392</v>
      </c>
      <c r="K15" s="1734"/>
      <c r="L15" s="1735"/>
      <c r="M15" s="1730">
        <v>0.54</v>
      </c>
      <c r="N15" s="1731">
        <v>0.32</v>
      </c>
      <c r="O15" s="1731" t="s">
        <v>392</v>
      </c>
      <c r="P15" s="1731" t="s">
        <v>392</v>
      </c>
      <c r="Q15" s="1731" t="s">
        <v>392</v>
      </c>
      <c r="R15" s="1731" t="s">
        <v>392</v>
      </c>
      <c r="S15" s="1732"/>
    </row>
    <row r="16" spans="1:19" ht="9" customHeight="1">
      <c r="A16" s="1724"/>
      <c r="B16" s="1724"/>
      <c r="C16" s="1724" t="s">
        <v>227</v>
      </c>
      <c r="D16" s="1725"/>
      <c r="E16" s="1726">
        <v>0.25</v>
      </c>
      <c r="F16" s="1727">
        <v>0.1</v>
      </c>
      <c r="G16" s="1727">
        <v>23.34</v>
      </c>
      <c r="H16" s="1727">
        <v>13.41</v>
      </c>
      <c r="I16" s="1727">
        <v>98.88</v>
      </c>
      <c r="J16" s="1727">
        <v>94.01</v>
      </c>
      <c r="K16" s="1728"/>
      <c r="L16" s="1729"/>
      <c r="M16" s="1730">
        <v>0.26</v>
      </c>
      <c r="N16" s="1731">
        <v>0.09</v>
      </c>
      <c r="O16" s="1731">
        <v>24.14</v>
      </c>
      <c r="P16" s="1731">
        <v>9.56</v>
      </c>
      <c r="Q16" s="1731">
        <v>98.9</v>
      </c>
      <c r="R16" s="1731">
        <v>92.42</v>
      </c>
      <c r="S16" s="1732"/>
    </row>
    <row r="17" spans="1:19" ht="9" customHeight="1">
      <c r="A17" s="1724"/>
      <c r="B17" s="2152" t="s">
        <v>350</v>
      </c>
      <c r="C17" s="2152"/>
      <c r="D17" s="1725"/>
      <c r="E17" s="1726">
        <v>1.29</v>
      </c>
      <c r="F17" s="1727">
        <v>1.13</v>
      </c>
      <c r="G17" s="1727">
        <v>90.27</v>
      </c>
      <c r="H17" s="1727">
        <v>86.23</v>
      </c>
      <c r="I17" s="1727">
        <v>102.31</v>
      </c>
      <c r="J17" s="1727">
        <v>98.2</v>
      </c>
      <c r="K17" s="1728"/>
      <c r="L17" s="1729"/>
      <c r="M17" s="1730">
        <v>1.3</v>
      </c>
      <c r="N17" s="1731">
        <v>1.15</v>
      </c>
      <c r="O17" s="1731">
        <v>90.1</v>
      </c>
      <c r="P17" s="1731">
        <v>85.93</v>
      </c>
      <c r="Q17" s="1731">
        <v>102.28</v>
      </c>
      <c r="R17" s="1731">
        <v>98.34</v>
      </c>
      <c r="S17" s="1753"/>
    </row>
    <row r="18" spans="1:19" ht="9" customHeight="1">
      <c r="A18" s="1724"/>
      <c r="B18" s="2152" t="s">
        <v>351</v>
      </c>
      <c r="C18" s="2152"/>
      <c r="D18" s="1725"/>
      <c r="E18" s="1754">
        <v>2.31</v>
      </c>
      <c r="F18" s="1755">
        <v>1.64</v>
      </c>
      <c r="G18" s="1755">
        <v>85.67</v>
      </c>
      <c r="H18" s="1755">
        <v>80.84</v>
      </c>
      <c r="I18" s="1755">
        <v>93.78</v>
      </c>
      <c r="J18" s="1727">
        <v>91.49</v>
      </c>
      <c r="K18" s="1756"/>
      <c r="L18" s="1729"/>
      <c r="M18" s="1757">
        <v>2.32</v>
      </c>
      <c r="N18" s="1758">
        <v>1.75</v>
      </c>
      <c r="O18" s="1758">
        <v>86.03</v>
      </c>
      <c r="P18" s="1758">
        <v>80.08</v>
      </c>
      <c r="Q18" s="1759">
        <v>95.65</v>
      </c>
      <c r="R18" s="1759">
        <v>94.19</v>
      </c>
      <c r="S18" s="1760"/>
    </row>
    <row r="19" spans="1:19" ht="9" customHeight="1">
      <c r="A19" s="1702"/>
      <c r="B19" s="1702"/>
      <c r="C19" s="1702"/>
      <c r="D19" s="1702"/>
      <c r="E19" s="1761"/>
      <c r="F19" s="1761"/>
      <c r="G19" s="1761"/>
      <c r="H19" s="1761"/>
      <c r="I19" s="1761"/>
      <c r="J19" s="1762"/>
      <c r="K19" s="1761"/>
      <c r="L19" s="1761"/>
      <c r="M19" s="1763"/>
      <c r="N19" s="1763"/>
      <c r="O19" s="1763"/>
      <c r="P19" s="1763"/>
      <c r="Q19" s="1763"/>
      <c r="R19" s="1763"/>
      <c r="S19" s="1761"/>
    </row>
    <row r="20" spans="1:19" ht="9" customHeight="1">
      <c r="A20" s="2151" t="s">
        <v>324</v>
      </c>
      <c r="B20" s="2151"/>
      <c r="C20" s="2151"/>
      <c r="D20" s="1703"/>
      <c r="E20" s="2157"/>
      <c r="F20" s="2157"/>
      <c r="G20" s="2157"/>
      <c r="H20" s="2157"/>
      <c r="I20" s="2157"/>
      <c r="J20" s="2157"/>
      <c r="K20" s="2157"/>
      <c r="L20" s="1704"/>
      <c r="M20" s="2141" t="s">
        <v>327</v>
      </c>
      <c r="N20" s="2142"/>
      <c r="O20" s="2142"/>
      <c r="P20" s="2142"/>
      <c r="Q20" s="2142"/>
      <c r="R20" s="2142"/>
      <c r="S20" s="1705"/>
    </row>
    <row r="21" spans="1:19" ht="9" customHeight="1">
      <c r="A21" s="1704"/>
      <c r="B21" s="1704"/>
      <c r="C21" s="1704"/>
      <c r="D21" s="1704"/>
      <c r="E21" s="1712"/>
      <c r="F21" s="1712"/>
      <c r="G21" s="1712"/>
      <c r="H21" s="1764"/>
      <c r="I21" s="1712"/>
      <c r="J21" s="1712"/>
      <c r="K21" s="1712"/>
      <c r="L21" s="1615"/>
      <c r="M21" s="1709" t="s">
        <v>221</v>
      </c>
      <c r="N21" s="1710" t="s">
        <v>209</v>
      </c>
      <c r="O21" s="1710" t="s">
        <v>221</v>
      </c>
      <c r="P21" s="1711"/>
      <c r="Q21" s="1712"/>
      <c r="R21" s="1710"/>
      <c r="S21" s="1713"/>
    </row>
    <row r="22" spans="1:19" ht="9" customHeight="1">
      <c r="A22" s="1704"/>
      <c r="B22" s="1704"/>
      <c r="C22" s="1704"/>
      <c r="D22" s="1704"/>
      <c r="E22" s="1712"/>
      <c r="F22" s="1712"/>
      <c r="G22" s="1712"/>
      <c r="H22" s="1712"/>
      <c r="I22" s="1712"/>
      <c r="J22" s="1712"/>
      <c r="K22" s="1712"/>
      <c r="L22" s="1615"/>
      <c r="M22" s="1714" t="s">
        <v>222</v>
      </c>
      <c r="N22" s="1712" t="s">
        <v>223</v>
      </c>
      <c r="O22" s="1712" t="s">
        <v>222</v>
      </c>
      <c r="P22" s="1712" t="s">
        <v>209</v>
      </c>
      <c r="Q22" s="1712" t="s">
        <v>224</v>
      </c>
      <c r="R22" s="1712" t="s">
        <v>209</v>
      </c>
      <c r="S22" s="1713"/>
    </row>
    <row r="23" spans="1:19" ht="9" customHeight="1">
      <c r="A23" s="1715"/>
      <c r="B23" s="1715"/>
      <c r="C23" s="1715"/>
      <c r="D23" s="1715"/>
      <c r="E23" s="1765"/>
      <c r="F23" s="1765"/>
      <c r="G23" s="1765"/>
      <c r="H23" s="1765"/>
      <c r="I23" s="1765"/>
      <c r="J23" s="1765"/>
      <c r="K23" s="1765"/>
      <c r="L23" s="1766"/>
      <c r="M23" s="1626" t="s">
        <v>573</v>
      </c>
      <c r="N23" s="1627" t="s">
        <v>211</v>
      </c>
      <c r="O23" s="1627" t="s">
        <v>574</v>
      </c>
      <c r="P23" s="1627" t="s">
        <v>574</v>
      </c>
      <c r="Q23" s="1627" t="s">
        <v>572</v>
      </c>
      <c r="R23" s="1627" t="s">
        <v>572</v>
      </c>
      <c r="S23" s="1625"/>
    </row>
    <row r="24" spans="1:19" ht="9" customHeight="1">
      <c r="A24" s="2153" t="s">
        <v>313</v>
      </c>
      <c r="B24" s="2153"/>
      <c r="C24" s="2153"/>
      <c r="D24" s="1718"/>
      <c r="E24" s="1723"/>
      <c r="F24" s="1723"/>
      <c r="G24" s="1723"/>
      <c r="H24" s="1723"/>
      <c r="I24" s="1723"/>
      <c r="J24" s="1723"/>
      <c r="K24" s="1723"/>
      <c r="L24" s="1720"/>
      <c r="M24" s="1722"/>
      <c r="N24" s="1723"/>
      <c r="O24" s="1723"/>
      <c r="P24" s="1723"/>
      <c r="Q24" s="1723"/>
      <c r="R24" s="1723"/>
      <c r="S24" s="1721"/>
    </row>
    <row r="25" spans="1:19" ht="9" customHeight="1">
      <c r="A25" s="1724"/>
      <c r="B25" s="2154" t="s">
        <v>337</v>
      </c>
      <c r="C25" s="2154"/>
      <c r="D25" s="1702"/>
      <c r="E25" s="1763"/>
      <c r="F25" s="1763"/>
      <c r="G25" s="1763"/>
      <c r="H25" s="1763"/>
      <c r="I25" s="1763"/>
      <c r="J25" s="1763"/>
      <c r="K25" s="1761"/>
      <c r="L25" s="1761"/>
      <c r="M25" s="1730">
        <v>2.77</v>
      </c>
      <c r="N25" s="1731">
        <v>0.57</v>
      </c>
      <c r="O25" s="1731">
        <v>44.91</v>
      </c>
      <c r="P25" s="1731">
        <v>42.99</v>
      </c>
      <c r="Q25" s="1731">
        <v>79.57</v>
      </c>
      <c r="R25" s="1731">
        <v>60.13</v>
      </c>
      <c r="S25" s="1732"/>
    </row>
    <row r="26" spans="1:19" ht="9" customHeight="1">
      <c r="A26" s="1724"/>
      <c r="B26" s="2152" t="s">
        <v>343</v>
      </c>
      <c r="C26" s="2152"/>
      <c r="D26" s="1733"/>
      <c r="E26" s="1767"/>
      <c r="F26" s="1768"/>
      <c r="G26" s="1767"/>
      <c r="H26" s="1767"/>
      <c r="I26" s="1767"/>
      <c r="J26" s="1769"/>
      <c r="K26" s="1770"/>
      <c r="L26" s="1771"/>
      <c r="M26" s="1730">
        <v>2.54</v>
      </c>
      <c r="N26" s="1731">
        <v>0</v>
      </c>
      <c r="O26" s="1731">
        <v>63.07</v>
      </c>
      <c r="P26" s="1731">
        <v>28.75</v>
      </c>
      <c r="Q26" s="1731">
        <v>98.95</v>
      </c>
      <c r="R26" s="1731" t="s">
        <v>392</v>
      </c>
      <c r="S26" s="1736"/>
    </row>
    <row r="27" spans="1:19" ht="9" customHeight="1">
      <c r="A27" s="1724"/>
      <c r="B27" s="2152" t="s">
        <v>344</v>
      </c>
      <c r="C27" s="2152"/>
      <c r="D27" s="1733"/>
      <c r="E27" s="1767"/>
      <c r="F27" s="1768"/>
      <c r="G27" s="1768"/>
      <c r="H27" s="1769"/>
      <c r="I27" s="1767"/>
      <c r="J27" s="1769"/>
      <c r="K27" s="1770"/>
      <c r="L27" s="1771"/>
      <c r="M27" s="1730">
        <v>1.27</v>
      </c>
      <c r="N27" s="1731">
        <v>0</v>
      </c>
      <c r="O27" s="1731">
        <v>0</v>
      </c>
      <c r="P27" s="1731" t="s">
        <v>392</v>
      </c>
      <c r="Q27" s="1731">
        <v>84.93</v>
      </c>
      <c r="R27" s="1731" t="s">
        <v>392</v>
      </c>
      <c r="S27" s="1732"/>
    </row>
    <row r="28" spans="1:19" ht="9" customHeight="1">
      <c r="A28" s="1737"/>
      <c r="B28" s="1737"/>
      <c r="C28" s="1737"/>
      <c r="D28" s="1702"/>
      <c r="E28" s="1749"/>
      <c r="F28" s="1749"/>
      <c r="G28" s="1749"/>
      <c r="H28" s="1749"/>
      <c r="I28" s="1750"/>
      <c r="J28" s="1750"/>
      <c r="K28" s="1772"/>
      <c r="L28" s="1772"/>
      <c r="M28" s="1742"/>
      <c r="N28" s="1743"/>
      <c r="O28" s="1743"/>
      <c r="P28" s="1743"/>
      <c r="Q28" s="1744"/>
      <c r="R28" s="1744"/>
      <c r="S28" s="1745"/>
    </row>
    <row r="29" spans="1:19" ht="9" customHeight="1">
      <c r="A29" s="2153" t="s">
        <v>315</v>
      </c>
      <c r="B29" s="2153"/>
      <c r="C29" s="2153"/>
      <c r="D29" s="1718"/>
      <c r="E29" s="1749"/>
      <c r="F29" s="1749"/>
      <c r="G29" s="1749"/>
      <c r="H29" s="1749"/>
      <c r="I29" s="1750"/>
      <c r="J29" s="1750"/>
      <c r="K29" s="1772"/>
      <c r="L29" s="1772"/>
      <c r="M29" s="1748"/>
      <c r="N29" s="1749"/>
      <c r="O29" s="1749"/>
      <c r="P29" s="1749"/>
      <c r="Q29" s="1750"/>
      <c r="R29" s="1750"/>
      <c r="S29" s="1740"/>
    </row>
    <row r="30" spans="1:19" ht="9" customHeight="1">
      <c r="A30" s="1717"/>
      <c r="B30" s="2151" t="s">
        <v>349</v>
      </c>
      <c r="C30" s="2151"/>
      <c r="D30" s="1718"/>
      <c r="E30" s="1749"/>
      <c r="F30" s="1749"/>
      <c r="G30" s="1749"/>
      <c r="H30" s="1749"/>
      <c r="I30" s="1750"/>
      <c r="J30" s="1750"/>
      <c r="K30" s="1772"/>
      <c r="L30" s="1772"/>
      <c r="M30" s="1748"/>
      <c r="N30" s="1749"/>
      <c r="O30" s="1749"/>
      <c r="P30" s="1749"/>
      <c r="Q30" s="1750"/>
      <c r="R30" s="1750"/>
      <c r="S30" s="1740"/>
    </row>
    <row r="31" spans="1:19" ht="9" customHeight="1">
      <c r="A31" s="1724"/>
      <c r="B31" s="1724"/>
      <c r="C31" s="1725" t="s">
        <v>225</v>
      </c>
      <c r="D31" s="1718"/>
      <c r="E31" s="1763"/>
      <c r="F31" s="1763"/>
      <c r="G31" s="1763"/>
      <c r="H31" s="1763"/>
      <c r="I31" s="1773"/>
      <c r="J31" s="1773"/>
      <c r="K31" s="1774"/>
      <c r="L31" s="1774"/>
      <c r="M31" s="1730">
        <v>0.54</v>
      </c>
      <c r="N31" s="1731">
        <v>0.25</v>
      </c>
      <c r="O31" s="1731">
        <v>18.96</v>
      </c>
      <c r="P31" s="1731">
        <v>6.72</v>
      </c>
      <c r="Q31" s="1731" t="s">
        <v>392</v>
      </c>
      <c r="R31" s="1731" t="s">
        <v>392</v>
      </c>
      <c r="S31" s="1732"/>
    </row>
    <row r="32" spans="1:19" ht="9" customHeight="1">
      <c r="A32" s="1724"/>
      <c r="B32" s="1724"/>
      <c r="C32" s="1751" t="s">
        <v>226</v>
      </c>
      <c r="D32" s="1775"/>
      <c r="E32" s="1767"/>
      <c r="F32" s="1767"/>
      <c r="G32" s="1769"/>
      <c r="H32" s="1769"/>
      <c r="I32" s="1769"/>
      <c r="J32" s="1769"/>
      <c r="K32" s="1770"/>
      <c r="L32" s="1770"/>
      <c r="M32" s="1730">
        <v>0.55</v>
      </c>
      <c r="N32" s="1731">
        <v>0.33</v>
      </c>
      <c r="O32" s="1731" t="s">
        <v>392</v>
      </c>
      <c r="P32" s="1731" t="s">
        <v>392</v>
      </c>
      <c r="Q32" s="1731" t="s">
        <v>392</v>
      </c>
      <c r="R32" s="1731" t="s">
        <v>392</v>
      </c>
      <c r="S32" s="1732"/>
    </row>
    <row r="33" spans="1:19" ht="9" customHeight="1">
      <c r="A33" s="1724"/>
      <c r="B33" s="1724"/>
      <c r="C33" s="1724" t="s">
        <v>227</v>
      </c>
      <c r="D33" s="1725"/>
      <c r="E33" s="1767"/>
      <c r="F33" s="1767"/>
      <c r="G33" s="1767"/>
      <c r="H33" s="1767"/>
      <c r="I33" s="1767"/>
      <c r="J33" s="1767"/>
      <c r="K33" s="1776"/>
      <c r="L33" s="1776"/>
      <c r="M33" s="1730">
        <v>0.26</v>
      </c>
      <c r="N33" s="1731">
        <v>0.09</v>
      </c>
      <c r="O33" s="1731">
        <v>25.85</v>
      </c>
      <c r="P33" s="1731">
        <v>12.69</v>
      </c>
      <c r="Q33" s="1731">
        <v>99.6</v>
      </c>
      <c r="R33" s="1731">
        <v>95.99</v>
      </c>
      <c r="S33" s="1732"/>
    </row>
    <row r="34" spans="1:19" ht="9" customHeight="1">
      <c r="A34" s="1724"/>
      <c r="B34" s="2152" t="s">
        <v>350</v>
      </c>
      <c r="C34" s="2152"/>
      <c r="D34" s="1725"/>
      <c r="E34" s="1767"/>
      <c r="F34" s="1767"/>
      <c r="G34" s="1767"/>
      <c r="H34" s="1767"/>
      <c r="I34" s="1767"/>
      <c r="J34" s="1767"/>
      <c r="K34" s="1776"/>
      <c r="L34" s="1776"/>
      <c r="M34" s="1730">
        <v>1.28</v>
      </c>
      <c r="N34" s="1731">
        <v>1.14</v>
      </c>
      <c r="O34" s="1731">
        <v>87.11</v>
      </c>
      <c r="P34" s="1731">
        <v>81.99</v>
      </c>
      <c r="Q34" s="1731">
        <v>98.36</v>
      </c>
      <c r="R34" s="1731">
        <v>96.03</v>
      </c>
      <c r="S34" s="1753"/>
    </row>
    <row r="35" spans="1:19" ht="9" customHeight="1">
      <c r="A35" s="1724"/>
      <c r="B35" s="2152" t="s">
        <v>351</v>
      </c>
      <c r="C35" s="2152"/>
      <c r="D35" s="1725"/>
      <c r="E35" s="1767"/>
      <c r="F35" s="1767"/>
      <c r="G35" s="1767"/>
      <c r="H35" s="1767"/>
      <c r="I35" s="1767"/>
      <c r="J35" s="1767"/>
      <c r="K35" s="1776"/>
      <c r="L35" s="1776"/>
      <c r="M35" s="1757">
        <v>2.41</v>
      </c>
      <c r="N35" s="1758">
        <v>1.77</v>
      </c>
      <c r="O35" s="1758">
        <v>79.87</v>
      </c>
      <c r="P35" s="1758">
        <v>82.65</v>
      </c>
      <c r="Q35" s="1759">
        <v>95.7</v>
      </c>
      <c r="R35" s="1759">
        <v>83.73</v>
      </c>
      <c r="S35" s="1760"/>
    </row>
    <row r="36" spans="1:19" ht="4.5" customHeight="1">
      <c r="A36" s="1700"/>
      <c r="B36" s="1700"/>
      <c r="C36" s="1700"/>
      <c r="D36" s="1700"/>
      <c r="E36" s="1777"/>
      <c r="F36" s="1777"/>
      <c r="G36" s="1777"/>
      <c r="H36" s="1777"/>
      <c r="I36" s="1777"/>
      <c r="J36" s="1777"/>
      <c r="K36" s="1777"/>
      <c r="L36" s="1777"/>
      <c r="M36" s="1777"/>
      <c r="N36" s="1777"/>
      <c r="O36" s="1777"/>
      <c r="P36" s="1777"/>
      <c r="Q36" s="1777"/>
      <c r="R36" s="1777"/>
      <c r="S36" s="1777"/>
    </row>
    <row r="37" spans="1:19" ht="9" customHeight="1">
      <c r="A37" s="1867">
        <v>1</v>
      </c>
      <c r="B37" s="2156" t="s">
        <v>228</v>
      </c>
      <c r="C37" s="2156"/>
      <c r="D37" s="2156"/>
      <c r="E37" s="2156"/>
      <c r="F37" s="2156"/>
      <c r="G37" s="2156"/>
      <c r="H37" s="2156"/>
      <c r="I37" s="2156"/>
      <c r="J37" s="2156"/>
      <c r="K37" s="2156"/>
      <c r="L37" s="2156"/>
      <c r="M37" s="2156"/>
      <c r="N37" s="2156"/>
      <c r="O37" s="2156"/>
      <c r="P37" s="2156"/>
      <c r="Q37" s="2156"/>
      <c r="R37" s="2156"/>
      <c r="S37" s="2156"/>
    </row>
    <row r="38" spans="1:19" ht="9" customHeight="1">
      <c r="A38" s="1867"/>
      <c r="B38" s="2156"/>
      <c r="C38" s="2156"/>
      <c r="D38" s="2156"/>
      <c r="E38" s="2156"/>
      <c r="F38" s="2156"/>
      <c r="G38" s="2156"/>
      <c r="H38" s="2156"/>
      <c r="I38" s="2156"/>
      <c r="J38" s="2156"/>
      <c r="K38" s="2156"/>
      <c r="L38" s="2156"/>
      <c r="M38" s="2156"/>
      <c r="N38" s="2156"/>
      <c r="O38" s="2156"/>
      <c r="P38" s="2156"/>
      <c r="Q38" s="2156"/>
      <c r="R38" s="2156"/>
      <c r="S38" s="2156"/>
    </row>
    <row r="39" spans="1:19" ht="19.5" customHeight="1">
      <c r="A39" s="1867">
        <v>2</v>
      </c>
      <c r="B39" s="2156" t="s">
        <v>229</v>
      </c>
      <c r="C39" s="2156"/>
      <c r="D39" s="2156"/>
      <c r="E39" s="2156"/>
      <c r="F39" s="2156"/>
      <c r="G39" s="2156"/>
      <c r="H39" s="2156"/>
      <c r="I39" s="2156"/>
      <c r="J39" s="2156"/>
      <c r="K39" s="2156"/>
      <c r="L39" s="2156"/>
      <c r="M39" s="2156"/>
      <c r="N39" s="2156"/>
      <c r="O39" s="2156"/>
      <c r="P39" s="2156"/>
      <c r="Q39" s="2156"/>
      <c r="R39" s="2156"/>
      <c r="S39" s="2156"/>
    </row>
    <row r="40" spans="1:19" ht="9" customHeight="1">
      <c r="A40" s="1810" t="s">
        <v>392</v>
      </c>
      <c r="B40" s="2155" t="s">
        <v>44</v>
      </c>
      <c r="C40" s="2155"/>
      <c r="D40" s="2155"/>
      <c r="E40" s="2155"/>
      <c r="F40" s="2155"/>
      <c r="G40" s="2155"/>
      <c r="H40" s="2155"/>
      <c r="I40" s="2155"/>
      <c r="J40" s="2155"/>
      <c r="K40" s="2155"/>
      <c r="L40" s="2155"/>
      <c r="M40" s="2155"/>
      <c r="N40" s="2155"/>
      <c r="O40" s="2155"/>
      <c r="P40" s="2155"/>
      <c r="Q40" s="2155"/>
      <c r="R40" s="2155"/>
      <c r="S40" s="2155"/>
    </row>
    <row r="41" ht="9" customHeight="1"/>
  </sheetData>
  <sheetProtection formatCells="0" formatColumns="0" formatRows="0" sort="0" autoFilter="0" pivotTables="0"/>
  <mergeCells count="26">
    <mergeCell ref="B13:C13"/>
    <mergeCell ref="B17:C17"/>
    <mergeCell ref="B18:C18"/>
    <mergeCell ref="A3:C3"/>
    <mergeCell ref="M3:R3"/>
    <mergeCell ref="M20:R20"/>
    <mergeCell ref="E3:K3"/>
    <mergeCell ref="E20:K20"/>
    <mergeCell ref="A1:S1"/>
    <mergeCell ref="B35:C35"/>
    <mergeCell ref="B40:S40"/>
    <mergeCell ref="A12:C12"/>
    <mergeCell ref="A7:C7"/>
    <mergeCell ref="B8:C8"/>
    <mergeCell ref="B9:C9"/>
    <mergeCell ref="B10:C10"/>
    <mergeCell ref="B39:S39"/>
    <mergeCell ref="B37:S38"/>
    <mergeCell ref="A20:C20"/>
    <mergeCell ref="B34:C34"/>
    <mergeCell ref="A24:C24"/>
    <mergeCell ref="B25:C25"/>
    <mergeCell ref="B30:C30"/>
    <mergeCell ref="A29:C29"/>
    <mergeCell ref="B26:C26"/>
    <mergeCell ref="B27:C27"/>
  </mergeCells>
  <printOptions horizontalCentered="1"/>
  <pageMargins left="0.25" right="0.25" top="0.5" bottom="0.25" header="0.5" footer="0.5"/>
  <pageSetup horizontalDpi="600" verticalDpi="600" orientation="landscape" paperSize="9" r:id="rId1"/>
  <colBreaks count="1" manualBreakCount="1">
    <brk id="19" min="3" max="39" man="1"/>
  </colBreaks>
</worksheet>
</file>

<file path=xl/worksheets/sheet25.xml><?xml version="1.0" encoding="utf-8"?>
<worksheet xmlns="http://schemas.openxmlformats.org/spreadsheetml/2006/main" xmlns:r="http://schemas.openxmlformats.org/officeDocument/2006/relationships">
  <dimension ref="A1:Q28"/>
  <sheetViews>
    <sheetView zoomScalePageLayoutView="0" workbookViewId="0" topLeftCell="A1">
      <selection activeCell="H22" sqref="H22"/>
    </sheetView>
  </sheetViews>
  <sheetFormatPr defaultColWidth="8.421875" defaultRowHeight="12.75"/>
  <cols>
    <col min="1" max="1" width="2.140625" style="1" customWidth="1"/>
    <col min="2" max="2" width="25.57421875" style="123" customWidth="1"/>
    <col min="3" max="3" width="8.57421875" style="123" customWidth="1"/>
    <col min="4" max="4" width="11.140625" style="123" customWidth="1"/>
    <col min="5" max="5" width="10.28125" style="123" customWidth="1"/>
    <col min="6" max="6" width="8.7109375" style="123" customWidth="1"/>
    <col min="7" max="7" width="9.57421875" style="83" customWidth="1"/>
    <col min="8" max="8" width="7.7109375" style="83" bestFit="1" customWidth="1"/>
    <col min="9" max="16" width="7.7109375" style="285" bestFit="1" customWidth="1"/>
    <col min="17" max="17" width="1.7109375" style="285" customWidth="1"/>
    <col min="18" max="18" width="8.421875" style="1" customWidth="1"/>
    <col min="19" max="19" width="8.421875" style="286" customWidth="1"/>
    <col min="20" max="25" width="8.421875" style="287" customWidth="1"/>
    <col min="26" max="26" width="8.421875" style="286" customWidth="1"/>
    <col min="27" max="254" width="8.421875" style="1" customWidth="1"/>
    <col min="255" max="16384" width="8.421875" style="1" customWidth="1"/>
  </cols>
  <sheetData>
    <row r="1" spans="1:17" ht="18">
      <c r="A1" s="2057" t="s">
        <v>285</v>
      </c>
      <c r="B1" s="2057"/>
      <c r="C1" s="2057"/>
      <c r="D1" s="2057"/>
      <c r="E1" s="2057"/>
      <c r="F1" s="2057"/>
      <c r="G1" s="2057"/>
      <c r="H1" s="2057"/>
      <c r="I1" s="2057"/>
      <c r="J1" s="2057"/>
      <c r="K1" s="2057"/>
      <c r="L1" s="2057"/>
      <c r="M1" s="2057"/>
      <c r="N1" s="2057"/>
      <c r="O1" s="2057"/>
      <c r="P1" s="2057"/>
      <c r="Q1" s="2057"/>
    </row>
    <row r="2" spans="1:17" ht="10.5" customHeight="1">
      <c r="A2" s="253"/>
      <c r="B2" s="253"/>
      <c r="C2" s="122"/>
      <c r="D2" s="122"/>
      <c r="E2" s="122"/>
      <c r="F2" s="122"/>
      <c r="G2" s="122"/>
      <c r="H2" s="256"/>
      <c r="I2" s="256"/>
      <c r="J2" s="256"/>
      <c r="K2" s="122"/>
      <c r="L2" s="122"/>
      <c r="M2" s="257"/>
      <c r="N2" s="258"/>
      <c r="O2" s="258"/>
      <c r="P2" s="258"/>
      <c r="Q2" s="259"/>
    </row>
    <row r="3" spans="1:17" ht="10.5" customHeight="1">
      <c r="A3" s="2167" t="s">
        <v>324</v>
      </c>
      <c r="B3" s="2168"/>
      <c r="C3" s="2169" t="s">
        <v>325</v>
      </c>
      <c r="D3" s="2170"/>
      <c r="E3" s="2170"/>
      <c r="F3" s="2170"/>
      <c r="G3" s="2170"/>
      <c r="H3" s="2170"/>
      <c r="I3" s="89" t="s">
        <v>326</v>
      </c>
      <c r="J3" s="89" t="s">
        <v>327</v>
      </c>
      <c r="K3" s="89" t="s">
        <v>328</v>
      </c>
      <c r="L3" s="89" t="s">
        <v>329</v>
      </c>
      <c r="M3" s="89" t="s">
        <v>330</v>
      </c>
      <c r="N3" s="89" t="s">
        <v>331</v>
      </c>
      <c r="O3" s="89" t="s">
        <v>332</v>
      </c>
      <c r="P3" s="89" t="s">
        <v>357</v>
      </c>
      <c r="Q3" s="261"/>
    </row>
    <row r="4" spans="1:17" ht="10.5" customHeight="1">
      <c r="A4" s="262"/>
      <c r="B4" s="260"/>
      <c r="C4" s="2164" t="s">
        <v>338</v>
      </c>
      <c r="D4" s="2162" t="s">
        <v>339</v>
      </c>
      <c r="E4" s="2162" t="s">
        <v>340</v>
      </c>
      <c r="F4" s="263" t="s">
        <v>411</v>
      </c>
      <c r="G4" s="2162" t="s">
        <v>342</v>
      </c>
      <c r="H4" s="263"/>
      <c r="I4" s="2171" t="s">
        <v>372</v>
      </c>
      <c r="J4" s="2171"/>
      <c r="K4" s="2171"/>
      <c r="L4" s="2171"/>
      <c r="M4" s="2171"/>
      <c r="N4" s="2171"/>
      <c r="O4" s="2171"/>
      <c r="P4" s="2171"/>
      <c r="Q4" s="264"/>
    </row>
    <row r="5" spans="1:17" ht="10.5" customHeight="1">
      <c r="A5" s="265"/>
      <c r="B5" s="265"/>
      <c r="C5" s="2165"/>
      <c r="D5" s="2163"/>
      <c r="E5" s="2166"/>
      <c r="F5" s="266" t="s">
        <v>412</v>
      </c>
      <c r="G5" s="2163"/>
      <c r="H5" s="267" t="s">
        <v>372</v>
      </c>
      <c r="I5" s="2172"/>
      <c r="J5" s="2172"/>
      <c r="K5" s="2172"/>
      <c r="L5" s="2172"/>
      <c r="M5" s="2172"/>
      <c r="N5" s="2172"/>
      <c r="O5" s="2172"/>
      <c r="P5" s="2172"/>
      <c r="Q5" s="268"/>
    </row>
    <row r="6" spans="1:17" ht="10.5" customHeight="1">
      <c r="A6" s="265"/>
      <c r="B6" s="265"/>
      <c r="C6" s="269"/>
      <c r="D6" s="269"/>
      <c r="E6" s="269"/>
      <c r="F6" s="270"/>
      <c r="G6" s="271"/>
      <c r="H6" s="271"/>
      <c r="I6" s="271"/>
      <c r="J6" s="271"/>
      <c r="K6" s="271"/>
      <c r="L6" s="271"/>
      <c r="M6" s="271"/>
      <c r="N6" s="271"/>
      <c r="O6" s="271"/>
      <c r="P6" s="271"/>
      <c r="Q6" s="272"/>
    </row>
    <row r="7" spans="1:17" ht="10.5" customHeight="1">
      <c r="A7" s="107"/>
      <c r="B7" s="107"/>
      <c r="C7" s="273"/>
      <c r="D7" s="274"/>
      <c r="E7" s="274"/>
      <c r="F7" s="274"/>
      <c r="G7" s="274"/>
      <c r="H7" s="275"/>
      <c r="I7" s="276"/>
      <c r="J7" s="276"/>
      <c r="K7" s="276"/>
      <c r="L7" s="276"/>
      <c r="M7" s="276"/>
      <c r="N7" s="276"/>
      <c r="O7" s="276"/>
      <c r="P7" s="275"/>
      <c r="Q7" s="277"/>
    </row>
    <row r="8" spans="1:17" ht="10.5" customHeight="1">
      <c r="A8" s="2160" t="s">
        <v>413</v>
      </c>
      <c r="B8" s="2161"/>
      <c r="C8" s="103">
        <v>7722</v>
      </c>
      <c r="D8" s="278">
        <v>88</v>
      </c>
      <c r="E8" s="278">
        <v>0</v>
      </c>
      <c r="F8" s="278">
        <v>0</v>
      </c>
      <c r="G8" s="278">
        <v>0</v>
      </c>
      <c r="H8" s="278">
        <f>SUM(C8:G8)</f>
        <v>7810</v>
      </c>
      <c r="I8" s="104">
        <v>7959</v>
      </c>
      <c r="J8" s="104">
        <v>7931</v>
      </c>
      <c r="K8" s="104">
        <v>7685</v>
      </c>
      <c r="L8" s="104">
        <v>7614</v>
      </c>
      <c r="M8" s="104">
        <v>7550</v>
      </c>
      <c r="N8" s="104">
        <v>7628</v>
      </c>
      <c r="O8" s="104">
        <v>7666</v>
      </c>
      <c r="P8" s="104">
        <v>7562</v>
      </c>
      <c r="Q8" s="279"/>
    </row>
    <row r="9" spans="1:17" ht="10.5" customHeight="1">
      <c r="A9" s="2158" t="s">
        <v>414</v>
      </c>
      <c r="B9" s="2159"/>
      <c r="C9" s="103">
        <v>16937</v>
      </c>
      <c r="D9" s="278">
        <v>2978</v>
      </c>
      <c r="E9" s="278">
        <v>4886</v>
      </c>
      <c r="F9" s="278">
        <v>63816</v>
      </c>
      <c r="G9" s="278">
        <v>7869</v>
      </c>
      <c r="H9" s="278">
        <f>SUM(C9:G9)</f>
        <v>96486</v>
      </c>
      <c r="I9" s="105">
        <v>102426</v>
      </c>
      <c r="J9" s="105">
        <v>82936</v>
      </c>
      <c r="K9" s="105">
        <v>91974</v>
      </c>
      <c r="L9" s="105">
        <v>96285</v>
      </c>
      <c r="M9" s="105">
        <v>85009</v>
      </c>
      <c r="N9" s="105">
        <v>83426</v>
      </c>
      <c r="O9" s="105">
        <v>94579</v>
      </c>
      <c r="P9" s="104">
        <v>89495</v>
      </c>
      <c r="Q9" s="279"/>
    </row>
    <row r="10" spans="1:17" ht="10.5" customHeight="1">
      <c r="A10" s="2158" t="s">
        <v>415</v>
      </c>
      <c r="B10" s="2159"/>
      <c r="C10" s="103">
        <v>3724</v>
      </c>
      <c r="D10" s="278">
        <v>2306</v>
      </c>
      <c r="E10" s="278">
        <v>0</v>
      </c>
      <c r="F10" s="278">
        <v>303</v>
      </c>
      <c r="G10" s="278">
        <v>38</v>
      </c>
      <c r="H10" s="278">
        <f aca="true" t="shared" si="0" ref="H10:H25">SUM(C10:G10)</f>
        <v>6371</v>
      </c>
      <c r="I10" s="104">
        <v>6403</v>
      </c>
      <c r="J10" s="104">
        <v>5952</v>
      </c>
      <c r="K10" s="104">
        <v>5848</v>
      </c>
      <c r="L10" s="104">
        <v>5551</v>
      </c>
      <c r="M10" s="104">
        <v>5432</v>
      </c>
      <c r="N10" s="104">
        <v>5305</v>
      </c>
      <c r="O10" s="104">
        <v>5178</v>
      </c>
      <c r="P10" s="104">
        <v>5212</v>
      </c>
      <c r="Q10" s="279"/>
    </row>
    <row r="11" spans="1:17" ht="10.5" customHeight="1">
      <c r="A11" s="2158" t="s">
        <v>416</v>
      </c>
      <c r="B11" s="2159"/>
      <c r="C11" s="103">
        <v>4045</v>
      </c>
      <c r="D11" s="278">
        <v>1622</v>
      </c>
      <c r="E11" s="278">
        <v>0</v>
      </c>
      <c r="F11" s="278">
        <v>438</v>
      </c>
      <c r="G11" s="278">
        <v>40</v>
      </c>
      <c r="H11" s="278">
        <f t="shared" si="0"/>
        <v>6145</v>
      </c>
      <c r="I11" s="105">
        <v>6149</v>
      </c>
      <c r="J11" s="105">
        <v>6033</v>
      </c>
      <c r="K11" s="105">
        <v>6024</v>
      </c>
      <c r="L11" s="105">
        <v>5968</v>
      </c>
      <c r="M11" s="105">
        <v>5819</v>
      </c>
      <c r="N11" s="105">
        <v>5583</v>
      </c>
      <c r="O11" s="105">
        <v>6048</v>
      </c>
      <c r="P11" s="104">
        <v>6009</v>
      </c>
      <c r="Q11" s="279"/>
    </row>
    <row r="12" spans="1:17" ht="10.5" customHeight="1">
      <c r="A12" s="2158" t="s">
        <v>417</v>
      </c>
      <c r="B12" s="2159"/>
      <c r="C12" s="103">
        <v>1525</v>
      </c>
      <c r="D12" s="278">
        <v>1599</v>
      </c>
      <c r="E12" s="278">
        <v>0</v>
      </c>
      <c r="F12" s="278">
        <v>111</v>
      </c>
      <c r="G12" s="278">
        <v>47</v>
      </c>
      <c r="H12" s="278">
        <f t="shared" si="0"/>
        <v>3282</v>
      </c>
      <c r="I12" s="104">
        <v>3438</v>
      </c>
      <c r="J12" s="104">
        <v>3366</v>
      </c>
      <c r="K12" s="104">
        <v>3156</v>
      </c>
      <c r="L12" s="104">
        <v>3054</v>
      </c>
      <c r="M12" s="104">
        <v>2837</v>
      </c>
      <c r="N12" s="104">
        <v>2833</v>
      </c>
      <c r="O12" s="104">
        <v>2874</v>
      </c>
      <c r="P12" s="104">
        <v>2799</v>
      </c>
      <c r="Q12" s="279"/>
    </row>
    <row r="13" spans="1:17" ht="10.5" customHeight="1">
      <c r="A13" s="2158" t="s">
        <v>418</v>
      </c>
      <c r="B13" s="2159"/>
      <c r="C13" s="103">
        <v>2282</v>
      </c>
      <c r="D13" s="278">
        <v>986</v>
      </c>
      <c r="E13" s="278">
        <v>0</v>
      </c>
      <c r="F13" s="278">
        <v>163</v>
      </c>
      <c r="G13" s="278">
        <v>36</v>
      </c>
      <c r="H13" s="278">
        <f t="shared" si="0"/>
        <v>3467</v>
      </c>
      <c r="I13" s="104">
        <v>3470</v>
      </c>
      <c r="J13" s="104">
        <v>3590</v>
      </c>
      <c r="K13" s="104">
        <v>3476</v>
      </c>
      <c r="L13" s="104">
        <v>3476</v>
      </c>
      <c r="M13" s="104">
        <v>3247</v>
      </c>
      <c r="N13" s="104">
        <v>3019</v>
      </c>
      <c r="O13" s="104">
        <v>3205</v>
      </c>
      <c r="P13" s="104">
        <v>3033</v>
      </c>
      <c r="Q13" s="279"/>
    </row>
    <row r="14" spans="1:17" ht="10.5" customHeight="1">
      <c r="A14" s="2158" t="s">
        <v>419</v>
      </c>
      <c r="B14" s="2159"/>
      <c r="C14" s="103">
        <v>13266</v>
      </c>
      <c r="D14" s="278">
        <v>4192</v>
      </c>
      <c r="E14" s="278">
        <v>0</v>
      </c>
      <c r="F14" s="278">
        <v>790</v>
      </c>
      <c r="G14" s="278">
        <v>143</v>
      </c>
      <c r="H14" s="278">
        <f t="shared" si="0"/>
        <v>18391</v>
      </c>
      <c r="I14" s="104">
        <v>18453</v>
      </c>
      <c r="J14" s="104">
        <v>17689</v>
      </c>
      <c r="K14" s="104">
        <v>16857</v>
      </c>
      <c r="L14" s="104">
        <v>16039</v>
      </c>
      <c r="M14" s="104">
        <v>14986</v>
      </c>
      <c r="N14" s="104">
        <v>15011</v>
      </c>
      <c r="O14" s="104">
        <v>14270</v>
      </c>
      <c r="P14" s="104">
        <v>13860</v>
      </c>
      <c r="Q14" s="279"/>
    </row>
    <row r="15" spans="1:17" ht="10.5" customHeight="1">
      <c r="A15" s="2158" t="s">
        <v>420</v>
      </c>
      <c r="B15" s="2159"/>
      <c r="C15" s="103">
        <v>4189</v>
      </c>
      <c r="D15" s="278">
        <v>1227</v>
      </c>
      <c r="E15" s="278">
        <v>0</v>
      </c>
      <c r="F15" s="278">
        <v>72</v>
      </c>
      <c r="G15" s="278">
        <v>31</v>
      </c>
      <c r="H15" s="278">
        <f t="shared" si="0"/>
        <v>5519</v>
      </c>
      <c r="I15" s="104">
        <v>5023</v>
      </c>
      <c r="J15" s="104">
        <v>4903</v>
      </c>
      <c r="K15" s="104">
        <v>4862</v>
      </c>
      <c r="L15" s="104">
        <v>4829</v>
      </c>
      <c r="M15" s="104">
        <v>4743</v>
      </c>
      <c r="N15" s="104">
        <v>4718</v>
      </c>
      <c r="O15" s="104">
        <v>4709</v>
      </c>
      <c r="P15" s="104">
        <v>4693</v>
      </c>
      <c r="Q15" s="279"/>
    </row>
    <row r="16" spans="1:17" ht="10.5" customHeight="1">
      <c r="A16" s="2158" t="s">
        <v>421</v>
      </c>
      <c r="B16" s="2159"/>
      <c r="C16" s="103">
        <v>5257</v>
      </c>
      <c r="D16" s="278">
        <v>7776</v>
      </c>
      <c r="E16" s="278">
        <v>0</v>
      </c>
      <c r="F16" s="278">
        <v>1089</v>
      </c>
      <c r="G16" s="278">
        <v>1890</v>
      </c>
      <c r="H16" s="278">
        <f t="shared" si="0"/>
        <v>16012</v>
      </c>
      <c r="I16" s="104">
        <v>15472</v>
      </c>
      <c r="J16" s="104">
        <v>13536</v>
      </c>
      <c r="K16" s="104">
        <v>13503</v>
      </c>
      <c r="L16" s="104">
        <v>12517</v>
      </c>
      <c r="M16" s="104">
        <v>12309</v>
      </c>
      <c r="N16" s="104">
        <v>11658</v>
      </c>
      <c r="O16" s="104">
        <v>11382</v>
      </c>
      <c r="P16" s="104">
        <v>11117</v>
      </c>
      <c r="Q16" s="279"/>
    </row>
    <row r="17" spans="1:17" ht="10.5" customHeight="1">
      <c r="A17" s="2158" t="s">
        <v>422</v>
      </c>
      <c r="B17" s="2159"/>
      <c r="C17" s="103">
        <v>1021</v>
      </c>
      <c r="D17" s="278">
        <v>2621</v>
      </c>
      <c r="E17" s="278">
        <v>0</v>
      </c>
      <c r="F17" s="278">
        <v>435</v>
      </c>
      <c r="G17" s="278">
        <v>48</v>
      </c>
      <c r="H17" s="278">
        <f t="shared" si="0"/>
        <v>4125</v>
      </c>
      <c r="I17" s="104">
        <v>4414</v>
      </c>
      <c r="J17" s="104">
        <v>4042</v>
      </c>
      <c r="K17" s="104">
        <v>3922</v>
      </c>
      <c r="L17" s="104">
        <v>3854</v>
      </c>
      <c r="M17" s="104">
        <v>3595</v>
      </c>
      <c r="N17" s="104">
        <v>3663</v>
      </c>
      <c r="O17" s="104">
        <v>3501</v>
      </c>
      <c r="P17" s="104">
        <v>3265</v>
      </c>
      <c r="Q17" s="279"/>
    </row>
    <row r="18" spans="1:17" ht="10.5" customHeight="1">
      <c r="A18" s="2158" t="s">
        <v>423</v>
      </c>
      <c r="B18" s="2159"/>
      <c r="C18" s="103">
        <v>611</v>
      </c>
      <c r="D18" s="278">
        <v>499</v>
      </c>
      <c r="E18" s="278">
        <v>0</v>
      </c>
      <c r="F18" s="278">
        <v>112</v>
      </c>
      <c r="G18" s="278">
        <v>19</v>
      </c>
      <c r="H18" s="278">
        <f t="shared" si="0"/>
        <v>1241</v>
      </c>
      <c r="I18" s="104">
        <v>1234</v>
      </c>
      <c r="J18" s="104">
        <v>1164</v>
      </c>
      <c r="K18" s="104">
        <v>1145</v>
      </c>
      <c r="L18" s="104">
        <v>1162</v>
      </c>
      <c r="M18" s="104">
        <v>1121</v>
      </c>
      <c r="N18" s="104">
        <v>1125</v>
      </c>
      <c r="O18" s="104">
        <v>1179</v>
      </c>
      <c r="P18" s="104">
        <v>1124</v>
      </c>
      <c r="Q18" s="279"/>
    </row>
    <row r="19" spans="1:17" ht="10.5" customHeight="1">
      <c r="A19" s="2158" t="s">
        <v>424</v>
      </c>
      <c r="B19" s="2159"/>
      <c r="C19" s="103">
        <v>771</v>
      </c>
      <c r="D19" s="278">
        <v>345</v>
      </c>
      <c r="E19" s="278">
        <v>0</v>
      </c>
      <c r="F19" s="278">
        <v>29</v>
      </c>
      <c r="G19" s="278">
        <v>7</v>
      </c>
      <c r="H19" s="278">
        <f t="shared" si="0"/>
        <v>1152</v>
      </c>
      <c r="I19" s="104">
        <v>1288</v>
      </c>
      <c r="J19" s="104">
        <v>1296</v>
      </c>
      <c r="K19" s="104">
        <v>1088</v>
      </c>
      <c r="L19" s="104">
        <v>1051</v>
      </c>
      <c r="M19" s="104">
        <v>1115</v>
      </c>
      <c r="N19" s="104">
        <v>999</v>
      </c>
      <c r="O19" s="104">
        <v>893</v>
      </c>
      <c r="P19" s="104">
        <v>863</v>
      </c>
      <c r="Q19" s="279"/>
    </row>
    <row r="20" spans="1:17" ht="10.5" customHeight="1">
      <c r="A20" s="2158" t="s">
        <v>425</v>
      </c>
      <c r="B20" s="2159"/>
      <c r="C20" s="103">
        <v>732</v>
      </c>
      <c r="D20" s="278">
        <v>981</v>
      </c>
      <c r="E20" s="278">
        <v>0</v>
      </c>
      <c r="F20" s="278">
        <v>346</v>
      </c>
      <c r="G20" s="278">
        <v>73</v>
      </c>
      <c r="H20" s="278">
        <f t="shared" si="0"/>
        <v>2132</v>
      </c>
      <c r="I20" s="104">
        <v>2183</v>
      </c>
      <c r="J20" s="104">
        <v>2184</v>
      </c>
      <c r="K20" s="104">
        <v>2115</v>
      </c>
      <c r="L20" s="104">
        <v>2132</v>
      </c>
      <c r="M20" s="104">
        <v>2081</v>
      </c>
      <c r="N20" s="104">
        <v>1864</v>
      </c>
      <c r="O20" s="104">
        <v>1902</v>
      </c>
      <c r="P20" s="104">
        <v>1678</v>
      </c>
      <c r="Q20" s="279"/>
    </row>
    <row r="21" spans="1:17" ht="10.5" customHeight="1">
      <c r="A21" s="2158" t="s">
        <v>426</v>
      </c>
      <c r="B21" s="2159"/>
      <c r="C21" s="103">
        <v>267</v>
      </c>
      <c r="D21" s="278">
        <v>216</v>
      </c>
      <c r="E21" s="278">
        <v>0</v>
      </c>
      <c r="F21" s="278">
        <v>190</v>
      </c>
      <c r="G21" s="278">
        <v>5</v>
      </c>
      <c r="H21" s="278">
        <f t="shared" si="0"/>
        <v>678</v>
      </c>
      <c r="I21" s="104">
        <v>761</v>
      </c>
      <c r="J21" s="104">
        <v>733</v>
      </c>
      <c r="K21" s="104">
        <v>720</v>
      </c>
      <c r="L21" s="104">
        <v>724</v>
      </c>
      <c r="M21" s="104">
        <v>770</v>
      </c>
      <c r="N21" s="104">
        <v>846</v>
      </c>
      <c r="O21" s="104">
        <v>918</v>
      </c>
      <c r="P21" s="104">
        <v>951</v>
      </c>
      <c r="Q21" s="279"/>
    </row>
    <row r="22" spans="1:17" ht="10.5" customHeight="1">
      <c r="A22" s="2158" t="s">
        <v>427</v>
      </c>
      <c r="B22" s="2159"/>
      <c r="C22" s="103">
        <v>1994</v>
      </c>
      <c r="D22" s="278">
        <v>1547</v>
      </c>
      <c r="E22" s="278">
        <v>0</v>
      </c>
      <c r="F22" s="278">
        <v>365</v>
      </c>
      <c r="G22" s="278">
        <v>220</v>
      </c>
      <c r="H22" s="278">
        <f t="shared" si="0"/>
        <v>4126</v>
      </c>
      <c r="I22" s="104">
        <v>4192</v>
      </c>
      <c r="J22" s="104">
        <v>3714</v>
      </c>
      <c r="K22" s="104">
        <v>3613</v>
      </c>
      <c r="L22" s="104">
        <v>3202</v>
      </c>
      <c r="M22" s="104">
        <v>3287</v>
      </c>
      <c r="N22" s="104">
        <v>2799</v>
      </c>
      <c r="O22" s="104">
        <v>2805</v>
      </c>
      <c r="P22" s="104">
        <v>2696</v>
      </c>
      <c r="Q22" s="279"/>
    </row>
    <row r="23" spans="1:17" ht="10.5" customHeight="1">
      <c r="A23" s="2158" t="s">
        <v>428</v>
      </c>
      <c r="B23" s="2159"/>
      <c r="C23" s="103">
        <v>2401</v>
      </c>
      <c r="D23" s="278">
        <v>4587</v>
      </c>
      <c r="E23" s="278">
        <v>0</v>
      </c>
      <c r="F23" s="278">
        <v>1060</v>
      </c>
      <c r="G23" s="278">
        <v>322</v>
      </c>
      <c r="H23" s="278">
        <f t="shared" si="0"/>
        <v>8370</v>
      </c>
      <c r="I23" s="104">
        <v>8480</v>
      </c>
      <c r="J23" s="104">
        <v>7154</v>
      </c>
      <c r="K23" s="104">
        <v>6885</v>
      </c>
      <c r="L23" s="104">
        <v>6422</v>
      </c>
      <c r="M23" s="104">
        <v>5626</v>
      </c>
      <c r="N23" s="104">
        <v>5768</v>
      </c>
      <c r="O23" s="104">
        <v>5441</v>
      </c>
      <c r="P23" s="104">
        <v>4927</v>
      </c>
      <c r="Q23" s="279"/>
    </row>
    <row r="24" spans="1:17" ht="10.5" customHeight="1">
      <c r="A24" s="2158" t="s">
        <v>429</v>
      </c>
      <c r="B24" s="2159"/>
      <c r="C24" s="103">
        <v>1338</v>
      </c>
      <c r="D24" s="278">
        <v>884</v>
      </c>
      <c r="E24" s="278">
        <v>7</v>
      </c>
      <c r="F24" s="278">
        <v>71</v>
      </c>
      <c r="G24" s="278">
        <v>72</v>
      </c>
      <c r="H24" s="278">
        <f t="shared" si="0"/>
        <v>2372</v>
      </c>
      <c r="I24" s="104">
        <v>2448</v>
      </c>
      <c r="J24" s="104">
        <v>2342</v>
      </c>
      <c r="K24" s="104">
        <v>2426</v>
      </c>
      <c r="L24" s="104">
        <v>2483</v>
      </c>
      <c r="M24" s="104">
        <v>2495</v>
      </c>
      <c r="N24" s="104">
        <v>2402</v>
      </c>
      <c r="O24" s="104">
        <v>2399</v>
      </c>
      <c r="P24" s="104">
        <v>2386</v>
      </c>
      <c r="Q24" s="279"/>
    </row>
    <row r="25" spans="1:17" ht="10.5" customHeight="1">
      <c r="A25" s="2158" t="s">
        <v>430</v>
      </c>
      <c r="B25" s="2159"/>
      <c r="C25" s="103">
        <v>17744</v>
      </c>
      <c r="D25" s="278">
        <v>3201</v>
      </c>
      <c r="E25" s="278">
        <v>338</v>
      </c>
      <c r="F25" s="278">
        <v>187</v>
      </c>
      <c r="G25" s="278">
        <v>2295</v>
      </c>
      <c r="H25" s="278">
        <f t="shared" si="0"/>
        <v>23765</v>
      </c>
      <c r="I25" s="104">
        <v>17171</v>
      </c>
      <c r="J25" s="104">
        <v>22673</v>
      </c>
      <c r="K25" s="104">
        <v>23952</v>
      </c>
      <c r="L25" s="104">
        <v>23883</v>
      </c>
      <c r="M25" s="104">
        <v>27603</v>
      </c>
      <c r="N25" s="104">
        <v>25761</v>
      </c>
      <c r="O25" s="104">
        <v>20921</v>
      </c>
      <c r="P25" s="104">
        <v>22766</v>
      </c>
      <c r="Q25" s="280"/>
    </row>
    <row r="26" spans="1:17" ht="10.5" customHeight="1">
      <c r="A26" s="281"/>
      <c r="B26" s="281"/>
      <c r="C26" s="242">
        <f aca="true" t="shared" si="1" ref="C26:I26">SUM(C8:C25)</f>
        <v>85826</v>
      </c>
      <c r="D26" s="282">
        <f t="shared" si="1"/>
        <v>37655</v>
      </c>
      <c r="E26" s="282">
        <f t="shared" si="1"/>
        <v>5231</v>
      </c>
      <c r="F26" s="282">
        <f t="shared" si="1"/>
        <v>69577</v>
      </c>
      <c r="G26" s="282">
        <f t="shared" si="1"/>
        <v>13155</v>
      </c>
      <c r="H26" s="282">
        <f t="shared" si="1"/>
        <v>211444</v>
      </c>
      <c r="I26" s="109">
        <f t="shared" si="1"/>
        <v>210964</v>
      </c>
      <c r="J26" s="109">
        <f aca="true" t="shared" si="2" ref="J26:P26">SUM(J8:J25)</f>
        <v>191238</v>
      </c>
      <c r="K26" s="109">
        <f t="shared" si="2"/>
        <v>199251</v>
      </c>
      <c r="L26" s="109">
        <f t="shared" si="2"/>
        <v>200246</v>
      </c>
      <c r="M26" s="109">
        <f t="shared" si="2"/>
        <v>189625</v>
      </c>
      <c r="N26" s="109">
        <f t="shared" si="2"/>
        <v>184408</v>
      </c>
      <c r="O26" s="109">
        <f t="shared" si="2"/>
        <v>189870</v>
      </c>
      <c r="P26" s="109">
        <f t="shared" si="2"/>
        <v>184436</v>
      </c>
      <c r="Q26" s="283"/>
    </row>
    <row r="27" spans="1:17" ht="10.5" customHeight="1">
      <c r="A27" s="253"/>
      <c r="B27" s="253"/>
      <c r="C27" s="122"/>
      <c r="D27" s="122"/>
      <c r="E27" s="122"/>
      <c r="F27" s="122"/>
      <c r="G27" s="122"/>
      <c r="H27" s="221"/>
      <c r="I27" s="221"/>
      <c r="J27" s="221"/>
      <c r="K27" s="221"/>
      <c r="L27" s="257"/>
      <c r="M27" s="284"/>
      <c r="N27" s="284"/>
      <c r="O27" s="284"/>
      <c r="P27" s="284"/>
      <c r="Q27" s="259"/>
    </row>
    <row r="28" spans="1:17" ht="10.5" customHeight="1">
      <c r="A28" s="1850">
        <v>1</v>
      </c>
      <c r="B28" s="2071" t="s">
        <v>356</v>
      </c>
      <c r="C28" s="2071"/>
      <c r="D28" s="2071"/>
      <c r="E28" s="2071"/>
      <c r="F28" s="2071"/>
      <c r="G28" s="2071"/>
      <c r="H28" s="2071"/>
      <c r="I28" s="2071"/>
      <c r="J28" s="2071"/>
      <c r="K28" s="2071"/>
      <c r="L28" s="2071"/>
      <c r="M28" s="2071"/>
      <c r="N28" s="2071"/>
      <c r="O28" s="2071"/>
      <c r="P28" s="2071"/>
      <c r="Q28" s="2071"/>
    </row>
  </sheetData>
  <sheetProtection selectLockedCells="1"/>
  <mergeCells count="27">
    <mergeCell ref="C3:H3"/>
    <mergeCell ref="I4:P5"/>
    <mergeCell ref="A16:B16"/>
    <mergeCell ref="A17:B17"/>
    <mergeCell ref="A1:Q1"/>
    <mergeCell ref="A8:B8"/>
    <mergeCell ref="A9:B9"/>
    <mergeCell ref="G4:G5"/>
    <mergeCell ref="C4:C5"/>
    <mergeCell ref="D4:D5"/>
    <mergeCell ref="E4:E5"/>
    <mergeCell ref="A3:B3"/>
    <mergeCell ref="A10:B10"/>
    <mergeCell ref="A11:B11"/>
    <mergeCell ref="A12:B12"/>
    <mergeCell ref="A13:B13"/>
    <mergeCell ref="A14:B14"/>
    <mergeCell ref="A15:B15"/>
    <mergeCell ref="B28:Q28"/>
    <mergeCell ref="A22:B22"/>
    <mergeCell ref="A23:B23"/>
    <mergeCell ref="A24:B24"/>
    <mergeCell ref="A25:B25"/>
    <mergeCell ref="A18:B18"/>
    <mergeCell ref="A19:B19"/>
    <mergeCell ref="A20:B20"/>
    <mergeCell ref="A21:B21"/>
  </mergeCells>
  <printOptions/>
  <pageMargins left="0.25" right="0.25" top="0.5" bottom="0.25" header="0.5" footer="0.5"/>
  <pageSetup horizontalDpi="600" verticalDpi="600" orientation="landscape" paperSize="9" scale="98" r:id="rId1"/>
  <colBreaks count="1" manualBreakCount="1">
    <brk id="17" min="3" max="32" man="1"/>
  </colBreaks>
</worksheet>
</file>

<file path=xl/worksheets/sheet26.xml><?xml version="1.0" encoding="utf-8"?>
<worksheet xmlns="http://schemas.openxmlformats.org/spreadsheetml/2006/main" xmlns:r="http://schemas.openxmlformats.org/officeDocument/2006/relationships">
  <dimension ref="A1:L30"/>
  <sheetViews>
    <sheetView zoomScalePageLayoutView="0" workbookViewId="0" topLeftCell="A1">
      <selection activeCell="K30" sqref="K30"/>
    </sheetView>
  </sheetViews>
  <sheetFormatPr defaultColWidth="9.28125" defaultRowHeight="12.75"/>
  <cols>
    <col min="1" max="1" width="2.140625" style="126" customWidth="1"/>
    <col min="2" max="2" width="53.7109375" style="126" customWidth="1"/>
    <col min="3" max="3" width="2.140625" style="126" customWidth="1"/>
    <col min="4" max="7" width="9.57421875" style="126" customWidth="1"/>
    <col min="8" max="11" width="9.57421875" style="313" customWidth="1"/>
    <col min="12" max="12" width="2.140625" style="313" customWidth="1"/>
    <col min="13" max="255" width="9.28125" style="1" customWidth="1"/>
    <col min="256" max="16384" width="9.28125" style="1" customWidth="1"/>
  </cols>
  <sheetData>
    <row r="1" spans="1:12" ht="18">
      <c r="A1" s="2173" t="s">
        <v>431</v>
      </c>
      <c r="B1" s="2173"/>
      <c r="C1" s="2173"/>
      <c r="D1" s="2173"/>
      <c r="E1" s="2173"/>
      <c r="F1" s="2173"/>
      <c r="G1" s="2173"/>
      <c r="H1" s="2173"/>
      <c r="I1" s="2173"/>
      <c r="J1" s="2173"/>
      <c r="K1" s="2173"/>
      <c r="L1" s="2173"/>
    </row>
    <row r="2" spans="1:12" ht="10.5" customHeight="1">
      <c r="A2" s="253"/>
      <c r="B2" s="253"/>
      <c r="C2" s="221"/>
      <c r="D2" s="221"/>
      <c r="E2" s="221"/>
      <c r="F2" s="253"/>
      <c r="G2" s="253"/>
      <c r="H2" s="221"/>
      <c r="I2" s="221"/>
      <c r="J2" s="221"/>
      <c r="K2" s="221"/>
      <c r="L2" s="221"/>
    </row>
    <row r="3" spans="1:12" ht="10.5" customHeight="1">
      <c r="A3" s="2069" t="s">
        <v>324</v>
      </c>
      <c r="B3" s="2070"/>
      <c r="C3" s="2174" t="s">
        <v>432</v>
      </c>
      <c r="D3" s="2175"/>
      <c r="E3" s="2175"/>
      <c r="F3" s="2175"/>
      <c r="G3" s="2175"/>
      <c r="H3" s="2175"/>
      <c r="I3" s="2175"/>
      <c r="J3" s="2175"/>
      <c r="K3" s="2175"/>
      <c r="L3" s="2176"/>
    </row>
    <row r="4" spans="1:12" ht="10.5" customHeight="1">
      <c r="A4" s="91"/>
      <c r="B4" s="91"/>
      <c r="C4" s="288"/>
      <c r="D4" s="2177" t="s">
        <v>433</v>
      </c>
      <c r="E4" s="2177" t="s">
        <v>434</v>
      </c>
      <c r="F4" s="2177" t="s">
        <v>435</v>
      </c>
      <c r="G4" s="2177" t="s">
        <v>436</v>
      </c>
      <c r="H4" s="2177" t="s">
        <v>437</v>
      </c>
      <c r="I4" s="2177" t="s">
        <v>438</v>
      </c>
      <c r="J4" s="2177" t="s">
        <v>439</v>
      </c>
      <c r="K4" s="2179" t="s">
        <v>372</v>
      </c>
      <c r="L4" s="2180"/>
    </row>
    <row r="5" spans="1:12" ht="10.5" customHeight="1">
      <c r="A5" s="265"/>
      <c r="B5" s="265"/>
      <c r="C5" s="289"/>
      <c r="D5" s="2178"/>
      <c r="E5" s="2178"/>
      <c r="F5" s="2178"/>
      <c r="G5" s="2178"/>
      <c r="H5" s="2178"/>
      <c r="I5" s="2178"/>
      <c r="J5" s="2178"/>
      <c r="K5" s="2178"/>
      <c r="L5" s="2181"/>
    </row>
    <row r="6" spans="1:12" ht="10.5" customHeight="1">
      <c r="A6" s="265"/>
      <c r="B6" s="265"/>
      <c r="C6" s="290"/>
      <c r="D6" s="290"/>
      <c r="E6" s="290"/>
      <c r="F6" s="290"/>
      <c r="G6" s="290"/>
      <c r="H6" s="291"/>
      <c r="I6" s="292"/>
      <c r="J6" s="292"/>
      <c r="K6" s="292"/>
      <c r="L6" s="292"/>
    </row>
    <row r="7" spans="1:12" ht="10.5" customHeight="1">
      <c r="A7" s="2066" t="s">
        <v>325</v>
      </c>
      <c r="B7" s="2067"/>
      <c r="C7" s="293"/>
      <c r="D7" s="117"/>
      <c r="E7" s="117"/>
      <c r="F7" s="117"/>
      <c r="G7" s="117"/>
      <c r="H7" s="294"/>
      <c r="I7" s="295"/>
      <c r="J7" s="295"/>
      <c r="K7" s="295"/>
      <c r="L7" s="296"/>
    </row>
    <row r="8" spans="1:12" ht="10.5" customHeight="1">
      <c r="A8" s="91"/>
      <c r="B8" s="91"/>
      <c r="C8" s="297"/>
      <c r="D8" s="269"/>
      <c r="E8" s="269"/>
      <c r="F8" s="269"/>
      <c r="G8" s="269"/>
      <c r="H8" s="269"/>
      <c r="I8" s="269"/>
      <c r="J8" s="269"/>
      <c r="K8" s="270"/>
      <c r="L8" s="298"/>
    </row>
    <row r="9" spans="1:12" ht="10.5" customHeight="1">
      <c r="A9" s="237"/>
      <c r="B9" s="237" t="s">
        <v>440</v>
      </c>
      <c r="C9" s="299"/>
      <c r="D9" s="278">
        <v>0</v>
      </c>
      <c r="E9" s="278">
        <v>1</v>
      </c>
      <c r="F9" s="278">
        <v>0</v>
      </c>
      <c r="G9" s="278">
        <v>0</v>
      </c>
      <c r="H9" s="278">
        <v>0</v>
      </c>
      <c r="I9" s="278">
        <v>3525</v>
      </c>
      <c r="J9" s="278">
        <v>0</v>
      </c>
      <c r="K9" s="278">
        <f>SUM(D9:J9)</f>
        <v>3526</v>
      </c>
      <c r="L9" s="300"/>
    </row>
    <row r="10" spans="1:12" ht="10.5" customHeight="1">
      <c r="A10" s="237"/>
      <c r="B10" s="237" t="s">
        <v>343</v>
      </c>
      <c r="C10" s="299"/>
      <c r="D10" s="278">
        <v>3060</v>
      </c>
      <c r="E10" s="278">
        <v>44</v>
      </c>
      <c r="F10" s="278">
        <v>0</v>
      </c>
      <c r="G10" s="278">
        <v>198</v>
      </c>
      <c r="H10" s="278">
        <v>0</v>
      </c>
      <c r="I10" s="278">
        <v>673</v>
      </c>
      <c r="J10" s="278">
        <v>10</v>
      </c>
      <c r="K10" s="278">
        <f>SUM(D10:J10)</f>
        <v>3985</v>
      </c>
      <c r="L10" s="301"/>
    </row>
    <row r="11" spans="1:12" ht="10.5" customHeight="1">
      <c r="A11" s="237"/>
      <c r="B11" s="237" t="s">
        <v>344</v>
      </c>
      <c r="C11" s="302"/>
      <c r="D11" s="278">
        <v>0</v>
      </c>
      <c r="E11" s="278">
        <v>745</v>
      </c>
      <c r="F11" s="278">
        <v>0</v>
      </c>
      <c r="G11" s="278">
        <v>489</v>
      </c>
      <c r="H11" s="278">
        <v>0</v>
      </c>
      <c r="I11" s="278">
        <v>61</v>
      </c>
      <c r="J11" s="278">
        <v>0</v>
      </c>
      <c r="K11" s="278">
        <f>SUM(D11:J11)</f>
        <v>1295</v>
      </c>
      <c r="L11" s="301"/>
    </row>
    <row r="12" spans="1:12" ht="10.5" customHeight="1">
      <c r="A12" s="237"/>
      <c r="B12" s="237" t="s">
        <v>349</v>
      </c>
      <c r="C12" s="299"/>
      <c r="D12" s="278">
        <v>0</v>
      </c>
      <c r="E12" s="278">
        <v>0</v>
      </c>
      <c r="F12" s="278">
        <v>0</v>
      </c>
      <c r="G12" s="278">
        <v>0</v>
      </c>
      <c r="H12" s="278">
        <v>1958</v>
      </c>
      <c r="I12" s="278">
        <v>0</v>
      </c>
      <c r="J12" s="278">
        <v>307</v>
      </c>
      <c r="K12" s="278">
        <f>SUM(D12:J12)</f>
        <v>2265</v>
      </c>
      <c r="L12" s="301"/>
    </row>
    <row r="13" spans="1:12" ht="10.5" customHeight="1">
      <c r="A13" s="237"/>
      <c r="B13" s="237" t="s">
        <v>351</v>
      </c>
      <c r="C13" s="289"/>
      <c r="D13" s="303">
        <v>0</v>
      </c>
      <c r="E13" s="303">
        <v>0</v>
      </c>
      <c r="F13" s="303">
        <v>0</v>
      </c>
      <c r="G13" s="303">
        <v>0</v>
      </c>
      <c r="H13" s="303">
        <v>653</v>
      </c>
      <c r="I13" s="303">
        <v>0</v>
      </c>
      <c r="J13" s="303">
        <v>84</v>
      </c>
      <c r="K13" s="303">
        <f>SUM(D13:J13)</f>
        <v>737</v>
      </c>
      <c r="L13" s="305"/>
    </row>
    <row r="14" spans="1:12" ht="10.5" customHeight="1">
      <c r="A14" s="306"/>
      <c r="B14" s="118"/>
      <c r="C14" s="289"/>
      <c r="D14" s="304">
        <f aca="true" t="shared" si="0" ref="D14:K14">SUM(D9:D13)</f>
        <v>3060</v>
      </c>
      <c r="E14" s="304">
        <f t="shared" si="0"/>
        <v>790</v>
      </c>
      <c r="F14" s="304">
        <f t="shared" si="0"/>
        <v>0</v>
      </c>
      <c r="G14" s="304">
        <f t="shared" si="0"/>
        <v>687</v>
      </c>
      <c r="H14" s="304">
        <f t="shared" si="0"/>
        <v>2611</v>
      </c>
      <c r="I14" s="304">
        <f t="shared" si="0"/>
        <v>4259</v>
      </c>
      <c r="J14" s="304">
        <f t="shared" si="0"/>
        <v>401</v>
      </c>
      <c r="K14" s="304">
        <f t="shared" si="0"/>
        <v>11808</v>
      </c>
      <c r="L14" s="305"/>
    </row>
    <row r="15" spans="1:12" ht="10.5" customHeight="1">
      <c r="A15" s="113"/>
      <c r="B15" s="113"/>
      <c r="C15" s="297"/>
      <c r="D15" s="307"/>
      <c r="E15" s="307"/>
      <c r="F15" s="307"/>
      <c r="G15" s="307"/>
      <c r="H15" s="307"/>
      <c r="I15" s="307"/>
      <c r="J15" s="307"/>
      <c r="K15" s="308"/>
      <c r="L15" s="298"/>
    </row>
    <row r="16" spans="1:12" ht="10.5" customHeight="1">
      <c r="A16" s="2160" t="s">
        <v>326</v>
      </c>
      <c r="B16" s="2161"/>
      <c r="C16" s="309"/>
      <c r="D16" s="243">
        <v>2739</v>
      </c>
      <c r="E16" s="243">
        <v>992</v>
      </c>
      <c r="F16" s="243">
        <v>857</v>
      </c>
      <c r="G16" s="243">
        <v>487</v>
      </c>
      <c r="H16" s="243">
        <v>2117</v>
      </c>
      <c r="I16" s="243">
        <v>4379</v>
      </c>
      <c r="J16" s="243">
        <v>21</v>
      </c>
      <c r="K16" s="243">
        <f>SUM(D16:J16)</f>
        <v>11592</v>
      </c>
      <c r="L16" s="310"/>
    </row>
    <row r="17" spans="1:12" ht="10.5" customHeight="1">
      <c r="A17" s="113"/>
      <c r="B17" s="113"/>
      <c r="C17" s="297"/>
      <c r="D17" s="307"/>
      <c r="E17" s="307"/>
      <c r="F17" s="307"/>
      <c r="G17" s="307"/>
      <c r="H17" s="307"/>
      <c r="I17" s="307"/>
      <c r="J17" s="307"/>
      <c r="K17" s="308"/>
      <c r="L17" s="298"/>
    </row>
    <row r="18" spans="1:12" ht="10.5" customHeight="1">
      <c r="A18" s="2160" t="s">
        <v>327</v>
      </c>
      <c r="B18" s="2161"/>
      <c r="C18" s="309"/>
      <c r="D18" s="243">
        <v>2532</v>
      </c>
      <c r="E18" s="243">
        <v>962</v>
      </c>
      <c r="F18" s="243">
        <v>115</v>
      </c>
      <c r="G18" s="243">
        <v>394</v>
      </c>
      <c r="H18" s="243">
        <v>2686</v>
      </c>
      <c r="I18" s="243">
        <v>4090</v>
      </c>
      <c r="J18" s="243">
        <v>19</v>
      </c>
      <c r="K18" s="243">
        <f>SUM(D18:J18)</f>
        <v>10798</v>
      </c>
      <c r="L18" s="310"/>
    </row>
    <row r="19" spans="1:12" ht="10.5" customHeight="1">
      <c r="A19" s="113"/>
      <c r="B19" s="113"/>
      <c r="C19" s="297"/>
      <c r="D19" s="307"/>
      <c r="E19" s="307"/>
      <c r="F19" s="307"/>
      <c r="G19" s="307"/>
      <c r="H19" s="307"/>
      <c r="I19" s="307"/>
      <c r="J19" s="307"/>
      <c r="K19" s="308"/>
      <c r="L19" s="298"/>
    </row>
    <row r="20" spans="1:12" ht="10.5" customHeight="1">
      <c r="A20" s="2160" t="s">
        <v>328</v>
      </c>
      <c r="B20" s="2161"/>
      <c r="C20" s="309"/>
      <c r="D20" s="243">
        <v>2246</v>
      </c>
      <c r="E20" s="243">
        <v>1001</v>
      </c>
      <c r="F20" s="243">
        <v>0</v>
      </c>
      <c r="G20" s="243">
        <v>392</v>
      </c>
      <c r="H20" s="243">
        <v>4061</v>
      </c>
      <c r="I20" s="243">
        <v>4225</v>
      </c>
      <c r="J20" s="243">
        <v>10</v>
      </c>
      <c r="K20" s="243">
        <f>SUM(D20:J20)</f>
        <v>11935</v>
      </c>
      <c r="L20" s="310"/>
    </row>
    <row r="21" spans="1:12" ht="10.5" customHeight="1">
      <c r="A21" s="113"/>
      <c r="B21" s="113"/>
      <c r="C21" s="297"/>
      <c r="D21" s="307"/>
      <c r="E21" s="307"/>
      <c r="F21" s="307"/>
      <c r="G21" s="307"/>
      <c r="H21" s="307"/>
      <c r="I21" s="307"/>
      <c r="J21" s="307"/>
      <c r="K21" s="308"/>
      <c r="L21" s="298"/>
    </row>
    <row r="22" spans="1:12" ht="10.5" customHeight="1">
      <c r="A22" s="2160" t="s">
        <v>329</v>
      </c>
      <c r="B22" s="2161"/>
      <c r="C22" s="309"/>
      <c r="D22" s="243">
        <v>2124</v>
      </c>
      <c r="E22" s="243">
        <v>881</v>
      </c>
      <c r="F22" s="243">
        <v>0</v>
      </c>
      <c r="G22" s="243">
        <v>309</v>
      </c>
      <c r="H22" s="243">
        <v>4066</v>
      </c>
      <c r="I22" s="243">
        <v>4234</v>
      </c>
      <c r="J22" s="243">
        <v>10</v>
      </c>
      <c r="K22" s="243">
        <f>SUM(D22:J22)</f>
        <v>11624</v>
      </c>
      <c r="L22" s="310"/>
    </row>
    <row r="23" spans="1:12" ht="10.5" customHeight="1">
      <c r="A23" s="113"/>
      <c r="B23" s="113"/>
      <c r="C23" s="297"/>
      <c r="D23" s="307"/>
      <c r="E23" s="307"/>
      <c r="F23" s="307"/>
      <c r="G23" s="307"/>
      <c r="H23" s="307"/>
      <c r="I23" s="307"/>
      <c r="J23" s="307"/>
      <c r="K23" s="308"/>
      <c r="L23" s="298"/>
    </row>
    <row r="24" spans="1:12" ht="10.5" customHeight="1">
      <c r="A24" s="2160" t="s">
        <v>330</v>
      </c>
      <c r="B24" s="2161"/>
      <c r="C24" s="309"/>
      <c r="D24" s="243">
        <v>2043</v>
      </c>
      <c r="E24" s="243">
        <v>748</v>
      </c>
      <c r="F24" s="243">
        <v>0</v>
      </c>
      <c r="G24" s="243">
        <v>365</v>
      </c>
      <c r="H24" s="243">
        <v>4152</v>
      </c>
      <c r="I24" s="243">
        <v>4359</v>
      </c>
      <c r="J24" s="243">
        <v>0</v>
      </c>
      <c r="K24" s="243">
        <f>SUM(D24:J24)</f>
        <v>11667</v>
      </c>
      <c r="L24" s="310"/>
    </row>
    <row r="25" spans="1:12" ht="10.5" customHeight="1">
      <c r="A25" s="113"/>
      <c r="B25" s="113"/>
      <c r="C25" s="297"/>
      <c r="D25" s="307"/>
      <c r="E25" s="307"/>
      <c r="F25" s="307"/>
      <c r="G25" s="307"/>
      <c r="H25" s="307"/>
      <c r="I25" s="307"/>
      <c r="J25" s="307"/>
      <c r="K25" s="308"/>
      <c r="L25" s="298"/>
    </row>
    <row r="26" spans="1:12" ht="10.5" customHeight="1">
      <c r="A26" s="2160" t="s">
        <v>331</v>
      </c>
      <c r="B26" s="2161"/>
      <c r="C26" s="309"/>
      <c r="D26" s="243">
        <v>1890</v>
      </c>
      <c r="E26" s="243">
        <v>654</v>
      </c>
      <c r="F26" s="243">
        <v>0</v>
      </c>
      <c r="G26" s="243">
        <v>283</v>
      </c>
      <c r="H26" s="243">
        <v>4245</v>
      </c>
      <c r="I26" s="243">
        <v>4736</v>
      </c>
      <c r="J26" s="243">
        <v>0</v>
      </c>
      <c r="K26" s="243">
        <f>SUM(D26:J26)</f>
        <v>11808</v>
      </c>
      <c r="L26" s="310"/>
    </row>
    <row r="27" spans="1:12" ht="10.5" customHeight="1">
      <c r="A27" s="113"/>
      <c r="B27" s="113"/>
      <c r="C27" s="297"/>
      <c r="D27" s="307"/>
      <c r="E27" s="307"/>
      <c r="F27" s="307"/>
      <c r="G27" s="307"/>
      <c r="H27" s="307"/>
      <c r="I27" s="307"/>
      <c r="J27" s="307"/>
      <c r="K27" s="308"/>
      <c r="L27" s="311"/>
    </row>
    <row r="28" spans="1:12" ht="10.5" customHeight="1">
      <c r="A28" s="2160" t="s">
        <v>332</v>
      </c>
      <c r="B28" s="2161"/>
      <c r="C28" s="309"/>
      <c r="D28" s="243">
        <v>1770</v>
      </c>
      <c r="E28" s="243">
        <v>622</v>
      </c>
      <c r="F28" s="243">
        <v>0</v>
      </c>
      <c r="G28" s="243">
        <v>244</v>
      </c>
      <c r="H28" s="243">
        <v>4360</v>
      </c>
      <c r="I28" s="243">
        <v>4849</v>
      </c>
      <c r="J28" s="243">
        <v>0</v>
      </c>
      <c r="K28" s="243">
        <f>SUM(D28:J28)</f>
        <v>11845</v>
      </c>
      <c r="L28" s="312"/>
    </row>
    <row r="29" spans="1:12" ht="10.5" customHeight="1">
      <c r="A29" s="113"/>
      <c r="B29" s="113"/>
      <c r="C29" s="297"/>
      <c r="D29" s="307"/>
      <c r="E29" s="307"/>
      <c r="F29" s="307"/>
      <c r="G29" s="307"/>
      <c r="H29" s="307"/>
      <c r="I29" s="307"/>
      <c r="J29" s="307"/>
      <c r="K29" s="308"/>
      <c r="L29" s="311"/>
    </row>
    <row r="30" spans="1:12" ht="10.5" customHeight="1">
      <c r="A30" s="2160" t="s">
        <v>357</v>
      </c>
      <c r="B30" s="2161"/>
      <c r="C30" s="309"/>
      <c r="D30" s="243">
        <v>1759</v>
      </c>
      <c r="E30" s="243">
        <v>583</v>
      </c>
      <c r="F30" s="243">
        <v>0</v>
      </c>
      <c r="G30" s="243">
        <v>375</v>
      </c>
      <c r="H30" s="243">
        <v>4420</v>
      </c>
      <c r="I30" s="243">
        <v>4885</v>
      </c>
      <c r="J30" s="243">
        <v>0</v>
      </c>
      <c r="K30" s="243">
        <f>SUM(D30:J30)</f>
        <v>12022</v>
      </c>
      <c r="L30" s="310"/>
    </row>
    <row r="31" ht="10.5" customHeight="1"/>
  </sheetData>
  <sheetProtection formatCells="0" formatColumns="0" formatRows="0" sort="0" autoFilter="0" pivotTables="0"/>
  <mergeCells count="21">
    <mergeCell ref="A16:B16"/>
    <mergeCell ref="A18:B18"/>
    <mergeCell ref="J4:J5"/>
    <mergeCell ref="A7:B7"/>
    <mergeCell ref="F4:F5"/>
    <mergeCell ref="A1:L1"/>
    <mergeCell ref="C3:L3"/>
    <mergeCell ref="D4:D5"/>
    <mergeCell ref="E4:E5"/>
    <mergeCell ref="G4:G5"/>
    <mergeCell ref="I4:I5"/>
    <mergeCell ref="K4:K5"/>
    <mergeCell ref="L4:L5"/>
    <mergeCell ref="H4:H5"/>
    <mergeCell ref="A3:B3"/>
    <mergeCell ref="A28:B28"/>
    <mergeCell ref="A30:B30"/>
    <mergeCell ref="A20:B20"/>
    <mergeCell ref="A22:B22"/>
    <mergeCell ref="A24:B24"/>
    <mergeCell ref="A26:B26"/>
  </mergeCells>
  <printOptions horizontalCentered="1"/>
  <pageMargins left="0.25" right="0.25" top="0.5" bottom="0.25"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R27"/>
  <sheetViews>
    <sheetView zoomScalePageLayoutView="0" workbookViewId="0" topLeftCell="A1">
      <selection activeCell="AB10" sqref="AB10"/>
    </sheetView>
  </sheetViews>
  <sheetFormatPr defaultColWidth="8.421875" defaultRowHeight="12.75"/>
  <cols>
    <col min="1" max="1" width="2.140625" style="1" customWidth="1"/>
    <col min="2" max="2" width="32.421875" style="1" customWidth="1"/>
    <col min="3" max="5" width="8.57421875" style="83" customWidth="1"/>
    <col min="6" max="6" width="1.28515625" style="83" customWidth="1"/>
    <col min="7" max="9" width="8.57421875" style="1" customWidth="1"/>
    <col min="10" max="10" width="1.28515625" style="1" customWidth="1"/>
    <col min="11" max="13" width="8.8515625" style="1" customWidth="1"/>
    <col min="14" max="14" width="1.28515625" style="1" customWidth="1"/>
    <col min="15" max="17" width="8.57421875" style="1" customWidth="1"/>
    <col min="18" max="18" width="1.28515625" style="1" customWidth="1"/>
    <col min="19" max="254" width="8.421875" style="1" customWidth="1"/>
    <col min="255" max="16384" width="8.421875" style="1" customWidth="1"/>
  </cols>
  <sheetData>
    <row r="1" spans="1:18" ht="18">
      <c r="A1" s="2057" t="s">
        <v>286</v>
      </c>
      <c r="B1" s="2057"/>
      <c r="C1" s="2057"/>
      <c r="D1" s="2057"/>
      <c r="E1" s="2057"/>
      <c r="F1" s="2057"/>
      <c r="G1" s="2057"/>
      <c r="H1" s="2057"/>
      <c r="I1" s="2057"/>
      <c r="J1" s="2057"/>
      <c r="K1" s="2057"/>
      <c r="L1" s="2057"/>
      <c r="M1" s="2057"/>
      <c r="N1" s="2057"/>
      <c r="O1" s="2057"/>
      <c r="P1" s="2057"/>
      <c r="Q1" s="2057"/>
      <c r="R1" s="2057"/>
    </row>
    <row r="2" spans="1:18" ht="10.5" customHeight="1">
      <c r="A2" s="86"/>
      <c r="B2" s="86"/>
      <c r="C2" s="86"/>
      <c r="D2" s="86"/>
      <c r="E2" s="86"/>
      <c r="F2" s="86"/>
      <c r="G2" s="221"/>
      <c r="H2" s="221"/>
      <c r="I2" s="221"/>
      <c r="J2" s="221"/>
      <c r="K2" s="86"/>
      <c r="L2" s="86"/>
      <c r="M2" s="86"/>
      <c r="N2" s="86"/>
      <c r="O2" s="86"/>
      <c r="P2" s="86"/>
      <c r="Q2" s="86"/>
      <c r="R2" s="259"/>
    </row>
    <row r="3" spans="1:18" ht="10.5" customHeight="1">
      <c r="A3" s="2069" t="s">
        <v>324</v>
      </c>
      <c r="B3" s="2069"/>
      <c r="C3" s="2188" t="s">
        <v>325</v>
      </c>
      <c r="D3" s="2189"/>
      <c r="E3" s="2189"/>
      <c r="F3" s="1514"/>
      <c r="G3" s="2182" t="s">
        <v>326</v>
      </c>
      <c r="H3" s="2183"/>
      <c r="I3" s="2183"/>
      <c r="J3" s="1515"/>
      <c r="K3" s="2182" t="s">
        <v>327</v>
      </c>
      <c r="L3" s="2183"/>
      <c r="M3" s="2183"/>
      <c r="N3" s="1514"/>
      <c r="O3" s="2182" t="s">
        <v>328</v>
      </c>
      <c r="P3" s="2183"/>
      <c r="Q3" s="2183"/>
      <c r="R3" s="1516"/>
    </row>
    <row r="4" spans="1:18" ht="9.75" customHeight="1">
      <c r="A4" s="1517"/>
      <c r="B4" s="1517"/>
      <c r="C4" s="2190" t="s">
        <v>156</v>
      </c>
      <c r="D4" s="2191"/>
      <c r="E4" s="2191"/>
      <c r="F4" s="1518"/>
      <c r="G4" s="2184" t="s">
        <v>156</v>
      </c>
      <c r="H4" s="2185"/>
      <c r="I4" s="2185"/>
      <c r="J4" s="1519"/>
      <c r="K4" s="2184" t="s">
        <v>156</v>
      </c>
      <c r="L4" s="2185"/>
      <c r="M4" s="2185"/>
      <c r="N4" s="1518"/>
      <c r="O4" s="2184" t="s">
        <v>156</v>
      </c>
      <c r="P4" s="2185"/>
      <c r="Q4" s="2185"/>
      <c r="R4" s="1520"/>
    </row>
    <row r="5" spans="1:18" ht="10.5" customHeight="1">
      <c r="A5" s="91"/>
      <c r="B5" s="91"/>
      <c r="C5" s="2192"/>
      <c r="D5" s="2193"/>
      <c r="E5" s="2193"/>
      <c r="F5" s="1521"/>
      <c r="G5" s="2186"/>
      <c r="H5" s="2187"/>
      <c r="I5" s="2187"/>
      <c r="J5" s="1522"/>
      <c r="K5" s="2186"/>
      <c r="L5" s="2187"/>
      <c r="M5" s="2187"/>
      <c r="N5" s="1521"/>
      <c r="O5" s="2186"/>
      <c r="P5" s="2187"/>
      <c r="Q5" s="2187"/>
      <c r="R5" s="1523"/>
    </row>
    <row r="6" spans="1:18" ht="10.5" customHeight="1">
      <c r="A6" s="117"/>
      <c r="B6" s="117"/>
      <c r="C6" s="1524" t="s">
        <v>337</v>
      </c>
      <c r="D6" s="1524" t="s">
        <v>343</v>
      </c>
      <c r="E6" s="1525" t="s">
        <v>60</v>
      </c>
      <c r="F6" s="1526"/>
      <c r="G6" s="1527" t="s">
        <v>337</v>
      </c>
      <c r="H6" s="1527" t="s">
        <v>343</v>
      </c>
      <c r="I6" s="1528" t="s">
        <v>60</v>
      </c>
      <c r="J6" s="1529"/>
      <c r="K6" s="1527" t="s">
        <v>337</v>
      </c>
      <c r="L6" s="1527" t="s">
        <v>343</v>
      </c>
      <c r="M6" s="1528" t="s">
        <v>60</v>
      </c>
      <c r="N6" s="1526"/>
      <c r="O6" s="1527" t="s">
        <v>337</v>
      </c>
      <c r="P6" s="1527" t="s">
        <v>343</v>
      </c>
      <c r="Q6" s="1528" t="s">
        <v>60</v>
      </c>
      <c r="R6" s="1530"/>
    </row>
    <row r="7" spans="1:18" ht="10.5" customHeight="1">
      <c r="A7" s="265"/>
      <c r="B7" s="265"/>
      <c r="C7" s="1531"/>
      <c r="D7" s="1532"/>
      <c r="E7" s="1532"/>
      <c r="F7" s="1532"/>
      <c r="G7" s="1533"/>
      <c r="H7" s="1534"/>
      <c r="I7" s="1534"/>
      <c r="J7" s="1534"/>
      <c r="K7" s="1533"/>
      <c r="L7" s="1534"/>
      <c r="M7" s="1534"/>
      <c r="N7" s="1532"/>
      <c r="O7" s="1533"/>
      <c r="P7" s="1534"/>
      <c r="Q7" s="1534"/>
      <c r="R7" s="1520"/>
    </row>
    <row r="8" spans="1:18" ht="10.5" customHeight="1">
      <c r="A8" s="2160" t="s">
        <v>337</v>
      </c>
      <c r="B8" s="2160"/>
      <c r="C8" s="103">
        <v>5420</v>
      </c>
      <c r="D8" s="278">
        <v>1155</v>
      </c>
      <c r="E8" s="278">
        <v>55</v>
      </c>
      <c r="F8" s="1535"/>
      <c r="G8" s="1536">
        <v>4765</v>
      </c>
      <c r="H8" s="104">
        <v>1381</v>
      </c>
      <c r="I8" s="104">
        <v>69</v>
      </c>
      <c r="J8" s="100"/>
      <c r="K8" s="1536">
        <v>2180</v>
      </c>
      <c r="L8" s="104">
        <v>1260</v>
      </c>
      <c r="M8" s="104">
        <v>2267</v>
      </c>
      <c r="N8" s="100"/>
      <c r="O8" s="1536">
        <v>2142</v>
      </c>
      <c r="P8" s="104">
        <v>2321</v>
      </c>
      <c r="Q8" s="104">
        <v>1944</v>
      </c>
      <c r="R8" s="1520"/>
    </row>
    <row r="9" spans="1:18" ht="10.5" customHeight="1">
      <c r="A9" s="2158" t="s">
        <v>343</v>
      </c>
      <c r="B9" s="2158"/>
      <c r="C9" s="103">
        <v>4</v>
      </c>
      <c r="D9" s="278">
        <v>5540</v>
      </c>
      <c r="E9" s="278">
        <v>0</v>
      </c>
      <c r="F9" s="1535"/>
      <c r="G9" s="1537">
        <v>9</v>
      </c>
      <c r="H9" s="104">
        <v>7169</v>
      </c>
      <c r="I9" s="1538">
        <v>0</v>
      </c>
      <c r="J9" s="100"/>
      <c r="K9" s="1537">
        <v>0</v>
      </c>
      <c r="L9" s="104">
        <v>8098</v>
      </c>
      <c r="M9" s="1538">
        <v>0</v>
      </c>
      <c r="N9" s="100"/>
      <c r="O9" s="1537">
        <v>0</v>
      </c>
      <c r="P9" s="104">
        <v>7468</v>
      </c>
      <c r="Q9" s="1538">
        <v>0</v>
      </c>
      <c r="R9" s="1520"/>
    </row>
    <row r="10" spans="1:18" ht="10.5" customHeight="1">
      <c r="A10" s="2158" t="s">
        <v>344</v>
      </c>
      <c r="B10" s="2158"/>
      <c r="C10" s="103">
        <v>30</v>
      </c>
      <c r="D10" s="278">
        <v>941</v>
      </c>
      <c r="E10" s="278">
        <v>2771</v>
      </c>
      <c r="F10" s="1535"/>
      <c r="G10" s="1537">
        <v>30</v>
      </c>
      <c r="H10" s="1538">
        <v>1566</v>
      </c>
      <c r="I10" s="104">
        <v>3338</v>
      </c>
      <c r="J10" s="100"/>
      <c r="K10" s="1537">
        <v>0</v>
      </c>
      <c r="L10" s="1538">
        <v>1878</v>
      </c>
      <c r="M10" s="104">
        <v>793</v>
      </c>
      <c r="N10" s="100"/>
      <c r="O10" s="1537">
        <v>9</v>
      </c>
      <c r="P10" s="1538">
        <v>447</v>
      </c>
      <c r="Q10" s="104">
        <v>1052</v>
      </c>
      <c r="R10" s="1520"/>
    </row>
    <row r="11" spans="1:18" ht="10.5" customHeight="1">
      <c r="A11" s="2160" t="s">
        <v>157</v>
      </c>
      <c r="B11" s="2160"/>
      <c r="C11" s="103">
        <v>757</v>
      </c>
      <c r="D11" s="278">
        <v>102135</v>
      </c>
      <c r="E11" s="278">
        <v>0</v>
      </c>
      <c r="F11" s="1535"/>
      <c r="G11" s="1536">
        <v>628</v>
      </c>
      <c r="H11" s="104">
        <v>100735</v>
      </c>
      <c r="I11" s="104">
        <v>0</v>
      </c>
      <c r="J11" s="100"/>
      <c r="K11" s="1536">
        <v>641</v>
      </c>
      <c r="L11" s="104">
        <v>102049</v>
      </c>
      <c r="M11" s="104">
        <v>0</v>
      </c>
      <c r="N11" s="100"/>
      <c r="O11" s="1536">
        <v>670</v>
      </c>
      <c r="P11" s="104">
        <v>102822</v>
      </c>
      <c r="Q11" s="104">
        <v>0</v>
      </c>
      <c r="R11" s="1520"/>
    </row>
    <row r="12" spans="1:18" ht="10.5" customHeight="1">
      <c r="A12" s="2158" t="s">
        <v>351</v>
      </c>
      <c r="B12" s="2158"/>
      <c r="C12" s="103">
        <v>0</v>
      </c>
      <c r="D12" s="304">
        <v>37</v>
      </c>
      <c r="E12" s="278">
        <v>0</v>
      </c>
      <c r="F12" s="278"/>
      <c r="G12" s="1537">
        <v>0</v>
      </c>
      <c r="H12" s="1539">
        <v>39</v>
      </c>
      <c r="I12" s="1538">
        <v>0</v>
      </c>
      <c r="J12" s="104"/>
      <c r="K12" s="1537">
        <v>0</v>
      </c>
      <c r="L12" s="1539">
        <v>45</v>
      </c>
      <c r="M12" s="1538">
        <v>0</v>
      </c>
      <c r="N12" s="104"/>
      <c r="O12" s="1537">
        <v>0</v>
      </c>
      <c r="P12" s="1539">
        <v>47</v>
      </c>
      <c r="Q12" s="1538">
        <v>0</v>
      </c>
      <c r="R12" s="1523"/>
    </row>
    <row r="13" spans="1:18" ht="10.5" customHeight="1">
      <c r="A13" s="236"/>
      <c r="B13" s="236"/>
      <c r="C13" s="242">
        <f>SUM(C8:C12)</f>
        <v>6211</v>
      </c>
      <c r="D13" s="282">
        <f>SUM(D8:D12)</f>
        <v>109808</v>
      </c>
      <c r="E13" s="1540">
        <f>SUM(E8:E12)</f>
        <v>2826</v>
      </c>
      <c r="F13" s="1540"/>
      <c r="G13" s="1541">
        <f>SUM(G8:G12)</f>
        <v>5432</v>
      </c>
      <c r="H13" s="109">
        <f>SUM(H8:H12)</f>
        <v>110890</v>
      </c>
      <c r="I13" s="243">
        <f>SUM(I8:I12)</f>
        <v>3407</v>
      </c>
      <c r="J13" s="243"/>
      <c r="K13" s="1541">
        <f>SUM(K8:K12)</f>
        <v>2821</v>
      </c>
      <c r="L13" s="109">
        <f>SUM(L8:L12)</f>
        <v>113330</v>
      </c>
      <c r="M13" s="243">
        <f>SUM(M8:M12)</f>
        <v>3060</v>
      </c>
      <c r="N13" s="243"/>
      <c r="O13" s="1541">
        <f>SUM(O8:O12)</f>
        <v>2821</v>
      </c>
      <c r="P13" s="109">
        <f>SUM(P8:P12)</f>
        <v>113105</v>
      </c>
      <c r="Q13" s="243">
        <f>SUM(Q8:Q12)</f>
        <v>2996</v>
      </c>
      <c r="R13" s="1523"/>
    </row>
    <row r="14" spans="1:18" ht="10.5" customHeight="1">
      <c r="A14" s="107"/>
      <c r="B14" s="107"/>
      <c r="C14" s="107"/>
      <c r="D14" s="107"/>
      <c r="E14" s="107"/>
      <c r="F14" s="107"/>
      <c r="G14" s="1542"/>
      <c r="H14" s="1543"/>
      <c r="I14" s="1542"/>
      <c r="J14" s="1542"/>
      <c r="K14" s="1544"/>
      <c r="L14" s="1544"/>
      <c r="M14" s="1544"/>
      <c r="N14" s="1544"/>
      <c r="O14" s="1544"/>
      <c r="P14" s="1544"/>
      <c r="Q14" s="1544"/>
      <c r="R14" s="259"/>
    </row>
    <row r="15" spans="1:18" ht="10.5" customHeight="1">
      <c r="A15" s="2069" t="s">
        <v>324</v>
      </c>
      <c r="B15" s="2070"/>
      <c r="C15" s="2182" t="s">
        <v>329</v>
      </c>
      <c r="D15" s="2183"/>
      <c r="E15" s="2183"/>
      <c r="F15" s="1515"/>
      <c r="G15" s="2182" t="s">
        <v>330</v>
      </c>
      <c r="H15" s="2183"/>
      <c r="I15" s="2183"/>
      <c r="J15" s="1515"/>
      <c r="K15" s="2182" t="s">
        <v>331</v>
      </c>
      <c r="L15" s="2183"/>
      <c r="M15" s="2183"/>
      <c r="N15" s="1515"/>
      <c r="O15" s="2182" t="s">
        <v>332</v>
      </c>
      <c r="P15" s="2183"/>
      <c r="Q15" s="2183"/>
      <c r="R15" s="1545"/>
    </row>
    <row r="16" spans="1:18" ht="10.5" customHeight="1">
      <c r="A16" s="281"/>
      <c r="B16" s="281"/>
      <c r="C16" s="2184" t="s">
        <v>156</v>
      </c>
      <c r="D16" s="2185"/>
      <c r="E16" s="2185"/>
      <c r="F16" s="1519"/>
      <c r="G16" s="2184" t="s">
        <v>156</v>
      </c>
      <c r="H16" s="2185"/>
      <c r="I16" s="2185"/>
      <c r="J16" s="1519"/>
      <c r="K16" s="2184" t="s">
        <v>156</v>
      </c>
      <c r="L16" s="2185"/>
      <c r="M16" s="2185"/>
      <c r="N16" s="1519"/>
      <c r="O16" s="2184" t="s">
        <v>156</v>
      </c>
      <c r="P16" s="2185"/>
      <c r="Q16" s="2185"/>
      <c r="R16" s="1535"/>
    </row>
    <row r="17" spans="1:18" ht="10.5" customHeight="1">
      <c r="A17" s="91"/>
      <c r="B17" s="91"/>
      <c r="C17" s="2186"/>
      <c r="D17" s="2187"/>
      <c r="E17" s="2187"/>
      <c r="F17" s="1522"/>
      <c r="G17" s="2186"/>
      <c r="H17" s="2187"/>
      <c r="I17" s="2187"/>
      <c r="J17" s="1522"/>
      <c r="K17" s="2186"/>
      <c r="L17" s="2187"/>
      <c r="M17" s="2187"/>
      <c r="N17" s="1522"/>
      <c r="O17" s="2186"/>
      <c r="P17" s="2187"/>
      <c r="Q17" s="2187"/>
      <c r="R17" s="1546"/>
    </row>
    <row r="18" spans="1:18" ht="10.5" customHeight="1">
      <c r="A18" s="117"/>
      <c r="B18" s="117"/>
      <c r="C18" s="1527" t="s">
        <v>337</v>
      </c>
      <c r="D18" s="1527" t="s">
        <v>343</v>
      </c>
      <c r="E18" s="1528" t="s">
        <v>60</v>
      </c>
      <c r="F18" s="1529"/>
      <c r="G18" s="1527" t="s">
        <v>337</v>
      </c>
      <c r="H18" s="1527" t="s">
        <v>343</v>
      </c>
      <c r="I18" s="1528" t="s">
        <v>60</v>
      </c>
      <c r="J18" s="1529"/>
      <c r="K18" s="1527" t="s">
        <v>337</v>
      </c>
      <c r="L18" s="1527" t="s">
        <v>343</v>
      </c>
      <c r="M18" s="1528" t="s">
        <v>60</v>
      </c>
      <c r="N18" s="1529"/>
      <c r="O18" s="1527" t="s">
        <v>337</v>
      </c>
      <c r="P18" s="1527" t="s">
        <v>343</v>
      </c>
      <c r="Q18" s="1528" t="s">
        <v>60</v>
      </c>
      <c r="R18" s="1547"/>
    </row>
    <row r="19" spans="1:18" ht="10.5" customHeight="1">
      <c r="A19" s="265"/>
      <c r="B19" s="265"/>
      <c r="C19" s="1533"/>
      <c r="D19" s="1534"/>
      <c r="E19" s="1534"/>
      <c r="F19" s="1534"/>
      <c r="G19" s="1533"/>
      <c r="H19" s="1534"/>
      <c r="I19" s="1534"/>
      <c r="J19" s="1534"/>
      <c r="K19" s="1533"/>
      <c r="L19" s="1534"/>
      <c r="M19" s="1534"/>
      <c r="N19" s="1534"/>
      <c r="O19" s="1533"/>
      <c r="P19" s="1534"/>
      <c r="Q19" s="1534"/>
      <c r="R19" s="1535"/>
    </row>
    <row r="20" spans="1:18" ht="10.5" customHeight="1">
      <c r="A20" s="2160" t="s">
        <v>337</v>
      </c>
      <c r="B20" s="2160"/>
      <c r="C20" s="1536">
        <v>2318</v>
      </c>
      <c r="D20" s="104">
        <v>1609</v>
      </c>
      <c r="E20" s="104">
        <v>111</v>
      </c>
      <c r="F20" s="1535"/>
      <c r="G20" s="1536">
        <v>2195</v>
      </c>
      <c r="H20" s="104">
        <v>1050</v>
      </c>
      <c r="I20" s="104">
        <v>121</v>
      </c>
      <c r="J20" s="1535"/>
      <c r="K20" s="1536">
        <v>2017.842103</v>
      </c>
      <c r="L20" s="104">
        <v>864</v>
      </c>
      <c r="M20" s="104">
        <v>124</v>
      </c>
      <c r="N20" s="1535"/>
      <c r="O20" s="1536">
        <v>2079</v>
      </c>
      <c r="P20" s="104">
        <v>816</v>
      </c>
      <c r="Q20" s="104">
        <v>85</v>
      </c>
      <c r="R20" s="1535"/>
    </row>
    <row r="21" spans="1:18" ht="10.5" customHeight="1">
      <c r="A21" s="2158" t="s">
        <v>343</v>
      </c>
      <c r="B21" s="2158"/>
      <c r="C21" s="1537">
        <v>0</v>
      </c>
      <c r="D21" s="104">
        <v>8524</v>
      </c>
      <c r="E21" s="1538">
        <v>0</v>
      </c>
      <c r="F21" s="1535"/>
      <c r="G21" s="1537">
        <v>0</v>
      </c>
      <c r="H21" s="104">
        <v>11879</v>
      </c>
      <c r="I21" s="1538">
        <v>0</v>
      </c>
      <c r="J21" s="1535"/>
      <c r="K21" s="1537">
        <v>0</v>
      </c>
      <c r="L21" s="104">
        <v>9473</v>
      </c>
      <c r="M21" s="1538">
        <v>0</v>
      </c>
      <c r="N21" s="1535"/>
      <c r="O21" s="1537">
        <v>6</v>
      </c>
      <c r="P21" s="104">
        <v>4726</v>
      </c>
      <c r="Q21" s="1538">
        <v>0</v>
      </c>
      <c r="R21" s="1535"/>
    </row>
    <row r="22" spans="1:18" ht="10.5" customHeight="1">
      <c r="A22" s="2158" t="s">
        <v>344</v>
      </c>
      <c r="B22" s="2158"/>
      <c r="C22" s="1537">
        <v>9</v>
      </c>
      <c r="D22" s="1538">
        <v>443</v>
      </c>
      <c r="E22" s="104">
        <v>2344</v>
      </c>
      <c r="F22" s="1535"/>
      <c r="G22" s="1537">
        <v>9</v>
      </c>
      <c r="H22" s="1538">
        <v>518</v>
      </c>
      <c r="I22" s="104">
        <v>1522</v>
      </c>
      <c r="J22" s="1535"/>
      <c r="K22" s="1537">
        <v>0</v>
      </c>
      <c r="L22" s="1538">
        <v>629</v>
      </c>
      <c r="M22" s="104">
        <v>888</v>
      </c>
      <c r="N22" s="1535"/>
      <c r="O22" s="1537">
        <v>1251</v>
      </c>
      <c r="P22" s="1538">
        <v>1714</v>
      </c>
      <c r="Q22" s="104">
        <v>9</v>
      </c>
      <c r="R22" s="1535"/>
    </row>
    <row r="23" spans="1:18" ht="10.5" customHeight="1">
      <c r="A23" s="2160" t="s">
        <v>157</v>
      </c>
      <c r="B23" s="2161"/>
      <c r="C23" s="1536">
        <v>708</v>
      </c>
      <c r="D23" s="104">
        <v>105938</v>
      </c>
      <c r="E23" s="1538">
        <v>0</v>
      </c>
      <c r="F23" s="1535"/>
      <c r="G23" s="1536">
        <v>739</v>
      </c>
      <c r="H23" s="104">
        <v>108754</v>
      </c>
      <c r="I23" s="104">
        <v>0</v>
      </c>
      <c r="J23" s="1535"/>
      <c r="K23" s="1536">
        <v>773</v>
      </c>
      <c r="L23" s="104">
        <v>109379</v>
      </c>
      <c r="M23" s="104">
        <v>0</v>
      </c>
      <c r="N23" s="1535"/>
      <c r="O23" s="1536">
        <v>808</v>
      </c>
      <c r="P23" s="104">
        <v>111313</v>
      </c>
      <c r="Q23" s="104">
        <v>0</v>
      </c>
      <c r="R23" s="1535"/>
    </row>
    <row r="24" spans="1:18" ht="10.5" customHeight="1">
      <c r="A24" s="2158" t="s">
        <v>351</v>
      </c>
      <c r="B24" s="2158"/>
      <c r="C24" s="1537">
        <v>0</v>
      </c>
      <c r="D24" s="1539">
        <v>53</v>
      </c>
      <c r="E24" s="1538">
        <v>0</v>
      </c>
      <c r="F24" s="104"/>
      <c r="G24" s="1537">
        <v>0</v>
      </c>
      <c r="H24" s="1539">
        <v>57</v>
      </c>
      <c r="I24" s="1538">
        <v>0</v>
      </c>
      <c r="J24" s="104"/>
      <c r="K24" s="1537">
        <v>0</v>
      </c>
      <c r="L24" s="1539">
        <v>62</v>
      </c>
      <c r="M24" s="1538">
        <v>0</v>
      </c>
      <c r="N24" s="104"/>
      <c r="O24" s="1537">
        <v>0</v>
      </c>
      <c r="P24" s="1539">
        <v>67</v>
      </c>
      <c r="Q24" s="1538">
        <v>0</v>
      </c>
      <c r="R24" s="1546"/>
    </row>
    <row r="25" spans="1:18" ht="10.5" customHeight="1">
      <c r="A25" s="236"/>
      <c r="B25" s="236"/>
      <c r="C25" s="1541">
        <f>SUM(C20:C24)</f>
        <v>3035</v>
      </c>
      <c r="D25" s="109">
        <f>SUM(D20:D24)</f>
        <v>116567</v>
      </c>
      <c r="E25" s="243">
        <f>SUM(E20:E24)</f>
        <v>2455</v>
      </c>
      <c r="F25" s="243"/>
      <c r="G25" s="1541">
        <f>SUM(G20:G24)</f>
        <v>2943</v>
      </c>
      <c r="H25" s="109">
        <f>SUM(H20:H24)</f>
        <v>122258</v>
      </c>
      <c r="I25" s="243">
        <f>SUM(I20:I24)</f>
        <v>1643</v>
      </c>
      <c r="J25" s="243"/>
      <c r="K25" s="1541">
        <f>SUM(K20:K24)</f>
        <v>2790.842103</v>
      </c>
      <c r="L25" s="109">
        <f>SUM(L20:L24)</f>
        <v>120407</v>
      </c>
      <c r="M25" s="243">
        <f>SUM(M20:M24)</f>
        <v>1012</v>
      </c>
      <c r="N25" s="243"/>
      <c r="O25" s="1541">
        <f>SUM(O20:O24)</f>
        <v>4144</v>
      </c>
      <c r="P25" s="109">
        <f>SUM(P20:P24)</f>
        <v>118636</v>
      </c>
      <c r="Q25" s="243">
        <f>SUM(Q20:Q24)</f>
        <v>94</v>
      </c>
      <c r="R25" s="1546"/>
    </row>
    <row r="26" spans="1:18" ht="10.5" customHeight="1">
      <c r="A26" s="253"/>
      <c r="B26" s="253"/>
      <c r="C26" s="253"/>
      <c r="D26" s="253"/>
      <c r="E26" s="253"/>
      <c r="F26" s="253"/>
      <c r="G26" s="256"/>
      <c r="H26" s="256"/>
      <c r="I26" s="256"/>
      <c r="J26" s="256"/>
      <c r="K26" s="253"/>
      <c r="L26" s="253"/>
      <c r="M26" s="253"/>
      <c r="N26" s="253"/>
      <c r="O26" s="253"/>
      <c r="P26" s="253"/>
      <c r="Q26" s="253"/>
      <c r="R26" s="308"/>
    </row>
    <row r="27" spans="1:18" ht="10.5" customHeight="1">
      <c r="A27" s="1850">
        <v>1</v>
      </c>
      <c r="B27" s="2071" t="s">
        <v>158</v>
      </c>
      <c r="C27" s="2071"/>
      <c r="D27" s="2071"/>
      <c r="E27" s="2071"/>
      <c r="F27" s="2071"/>
      <c r="G27" s="2071"/>
      <c r="H27" s="2071"/>
      <c r="I27" s="2071"/>
      <c r="J27" s="2071"/>
      <c r="K27" s="2071"/>
      <c r="L27" s="2071"/>
      <c r="M27" s="2071"/>
      <c r="N27" s="2071"/>
      <c r="O27" s="2071"/>
      <c r="P27" s="2071"/>
      <c r="Q27" s="2071"/>
      <c r="R27" s="308"/>
    </row>
  </sheetData>
  <sheetProtection formatCells="0" formatColumns="0" formatRows="0" sort="0" autoFilter="0" pivotTables="0"/>
  <mergeCells count="30">
    <mergeCell ref="A1:R1"/>
    <mergeCell ref="B27:Q27"/>
    <mergeCell ref="K4:M5"/>
    <mergeCell ref="O4:Q5"/>
    <mergeCell ref="A11:B11"/>
    <mergeCell ref="A10:B10"/>
    <mergeCell ref="C4:E5"/>
    <mergeCell ref="G4:I5"/>
    <mergeCell ref="A8:B8"/>
    <mergeCell ref="A15:B15"/>
    <mergeCell ref="A12:B12"/>
    <mergeCell ref="G15:I15"/>
    <mergeCell ref="A3:B3"/>
    <mergeCell ref="A9:B9"/>
    <mergeCell ref="G3:I3"/>
    <mergeCell ref="C3:E3"/>
    <mergeCell ref="K3:M3"/>
    <mergeCell ref="O3:Q3"/>
    <mergeCell ref="K15:M15"/>
    <mergeCell ref="O16:Q17"/>
    <mergeCell ref="K16:M17"/>
    <mergeCell ref="G16:I17"/>
    <mergeCell ref="A24:B24"/>
    <mergeCell ref="A22:B22"/>
    <mergeCell ref="A21:B21"/>
    <mergeCell ref="A20:B20"/>
    <mergeCell ref="A23:B23"/>
    <mergeCell ref="O15:Q15"/>
    <mergeCell ref="C16:E17"/>
    <mergeCell ref="C15:E15"/>
  </mergeCells>
  <printOptions horizontalCentered="1"/>
  <pageMargins left="0.25" right="0.25" top="0.5" bottom="0.25" header="0.5" footer="0.5"/>
  <pageSetup horizontalDpi="600" verticalDpi="600" orientation="landscape" paperSize="9" r:id="rId1"/>
  <colBreaks count="1" manualBreakCount="1">
    <brk id="18" min="3" max="32" man="1"/>
  </colBreaks>
</worksheet>
</file>

<file path=xl/worksheets/sheet28.xml><?xml version="1.0" encoding="utf-8"?>
<worksheet xmlns="http://schemas.openxmlformats.org/spreadsheetml/2006/main" xmlns:r="http://schemas.openxmlformats.org/officeDocument/2006/relationships">
  <dimension ref="A1:Y12"/>
  <sheetViews>
    <sheetView zoomScalePageLayoutView="0" workbookViewId="0" topLeftCell="A1">
      <selection activeCell="AC4" sqref="AC4"/>
    </sheetView>
  </sheetViews>
  <sheetFormatPr defaultColWidth="8.421875" defaultRowHeight="12.75"/>
  <cols>
    <col min="1" max="1" width="2.140625" style="378" customWidth="1"/>
    <col min="2" max="2" width="26.8515625" style="453" customWidth="1"/>
    <col min="3" max="3" width="1.28515625" style="378" customWidth="1"/>
    <col min="4" max="4" width="13.57421875" style="378" customWidth="1"/>
    <col min="5" max="5" width="2.140625" style="378" customWidth="1"/>
    <col min="6" max="6" width="10.7109375" style="378" customWidth="1"/>
    <col min="7" max="7" width="1.28515625" style="378" customWidth="1"/>
    <col min="8" max="8" width="8.57421875" style="454" customWidth="1"/>
    <col min="9" max="9" width="1.28515625" style="454" customWidth="1"/>
    <col min="10" max="10" width="7.8515625" style="378" customWidth="1"/>
    <col min="11" max="11" width="1.28515625" style="378" customWidth="1"/>
    <col min="12" max="12" width="7.8515625" style="378" customWidth="1"/>
    <col min="13" max="13" width="1.28515625" style="378" customWidth="1"/>
    <col min="14" max="14" width="7.8515625" style="378" customWidth="1"/>
    <col min="15" max="15" width="1.28515625" style="378" customWidth="1"/>
    <col min="16" max="16" width="7.8515625" style="378" customWidth="1"/>
    <col min="17" max="17" width="1.28515625" style="378" customWidth="1"/>
    <col min="18" max="18" width="7.8515625" style="378" customWidth="1"/>
    <col min="19" max="19" width="1.28515625" style="378" customWidth="1"/>
    <col min="20" max="20" width="7.8515625" style="378" customWidth="1"/>
    <col min="21" max="21" width="1.28515625" style="378" customWidth="1"/>
    <col min="22" max="22" width="7.8515625" style="378" customWidth="1"/>
    <col min="23" max="23" width="1.28515625" style="378" customWidth="1"/>
    <col min="24" max="24" width="7.8515625" style="378" customWidth="1"/>
    <col min="25" max="25" width="1.28515625" style="378" customWidth="1"/>
    <col min="26" max="254" width="8.421875" style="378" customWidth="1"/>
    <col min="255" max="16384" width="8.421875" style="378" customWidth="1"/>
  </cols>
  <sheetData>
    <row r="1" spans="1:25" ht="18" customHeight="1">
      <c r="A1" s="2057" t="s">
        <v>159</v>
      </c>
      <c r="B1" s="2057"/>
      <c r="C1" s="2057"/>
      <c r="D1" s="2057"/>
      <c r="E1" s="2057"/>
      <c r="F1" s="2057"/>
      <c r="G1" s="2057"/>
      <c r="H1" s="2057"/>
      <c r="I1" s="2057"/>
      <c r="J1" s="2057"/>
      <c r="K1" s="2057"/>
      <c r="L1" s="2057"/>
      <c r="M1" s="2057"/>
      <c r="N1" s="2057"/>
      <c r="O1" s="2057"/>
      <c r="P1" s="2057"/>
      <c r="Q1" s="2057"/>
      <c r="R1" s="2057"/>
      <c r="S1" s="2057"/>
      <c r="T1" s="2057"/>
      <c r="U1" s="2057"/>
      <c r="V1" s="2057"/>
      <c r="W1" s="2057"/>
      <c r="X1" s="2057"/>
      <c r="Y1" s="2057"/>
    </row>
    <row r="2" spans="1:25" ht="12.75">
      <c r="A2" s="379"/>
      <c r="B2" s="379"/>
      <c r="C2" s="379"/>
      <c r="D2" s="379"/>
      <c r="E2" s="379"/>
      <c r="F2" s="379"/>
      <c r="G2" s="379"/>
      <c r="H2" s="379"/>
      <c r="I2" s="379"/>
      <c r="J2" s="379"/>
      <c r="K2" s="379"/>
      <c r="L2" s="379"/>
      <c r="M2" s="379"/>
      <c r="N2" s="379"/>
      <c r="O2" s="379"/>
      <c r="P2" s="379"/>
      <c r="Q2" s="379"/>
      <c r="R2" s="379"/>
      <c r="S2" s="379"/>
      <c r="T2" s="379"/>
      <c r="U2" s="379"/>
      <c r="V2" s="379"/>
      <c r="W2" s="379"/>
      <c r="X2" s="379"/>
      <c r="Y2" s="379"/>
    </row>
    <row r="3" spans="1:25" ht="12.75">
      <c r="A3" s="2196" t="s">
        <v>324</v>
      </c>
      <c r="B3" s="2196"/>
      <c r="C3" s="1549"/>
      <c r="D3" s="2198" t="s">
        <v>325</v>
      </c>
      <c r="E3" s="2199"/>
      <c r="F3" s="2199"/>
      <c r="G3" s="2199"/>
      <c r="H3" s="2199"/>
      <c r="I3" s="2199"/>
      <c r="J3" s="1551" t="s">
        <v>326</v>
      </c>
      <c r="K3" s="1552"/>
      <c r="L3" s="1551" t="s">
        <v>327</v>
      </c>
      <c r="M3" s="1552"/>
      <c r="N3" s="1551" t="s">
        <v>328</v>
      </c>
      <c r="O3" s="1552"/>
      <c r="P3" s="1553" t="s">
        <v>329</v>
      </c>
      <c r="Q3" s="1550"/>
      <c r="R3" s="1551" t="s">
        <v>330</v>
      </c>
      <c r="S3" s="1554"/>
      <c r="T3" s="1553" t="s">
        <v>331</v>
      </c>
      <c r="U3" s="1555"/>
      <c r="V3" s="1551" t="s">
        <v>332</v>
      </c>
      <c r="W3" s="1554"/>
      <c r="X3" s="1553" t="s">
        <v>357</v>
      </c>
      <c r="Y3" s="1554"/>
    </row>
    <row r="4" spans="1:25" ht="52.5" customHeight="1">
      <c r="A4" s="1548"/>
      <c r="B4" s="1548"/>
      <c r="C4" s="1556"/>
      <c r="D4" s="1557" t="s">
        <v>160</v>
      </c>
      <c r="E4" s="1869" t="s">
        <v>323</v>
      </c>
      <c r="F4" s="1559" t="s">
        <v>161</v>
      </c>
      <c r="G4" s="1559"/>
      <c r="H4" s="1560" t="s">
        <v>372</v>
      </c>
      <c r="I4" s="1560"/>
      <c r="J4" s="1561" t="s">
        <v>372</v>
      </c>
      <c r="K4" s="1562"/>
      <c r="L4" s="1561" t="s">
        <v>372</v>
      </c>
      <c r="M4" s="1562"/>
      <c r="N4" s="1563" t="s">
        <v>372</v>
      </c>
      <c r="O4" s="1558"/>
      <c r="P4" s="1561" t="s">
        <v>372</v>
      </c>
      <c r="Q4" s="1562"/>
      <c r="R4" s="1563" t="s">
        <v>372</v>
      </c>
      <c r="S4" s="1564"/>
      <c r="T4" s="1561" t="s">
        <v>372</v>
      </c>
      <c r="U4" s="1565"/>
      <c r="V4" s="1563" t="s">
        <v>372</v>
      </c>
      <c r="W4" s="1564"/>
      <c r="X4" s="1561" t="s">
        <v>372</v>
      </c>
      <c r="Y4" s="1566"/>
    </row>
    <row r="5" spans="1:25" ht="12.75">
      <c r="A5" s="1548"/>
      <c r="B5" s="1548"/>
      <c r="C5" s="1567"/>
      <c r="D5" s="1568"/>
      <c r="E5" s="1569"/>
      <c r="F5" s="1569"/>
      <c r="G5" s="1569"/>
      <c r="H5" s="1569"/>
      <c r="I5" s="1569"/>
      <c r="J5" s="1568"/>
      <c r="K5" s="1570"/>
      <c r="L5" s="1568"/>
      <c r="M5" s="1570"/>
      <c r="N5" s="1569"/>
      <c r="O5" s="1569"/>
      <c r="P5" s="1568"/>
      <c r="Q5" s="1570"/>
      <c r="R5" s="1569"/>
      <c r="S5" s="1569"/>
      <c r="T5" s="1568"/>
      <c r="U5" s="1570"/>
      <c r="V5" s="1569"/>
      <c r="W5" s="1569"/>
      <c r="X5" s="1568"/>
      <c r="Y5" s="1571"/>
    </row>
    <row r="6" spans="1:25" ht="12.75">
      <c r="A6" s="2197" t="s">
        <v>162</v>
      </c>
      <c r="B6" s="2197"/>
      <c r="C6" s="1572"/>
      <c r="D6" s="1573">
        <v>0</v>
      </c>
      <c r="E6" s="1574"/>
      <c r="F6" s="1575">
        <v>254</v>
      </c>
      <c r="G6" s="1575"/>
      <c r="H6" s="1575">
        <v>254</v>
      </c>
      <c r="I6" s="480"/>
      <c r="J6" s="470">
        <v>257</v>
      </c>
      <c r="K6" s="1576"/>
      <c r="L6" s="470">
        <v>259</v>
      </c>
      <c r="M6" s="1576"/>
      <c r="N6" s="470">
        <v>269</v>
      </c>
      <c r="O6" s="1576"/>
      <c r="P6" s="471">
        <v>282</v>
      </c>
      <c r="Q6" s="1577"/>
      <c r="R6" s="470">
        <v>285</v>
      </c>
      <c r="S6" s="1576"/>
      <c r="T6" s="471">
        <v>300</v>
      </c>
      <c r="U6" s="471"/>
      <c r="V6" s="470">
        <v>307</v>
      </c>
      <c r="W6" s="1578"/>
      <c r="X6" s="471">
        <v>1158</v>
      </c>
      <c r="Y6" s="1579"/>
    </row>
    <row r="7" spans="1:25" ht="12.75">
      <c r="A7" s="2195" t="s">
        <v>163</v>
      </c>
      <c r="B7" s="2195"/>
      <c r="C7" s="1572"/>
      <c r="D7" s="1573">
        <v>0</v>
      </c>
      <c r="E7" s="1574"/>
      <c r="F7" s="1575">
        <v>254</v>
      </c>
      <c r="G7" s="1575"/>
      <c r="H7" s="1575">
        <v>254</v>
      </c>
      <c r="I7" s="480"/>
      <c r="J7" s="470">
        <v>257</v>
      </c>
      <c r="K7" s="1576"/>
      <c r="L7" s="470">
        <v>259</v>
      </c>
      <c r="M7" s="1576"/>
      <c r="N7" s="470">
        <v>269</v>
      </c>
      <c r="O7" s="1576"/>
      <c r="P7" s="471">
        <v>282</v>
      </c>
      <c r="Q7" s="1577"/>
      <c r="R7" s="470">
        <v>285</v>
      </c>
      <c r="S7" s="1576"/>
      <c r="T7" s="471">
        <v>300</v>
      </c>
      <c r="U7" s="471"/>
      <c r="V7" s="470">
        <v>307</v>
      </c>
      <c r="W7" s="1578"/>
      <c r="X7" s="471">
        <v>1158</v>
      </c>
      <c r="Y7" s="1579"/>
    </row>
    <row r="8" spans="1:25" ht="12.75">
      <c r="A8" s="2195" t="s">
        <v>316</v>
      </c>
      <c r="B8" s="2195"/>
      <c r="C8" s="1572"/>
      <c r="D8" s="1573">
        <v>0</v>
      </c>
      <c r="E8" s="1574"/>
      <c r="F8" s="1580">
        <v>0</v>
      </c>
      <c r="G8" s="1575"/>
      <c r="H8" s="1575">
        <v>0</v>
      </c>
      <c r="I8" s="480"/>
      <c r="J8" s="470">
        <v>0</v>
      </c>
      <c r="K8" s="1576"/>
      <c r="L8" s="470">
        <v>0</v>
      </c>
      <c r="M8" s="1576"/>
      <c r="N8" s="470">
        <v>0</v>
      </c>
      <c r="O8" s="1576"/>
      <c r="P8" s="471">
        <v>0</v>
      </c>
      <c r="Q8" s="1577"/>
      <c r="R8" s="470">
        <v>0</v>
      </c>
      <c r="S8" s="1576"/>
      <c r="T8" s="471">
        <v>0</v>
      </c>
      <c r="U8" s="471"/>
      <c r="V8" s="470">
        <v>0</v>
      </c>
      <c r="W8" s="1578"/>
      <c r="X8" s="471">
        <v>13</v>
      </c>
      <c r="Y8" s="1579"/>
    </row>
    <row r="9" spans="1:25" ht="12.75">
      <c r="A9" s="2195" t="s">
        <v>164</v>
      </c>
      <c r="B9" s="2195"/>
      <c r="C9" s="1581"/>
      <c r="D9" s="1582">
        <v>0</v>
      </c>
      <c r="E9" s="1583"/>
      <c r="F9" s="1584">
        <v>0</v>
      </c>
      <c r="G9" s="1584"/>
      <c r="H9" s="1584">
        <v>0</v>
      </c>
      <c r="I9" s="1585"/>
      <c r="J9" s="1586">
        <v>0</v>
      </c>
      <c r="K9" s="1587"/>
      <c r="L9" s="1586">
        <v>0</v>
      </c>
      <c r="M9" s="1587"/>
      <c r="N9" s="1586">
        <v>0</v>
      </c>
      <c r="O9" s="1587"/>
      <c r="P9" s="1588">
        <v>0</v>
      </c>
      <c r="Q9" s="1589"/>
      <c r="R9" s="1586">
        <v>0</v>
      </c>
      <c r="S9" s="1587"/>
      <c r="T9" s="1588">
        <v>0</v>
      </c>
      <c r="U9" s="1588"/>
      <c r="V9" s="1586">
        <v>0</v>
      </c>
      <c r="W9" s="1590"/>
      <c r="X9" s="1588">
        <v>1</v>
      </c>
      <c r="Y9" s="1591"/>
    </row>
    <row r="10" spans="1:25" ht="12.75">
      <c r="A10" s="1592"/>
      <c r="B10" s="1592"/>
      <c r="C10" s="1593"/>
      <c r="D10" s="1592"/>
      <c r="E10" s="1592"/>
      <c r="F10" s="1594"/>
      <c r="G10" s="1594"/>
      <c r="H10" s="1593"/>
      <c r="I10" s="1593"/>
      <c r="J10" s="1594"/>
      <c r="K10" s="1594"/>
      <c r="L10" s="1594"/>
      <c r="M10" s="1594"/>
      <c r="N10" s="1594"/>
      <c r="O10" s="1594"/>
      <c r="P10" s="1594"/>
      <c r="Q10" s="1593"/>
      <c r="R10" s="1594"/>
      <c r="S10" s="1593"/>
      <c r="T10" s="1594"/>
      <c r="U10" s="1593"/>
      <c r="V10" s="1594"/>
      <c r="W10" s="1595"/>
      <c r="X10" s="1594"/>
      <c r="Y10" s="1595"/>
    </row>
    <row r="11" spans="1:25" ht="12.75">
      <c r="A11" s="1868">
        <v>1</v>
      </c>
      <c r="B11" s="2194" t="s">
        <v>472</v>
      </c>
      <c r="C11" s="2194"/>
      <c r="D11" s="2194"/>
      <c r="E11" s="2194"/>
      <c r="F11" s="2194"/>
      <c r="G11" s="2194"/>
      <c r="H11" s="2194"/>
      <c r="I11" s="2194"/>
      <c r="J11" s="2194"/>
      <c r="K11" s="2194"/>
      <c r="L11" s="2194"/>
      <c r="M11" s="2194"/>
      <c r="N11" s="2194"/>
      <c r="O11" s="2194"/>
      <c r="P11" s="2194"/>
      <c r="Q11" s="2194"/>
      <c r="R11" s="2194"/>
      <c r="S11" s="2194"/>
      <c r="T11" s="2194"/>
      <c r="U11" s="2194"/>
      <c r="V11" s="2194"/>
      <c r="W11" s="2194"/>
      <c r="X11" s="2194"/>
      <c r="Y11" s="1596"/>
    </row>
    <row r="12" spans="1:25" ht="10.5" customHeight="1">
      <c r="A12" s="1868">
        <v>2</v>
      </c>
      <c r="B12" s="2194" t="s">
        <v>165</v>
      </c>
      <c r="C12" s="2194"/>
      <c r="D12" s="2194"/>
      <c r="E12" s="2194"/>
      <c r="F12" s="2194"/>
      <c r="G12" s="2194"/>
      <c r="H12" s="2194"/>
      <c r="I12" s="2194"/>
      <c r="J12" s="2194"/>
      <c r="K12" s="2194"/>
      <c r="L12" s="2194"/>
      <c r="M12" s="2194"/>
      <c r="N12" s="2194"/>
      <c r="O12" s="2194"/>
      <c r="P12" s="2194"/>
      <c r="Q12" s="2194"/>
      <c r="R12" s="2194"/>
      <c r="S12" s="2194"/>
      <c r="T12" s="2194"/>
      <c r="U12" s="2194"/>
      <c r="V12" s="2194"/>
      <c r="W12" s="2194"/>
      <c r="X12" s="2194"/>
      <c r="Y12" s="1596"/>
    </row>
  </sheetData>
  <sheetProtection formatCells="0" formatColumns="0" formatRows="0" sort="0" autoFilter="0" pivotTables="0"/>
  <mergeCells count="9">
    <mergeCell ref="A1:Y1"/>
    <mergeCell ref="B11:X11"/>
    <mergeCell ref="B12:X12"/>
    <mergeCell ref="A7:B7"/>
    <mergeCell ref="A9:B9"/>
    <mergeCell ref="A8:B8"/>
    <mergeCell ref="A3:B3"/>
    <mergeCell ref="A6:B6"/>
    <mergeCell ref="D3:I3"/>
  </mergeCells>
  <printOptions horizontalCentered="1"/>
  <pageMargins left="0.25" right="0.25" top="0.5" bottom="0.25" header="0.5" footer="0.5"/>
  <pageSetup horizontalDpi="600" verticalDpi="600" orientation="landscape" paperSize="9" r:id="rId1"/>
  <colBreaks count="1" manualBreakCount="1">
    <brk id="25" min="3" max="22" man="1"/>
  </colBreaks>
</worksheet>
</file>

<file path=xl/worksheets/sheet29.xml><?xml version="1.0" encoding="utf-8"?>
<worksheet xmlns="http://schemas.openxmlformats.org/spreadsheetml/2006/main" xmlns:r="http://schemas.openxmlformats.org/officeDocument/2006/relationships">
  <dimension ref="A1:T41"/>
  <sheetViews>
    <sheetView zoomScalePageLayoutView="0" workbookViewId="0" topLeftCell="A1">
      <selection activeCell="W13" sqref="W13"/>
    </sheetView>
  </sheetViews>
  <sheetFormatPr defaultColWidth="9.140625" defaultRowHeight="12.75"/>
  <cols>
    <col min="1" max="3" width="2.140625" style="314" customWidth="1"/>
    <col min="4" max="4" width="29.8515625" style="314" customWidth="1"/>
    <col min="5" max="5" width="4.28125" style="314" customWidth="1"/>
    <col min="6" max="6" width="9.28125" style="314" customWidth="1"/>
    <col min="7" max="7" width="11.421875" style="376" customWidth="1"/>
    <col min="8" max="8" width="10.7109375" style="314" customWidth="1"/>
    <col min="9" max="9" width="8.57421875" style="314" customWidth="1"/>
    <col min="10" max="10" width="12.421875" style="314" customWidth="1"/>
    <col min="11" max="11" width="1.1484375" style="314" customWidth="1"/>
    <col min="12" max="13" width="6.421875" style="314" customWidth="1"/>
    <col min="14" max="14" width="6.421875" style="376" customWidth="1"/>
    <col min="15" max="19" width="6.421875" style="314" customWidth="1"/>
    <col min="20" max="20" width="1.7109375" style="314" customWidth="1"/>
    <col min="21" max="23" width="9.140625" style="314" customWidth="1"/>
    <col min="24" max="24" width="9.140625" style="377" customWidth="1"/>
    <col min="25" max="254" width="9.140625" style="314" customWidth="1"/>
    <col min="255" max="16384" width="9.140625" style="314" customWidth="1"/>
  </cols>
  <sheetData>
    <row r="1" spans="1:20" ht="15.75" customHeight="1">
      <c r="A1" s="2102" t="s">
        <v>441</v>
      </c>
      <c r="B1" s="2102"/>
      <c r="C1" s="2102"/>
      <c r="D1" s="2102"/>
      <c r="E1" s="2102"/>
      <c r="F1" s="2102"/>
      <c r="G1" s="2102"/>
      <c r="H1" s="2102"/>
      <c r="I1" s="2102"/>
      <c r="J1" s="2102"/>
      <c r="K1" s="2102"/>
      <c r="L1" s="2102"/>
      <c r="M1" s="2102"/>
      <c r="N1" s="2102"/>
      <c r="O1" s="2102"/>
      <c r="P1" s="2102"/>
      <c r="Q1" s="2102"/>
      <c r="R1" s="2102"/>
      <c r="S1" s="2102"/>
      <c r="T1" s="2102"/>
    </row>
    <row r="2" spans="1:20" ht="10.5" customHeight="1">
      <c r="A2" s="315"/>
      <c r="B2" s="315"/>
      <c r="C2" s="315"/>
      <c r="D2" s="315"/>
      <c r="E2" s="315"/>
      <c r="F2" s="315"/>
      <c r="G2" s="315"/>
      <c r="H2" s="315"/>
      <c r="I2" s="315"/>
      <c r="J2" s="315"/>
      <c r="K2" s="315"/>
      <c r="L2" s="315"/>
      <c r="M2" s="315"/>
      <c r="N2" s="315"/>
      <c r="O2" s="315"/>
      <c r="P2" s="315"/>
      <c r="Q2" s="315"/>
      <c r="R2" s="315"/>
      <c r="S2" s="315"/>
      <c r="T2" s="315"/>
    </row>
    <row r="3" spans="1:20" ht="10.5" customHeight="1">
      <c r="A3" s="2205" t="s">
        <v>324</v>
      </c>
      <c r="B3" s="2205"/>
      <c r="C3" s="2205"/>
      <c r="D3" s="2205"/>
      <c r="E3" s="316"/>
      <c r="F3" s="316"/>
      <c r="G3" s="316"/>
      <c r="H3" s="316"/>
      <c r="I3" s="316"/>
      <c r="J3" s="317" t="s">
        <v>325</v>
      </c>
      <c r="K3" s="318"/>
      <c r="L3" s="319" t="s">
        <v>326</v>
      </c>
      <c r="M3" s="319" t="s">
        <v>327</v>
      </c>
      <c r="N3" s="319" t="s">
        <v>328</v>
      </c>
      <c r="O3" s="319" t="s">
        <v>329</v>
      </c>
      <c r="P3" s="319" t="s">
        <v>330</v>
      </c>
      <c r="Q3" s="319" t="s">
        <v>331</v>
      </c>
      <c r="R3" s="319" t="s">
        <v>332</v>
      </c>
      <c r="S3" s="319" t="s">
        <v>357</v>
      </c>
      <c r="T3" s="320"/>
    </row>
    <row r="4" spans="1:20" ht="5.25" customHeight="1">
      <c r="A4" s="316"/>
      <c r="B4" s="316"/>
      <c r="C4" s="316"/>
      <c r="D4" s="316"/>
      <c r="E4" s="316"/>
      <c r="F4" s="316"/>
      <c r="G4" s="316"/>
      <c r="H4" s="316"/>
      <c r="I4" s="316"/>
      <c r="J4" s="316"/>
      <c r="K4" s="316"/>
      <c r="L4" s="321"/>
      <c r="M4" s="321"/>
      <c r="N4" s="322"/>
      <c r="O4" s="322"/>
      <c r="P4" s="322"/>
      <c r="Q4" s="322"/>
      <c r="R4" s="322"/>
      <c r="S4" s="322"/>
      <c r="T4" s="323"/>
    </row>
    <row r="5" spans="1:20" ht="10.5" customHeight="1">
      <c r="A5" s="316"/>
      <c r="B5" s="316"/>
      <c r="C5" s="316"/>
      <c r="D5" s="316"/>
      <c r="E5" s="316"/>
      <c r="F5" s="316"/>
      <c r="G5" s="316"/>
      <c r="H5" s="316"/>
      <c r="I5" s="316"/>
      <c r="J5" s="2218" t="s">
        <v>442</v>
      </c>
      <c r="K5" s="2218"/>
      <c r="L5" s="2218"/>
      <c r="M5" s="2218"/>
      <c r="N5" s="2218"/>
      <c r="O5" s="2218"/>
      <c r="P5" s="2218"/>
      <c r="Q5" s="2218"/>
      <c r="R5" s="2218"/>
      <c r="S5" s="2218"/>
      <c r="T5" s="2218"/>
    </row>
    <row r="6" spans="1:20" ht="10.5" customHeight="1">
      <c r="A6" s="316"/>
      <c r="B6" s="316"/>
      <c r="C6" s="316"/>
      <c r="D6" s="316"/>
      <c r="E6" s="316"/>
      <c r="F6" s="316"/>
      <c r="G6" s="316"/>
      <c r="H6" s="316"/>
      <c r="I6" s="316"/>
      <c r="J6" s="316"/>
      <c r="K6" s="316"/>
      <c r="L6" s="321"/>
      <c r="M6" s="321"/>
      <c r="N6" s="316"/>
      <c r="O6" s="316"/>
      <c r="P6" s="316"/>
      <c r="Q6" s="316"/>
      <c r="R6" s="316"/>
      <c r="S6" s="316"/>
      <c r="T6" s="324"/>
    </row>
    <row r="7" spans="1:20" ht="10.5" customHeight="1">
      <c r="A7" s="2200" t="s">
        <v>443</v>
      </c>
      <c r="B7" s="2200"/>
      <c r="C7" s="2200"/>
      <c r="D7" s="2200"/>
      <c r="E7" s="2200"/>
      <c r="F7" s="2200"/>
      <c r="G7" s="2200"/>
      <c r="H7" s="2200"/>
      <c r="I7" s="2217"/>
      <c r="J7" s="325">
        <v>0</v>
      </c>
      <c r="K7" s="326"/>
      <c r="L7" s="327">
        <v>0</v>
      </c>
      <c r="M7" s="327">
        <v>0</v>
      </c>
      <c r="N7" s="327">
        <v>0</v>
      </c>
      <c r="O7" s="327">
        <v>0</v>
      </c>
      <c r="P7" s="327">
        <v>0</v>
      </c>
      <c r="Q7" s="327">
        <v>17</v>
      </c>
      <c r="R7" s="327">
        <v>36</v>
      </c>
      <c r="S7" s="327">
        <v>84</v>
      </c>
      <c r="T7" s="328"/>
    </row>
    <row r="8" spans="1:20" ht="10.5" customHeight="1">
      <c r="A8" s="2202" t="s">
        <v>444</v>
      </c>
      <c r="B8" s="2202"/>
      <c r="C8" s="2202"/>
      <c r="D8" s="2202"/>
      <c r="E8" s="2202"/>
      <c r="F8" s="2202"/>
      <c r="G8" s="2202"/>
      <c r="H8" s="2202"/>
      <c r="I8" s="2203"/>
      <c r="J8" s="157">
        <v>289</v>
      </c>
      <c r="K8" s="158"/>
      <c r="L8" s="160">
        <v>290</v>
      </c>
      <c r="M8" s="160">
        <v>286</v>
      </c>
      <c r="N8" s="160">
        <v>282</v>
      </c>
      <c r="O8" s="160">
        <v>268</v>
      </c>
      <c r="P8" s="160">
        <v>257</v>
      </c>
      <c r="Q8" s="160">
        <v>251</v>
      </c>
      <c r="R8" s="160">
        <v>221</v>
      </c>
      <c r="S8" s="160">
        <v>197</v>
      </c>
      <c r="T8" s="328"/>
    </row>
    <row r="9" spans="1:20" ht="10.5" customHeight="1">
      <c r="A9" s="2202" t="s">
        <v>445</v>
      </c>
      <c r="B9" s="2202"/>
      <c r="C9" s="2202"/>
      <c r="D9" s="2202"/>
      <c r="E9" s="2202"/>
      <c r="F9" s="2202"/>
      <c r="G9" s="2202"/>
      <c r="H9" s="2202"/>
      <c r="I9" s="2203"/>
      <c r="J9" s="157">
        <v>381</v>
      </c>
      <c r="K9" s="158"/>
      <c r="L9" s="160">
        <v>426</v>
      </c>
      <c r="M9" s="160">
        <v>471</v>
      </c>
      <c r="N9" s="160">
        <v>521</v>
      </c>
      <c r="O9" s="160">
        <v>569</v>
      </c>
      <c r="P9" s="160">
        <v>0</v>
      </c>
      <c r="Q9" s="160">
        <v>0</v>
      </c>
      <c r="R9" s="160">
        <v>0</v>
      </c>
      <c r="S9" s="160">
        <v>0</v>
      </c>
      <c r="T9" s="328"/>
    </row>
    <row r="10" spans="1:20" ht="10.5" customHeight="1">
      <c r="A10" s="2202" t="s">
        <v>446</v>
      </c>
      <c r="B10" s="2202"/>
      <c r="C10" s="2202"/>
      <c r="D10" s="2202"/>
      <c r="E10" s="2202"/>
      <c r="F10" s="2202"/>
      <c r="G10" s="2202"/>
      <c r="H10" s="2202"/>
      <c r="I10" s="2203"/>
      <c r="J10" s="157">
        <v>354</v>
      </c>
      <c r="K10" s="158"/>
      <c r="L10" s="160">
        <v>346</v>
      </c>
      <c r="M10" s="160">
        <v>384</v>
      </c>
      <c r="N10" s="160">
        <v>393</v>
      </c>
      <c r="O10" s="160">
        <v>384</v>
      </c>
      <c r="P10" s="160">
        <v>366</v>
      </c>
      <c r="Q10" s="160">
        <v>402</v>
      </c>
      <c r="R10" s="160">
        <v>406</v>
      </c>
      <c r="S10" s="160">
        <v>400</v>
      </c>
      <c r="T10" s="328"/>
    </row>
    <row r="11" spans="1:20" ht="10.5" customHeight="1">
      <c r="A11" s="2202" t="s">
        <v>447</v>
      </c>
      <c r="B11" s="2202"/>
      <c r="C11" s="2202"/>
      <c r="D11" s="2202"/>
      <c r="E11" s="2202"/>
      <c r="F11" s="2202"/>
      <c r="G11" s="2202"/>
      <c r="H11" s="2202"/>
      <c r="I11" s="2203"/>
      <c r="J11" s="157">
        <v>675</v>
      </c>
      <c r="K11" s="158"/>
      <c r="L11" s="160">
        <v>675</v>
      </c>
      <c r="M11" s="160">
        <v>675</v>
      </c>
      <c r="N11" s="160">
        <v>975</v>
      </c>
      <c r="O11" s="160">
        <v>975</v>
      </c>
      <c r="P11" s="160">
        <v>525</v>
      </c>
      <c r="Q11" s="160">
        <v>525</v>
      </c>
      <c r="R11" s="160">
        <v>525</v>
      </c>
      <c r="S11" s="160">
        <v>525</v>
      </c>
      <c r="T11" s="328"/>
    </row>
    <row r="12" spans="1:20" ht="10.5" customHeight="1">
      <c r="A12" s="2202" t="s">
        <v>448</v>
      </c>
      <c r="B12" s="2202"/>
      <c r="C12" s="2202"/>
      <c r="D12" s="2202"/>
      <c r="E12" s="2202"/>
      <c r="F12" s="2202"/>
      <c r="G12" s="2202"/>
      <c r="H12" s="2202"/>
      <c r="I12" s="2203"/>
      <c r="J12" s="157">
        <v>264</v>
      </c>
      <c r="K12" s="158"/>
      <c r="L12" s="160">
        <v>202</v>
      </c>
      <c r="M12" s="160">
        <v>211</v>
      </c>
      <c r="N12" s="160">
        <v>235</v>
      </c>
      <c r="O12" s="160">
        <v>226</v>
      </c>
      <c r="P12" s="160">
        <v>182</v>
      </c>
      <c r="Q12" s="160">
        <v>200</v>
      </c>
      <c r="R12" s="160">
        <v>157</v>
      </c>
      <c r="S12" s="160">
        <v>143</v>
      </c>
      <c r="T12" s="328"/>
    </row>
    <row r="13" spans="1:20" ht="10.5" customHeight="1">
      <c r="A13" s="2202" t="s">
        <v>449</v>
      </c>
      <c r="B13" s="2202"/>
      <c r="C13" s="2202"/>
      <c r="D13" s="2202"/>
      <c r="E13" s="2202"/>
      <c r="F13" s="2202"/>
      <c r="G13" s="2202"/>
      <c r="H13" s="2202"/>
      <c r="I13" s="2203"/>
      <c r="J13" s="157">
        <v>0</v>
      </c>
      <c r="K13" s="158"/>
      <c r="L13" s="160">
        <v>0</v>
      </c>
      <c r="M13" s="160">
        <v>0</v>
      </c>
      <c r="N13" s="160">
        <v>0</v>
      </c>
      <c r="O13" s="160">
        <v>0</v>
      </c>
      <c r="P13" s="160">
        <v>0</v>
      </c>
      <c r="Q13" s="160">
        <v>31</v>
      </c>
      <c r="R13" s="160">
        <v>78</v>
      </c>
      <c r="S13" s="160">
        <v>77</v>
      </c>
      <c r="T13" s="328"/>
    </row>
    <row r="14" spans="1:20" ht="10.5" customHeight="1">
      <c r="A14" s="2202" t="s">
        <v>450</v>
      </c>
      <c r="B14" s="2202"/>
      <c r="C14" s="2202"/>
      <c r="D14" s="2202"/>
      <c r="E14" s="2202"/>
      <c r="F14" s="2202"/>
      <c r="G14" s="2202"/>
      <c r="H14" s="2202"/>
      <c r="I14" s="2203"/>
      <c r="J14" s="180">
        <v>95</v>
      </c>
      <c r="K14" s="181"/>
      <c r="L14" s="161">
        <v>95</v>
      </c>
      <c r="M14" s="161">
        <v>100</v>
      </c>
      <c r="N14" s="161">
        <v>200</v>
      </c>
      <c r="O14" s="161">
        <v>200</v>
      </c>
      <c r="P14" s="161">
        <v>200</v>
      </c>
      <c r="Q14" s="161">
        <v>200</v>
      </c>
      <c r="R14" s="161">
        <v>0</v>
      </c>
      <c r="S14" s="161">
        <v>0</v>
      </c>
      <c r="T14" s="328"/>
    </row>
    <row r="15" spans="1:20" ht="10.5" customHeight="1">
      <c r="A15" s="316"/>
      <c r="B15" s="316"/>
      <c r="C15" s="316"/>
      <c r="D15" s="316"/>
      <c r="E15" s="316"/>
      <c r="F15" s="316"/>
      <c r="G15" s="316"/>
      <c r="H15" s="316"/>
      <c r="I15" s="316"/>
      <c r="J15" s="201">
        <v>2058</v>
      </c>
      <c r="K15" s="185"/>
      <c r="L15" s="186">
        <v>2034</v>
      </c>
      <c r="M15" s="186">
        <v>2127</v>
      </c>
      <c r="N15" s="186">
        <v>2606</v>
      </c>
      <c r="O15" s="186">
        <v>2622</v>
      </c>
      <c r="P15" s="186">
        <v>1530</v>
      </c>
      <c r="Q15" s="186">
        <v>1626</v>
      </c>
      <c r="R15" s="186">
        <v>1423</v>
      </c>
      <c r="S15" s="186">
        <v>1426</v>
      </c>
      <c r="T15" s="320"/>
    </row>
    <row r="16" spans="1:20" ht="10.5" customHeight="1">
      <c r="A16" s="316"/>
      <c r="B16" s="316"/>
      <c r="C16" s="316"/>
      <c r="D16" s="316"/>
      <c r="E16" s="316"/>
      <c r="F16" s="316"/>
      <c r="G16" s="316"/>
      <c r="H16" s="316"/>
      <c r="I16" s="316"/>
      <c r="J16" s="329"/>
      <c r="K16" s="329"/>
      <c r="L16" s="330"/>
      <c r="M16" s="330"/>
      <c r="N16" s="330"/>
      <c r="O16" s="330"/>
      <c r="P16" s="330"/>
      <c r="Q16" s="330"/>
      <c r="R16" s="330"/>
      <c r="S16" s="330"/>
      <c r="T16" s="331"/>
    </row>
    <row r="17" spans="1:20" ht="10.5" customHeight="1">
      <c r="A17" s="2200" t="s">
        <v>317</v>
      </c>
      <c r="B17" s="2200"/>
      <c r="C17" s="2200"/>
      <c r="D17" s="2200"/>
      <c r="E17" s="332"/>
      <c r="F17" s="333"/>
      <c r="G17" s="333"/>
      <c r="H17" s="333"/>
      <c r="I17" s="333"/>
      <c r="J17" s="201">
        <v>20</v>
      </c>
      <c r="K17" s="185"/>
      <c r="L17" s="186">
        <v>17</v>
      </c>
      <c r="M17" s="186">
        <v>17</v>
      </c>
      <c r="N17" s="186">
        <v>14</v>
      </c>
      <c r="O17" s="186">
        <v>16</v>
      </c>
      <c r="P17" s="186">
        <v>16.2</v>
      </c>
      <c r="Q17" s="186">
        <v>16</v>
      </c>
      <c r="R17" s="186">
        <v>17</v>
      </c>
      <c r="S17" s="186">
        <v>18</v>
      </c>
      <c r="T17" s="334"/>
    </row>
    <row r="18" spans="1:20" ht="10.5" customHeight="1">
      <c r="A18" s="315"/>
      <c r="B18" s="315"/>
      <c r="C18" s="315"/>
      <c r="D18" s="315"/>
      <c r="E18" s="315"/>
      <c r="F18" s="315"/>
      <c r="G18" s="315"/>
      <c r="H18" s="315"/>
      <c r="I18" s="315"/>
      <c r="J18" s="315"/>
      <c r="K18" s="315"/>
      <c r="L18" s="315"/>
      <c r="M18" s="315"/>
      <c r="N18" s="315"/>
      <c r="O18" s="315"/>
      <c r="P18" s="315"/>
      <c r="Q18" s="315"/>
      <c r="R18" s="315"/>
      <c r="S18" s="315"/>
      <c r="T18" s="335"/>
    </row>
    <row r="19" spans="1:20" ht="15.75" customHeight="1">
      <c r="A19" s="2102" t="s">
        <v>451</v>
      </c>
      <c r="B19" s="2102"/>
      <c r="C19" s="2102"/>
      <c r="D19" s="2102"/>
      <c r="E19" s="2102"/>
      <c r="F19" s="2102"/>
      <c r="G19" s="2102"/>
      <c r="H19" s="2102"/>
      <c r="I19" s="2102"/>
      <c r="J19" s="2102"/>
      <c r="K19" s="2102"/>
      <c r="L19" s="2102"/>
      <c r="M19" s="2102"/>
      <c r="N19" s="2102"/>
      <c r="O19" s="2102"/>
      <c r="P19" s="2102"/>
      <c r="Q19" s="2102"/>
      <c r="R19" s="2102"/>
      <c r="S19" s="2102"/>
      <c r="T19" s="2102"/>
    </row>
    <row r="20" spans="1:20" ht="10.5" customHeight="1">
      <c r="A20" s="336"/>
      <c r="B20" s="336"/>
      <c r="C20" s="336"/>
      <c r="D20" s="336"/>
      <c r="E20" s="336"/>
      <c r="F20" s="336"/>
      <c r="G20" s="336"/>
      <c r="H20" s="336"/>
      <c r="I20" s="336"/>
      <c r="J20" s="336"/>
      <c r="K20" s="336"/>
      <c r="L20" s="336"/>
      <c r="M20" s="336"/>
      <c r="N20" s="336"/>
      <c r="O20" s="336"/>
      <c r="P20" s="336"/>
      <c r="Q20" s="336"/>
      <c r="R20" s="336"/>
      <c r="S20" s="336"/>
      <c r="T20" s="337"/>
    </row>
    <row r="21" spans="1:20" ht="10.5" customHeight="1">
      <c r="A21" s="2213" t="s">
        <v>324</v>
      </c>
      <c r="B21" s="2213"/>
      <c r="C21" s="2213"/>
      <c r="D21" s="2213"/>
      <c r="E21" s="339"/>
      <c r="F21" s="2206" t="s">
        <v>325</v>
      </c>
      <c r="G21" s="2207"/>
      <c r="H21" s="2207"/>
      <c r="I21" s="2207"/>
      <c r="J21" s="2207"/>
      <c r="K21" s="340"/>
      <c r="L21" s="341" t="s">
        <v>326</v>
      </c>
      <c r="M21" s="341" t="s">
        <v>327</v>
      </c>
      <c r="N21" s="341" t="s">
        <v>328</v>
      </c>
      <c r="O21" s="341" t="s">
        <v>329</v>
      </c>
      <c r="P21" s="341" t="s">
        <v>330</v>
      </c>
      <c r="Q21" s="341" t="s">
        <v>331</v>
      </c>
      <c r="R21" s="341" t="s">
        <v>332</v>
      </c>
      <c r="S21" s="341" t="s">
        <v>357</v>
      </c>
      <c r="T21" s="320"/>
    </row>
    <row r="22" spans="1:20" ht="10.5" customHeight="1">
      <c r="A22" s="338"/>
      <c r="B22" s="338"/>
      <c r="C22" s="338"/>
      <c r="D22" s="338"/>
      <c r="E22" s="339"/>
      <c r="F22" s="342"/>
      <c r="G22" s="343" t="s">
        <v>452</v>
      </c>
      <c r="H22" s="344"/>
      <c r="I22" s="344"/>
      <c r="J22" s="345" t="s">
        <v>453</v>
      </c>
      <c r="K22" s="345"/>
      <c r="L22" s="346"/>
      <c r="M22" s="346"/>
      <c r="N22" s="346"/>
      <c r="O22" s="346"/>
      <c r="P22" s="346"/>
      <c r="Q22" s="346"/>
      <c r="R22" s="346"/>
      <c r="S22" s="346"/>
      <c r="T22" s="347"/>
    </row>
    <row r="23" spans="1:20" ht="10.5" customHeight="1">
      <c r="A23" s="338"/>
      <c r="B23" s="338"/>
      <c r="C23" s="338"/>
      <c r="D23" s="338"/>
      <c r="E23" s="339"/>
      <c r="F23" s="348" t="s">
        <v>454</v>
      </c>
      <c r="G23" s="349" t="s">
        <v>455</v>
      </c>
      <c r="H23" s="349" t="s">
        <v>456</v>
      </c>
      <c r="I23" s="349" t="s">
        <v>372</v>
      </c>
      <c r="J23" s="350" t="s">
        <v>457</v>
      </c>
      <c r="K23" s="350"/>
      <c r="L23" s="351"/>
      <c r="M23" s="351"/>
      <c r="N23" s="351"/>
      <c r="O23" s="351"/>
      <c r="P23" s="351"/>
      <c r="Q23" s="351"/>
      <c r="R23" s="351"/>
      <c r="S23" s="351"/>
      <c r="T23" s="352"/>
    </row>
    <row r="24" spans="1:20" ht="10.5" customHeight="1">
      <c r="A24" s="316"/>
      <c r="B24" s="316"/>
      <c r="C24" s="316"/>
      <c r="D24" s="316"/>
      <c r="E24" s="339"/>
      <c r="F24" s="353" t="s">
        <v>458</v>
      </c>
      <c r="G24" s="354" t="s">
        <v>459</v>
      </c>
      <c r="H24" s="354" t="s">
        <v>460</v>
      </c>
      <c r="I24" s="354" t="s">
        <v>461</v>
      </c>
      <c r="J24" s="355" t="s">
        <v>461</v>
      </c>
      <c r="K24" s="1873">
        <v>2</v>
      </c>
      <c r="L24" s="2212" t="s">
        <v>462</v>
      </c>
      <c r="M24" s="2212"/>
      <c r="N24" s="2212"/>
      <c r="O24" s="2212"/>
      <c r="P24" s="2212"/>
      <c r="Q24" s="2212"/>
      <c r="R24" s="2212"/>
      <c r="S24" s="2212"/>
      <c r="T24" s="356"/>
    </row>
    <row r="25" spans="1:20" ht="10.5" customHeight="1">
      <c r="A25" s="2214" t="s">
        <v>463</v>
      </c>
      <c r="B25" s="2214"/>
      <c r="C25" s="2214"/>
      <c r="D25" s="2214"/>
      <c r="E25" s="339"/>
      <c r="F25" s="357"/>
      <c r="G25" s="358"/>
      <c r="H25" s="358"/>
      <c r="I25" s="358"/>
      <c r="J25" s="358"/>
      <c r="K25" s="358"/>
      <c r="L25" s="358"/>
      <c r="M25" s="358"/>
      <c r="N25" s="358"/>
      <c r="O25" s="358"/>
      <c r="P25" s="358"/>
      <c r="Q25" s="358"/>
      <c r="R25" s="358"/>
      <c r="S25" s="358"/>
      <c r="T25" s="359"/>
    </row>
    <row r="26" spans="1:20" ht="10.5" customHeight="1">
      <c r="A26" s="360"/>
      <c r="B26" s="2201" t="s">
        <v>464</v>
      </c>
      <c r="C26" s="2201"/>
      <c r="D26" s="2201"/>
      <c r="E26" s="361"/>
      <c r="F26" s="362"/>
      <c r="G26" s="321"/>
      <c r="H26" s="321"/>
      <c r="I26" s="321"/>
      <c r="J26" s="321"/>
      <c r="K26" s="321"/>
      <c r="L26" s="321"/>
      <c r="M26" s="321"/>
      <c r="N26" s="321"/>
      <c r="O26" s="321"/>
      <c r="P26" s="321"/>
      <c r="Q26" s="321"/>
      <c r="R26" s="321"/>
      <c r="S26" s="321"/>
      <c r="T26" s="359"/>
    </row>
    <row r="27" spans="1:20" ht="10.5" customHeight="1">
      <c r="A27" s="363"/>
      <c r="B27" s="363"/>
      <c r="C27" s="2211" t="s">
        <v>465</v>
      </c>
      <c r="D27" s="2211"/>
      <c r="E27" s="361"/>
      <c r="F27" s="177"/>
      <c r="G27" s="178"/>
      <c r="H27" s="178"/>
      <c r="I27" s="178"/>
      <c r="J27" s="178"/>
      <c r="K27" s="178"/>
      <c r="L27" s="161"/>
      <c r="M27" s="161"/>
      <c r="N27" s="161"/>
      <c r="O27" s="161"/>
      <c r="P27" s="161"/>
      <c r="Q27" s="161"/>
      <c r="R27" s="161"/>
      <c r="S27" s="161"/>
      <c r="T27" s="328"/>
    </row>
    <row r="28" spans="1:20" ht="10.5" customHeight="1">
      <c r="A28" s="364"/>
      <c r="B28" s="364"/>
      <c r="C28" s="365"/>
      <c r="D28" s="365" t="s">
        <v>318</v>
      </c>
      <c r="E28" s="366"/>
      <c r="F28" s="157">
        <v>0</v>
      </c>
      <c r="G28" s="158">
        <v>0</v>
      </c>
      <c r="H28" s="158">
        <v>0</v>
      </c>
      <c r="I28" s="158">
        <v>0</v>
      </c>
      <c r="J28" s="158">
        <v>0</v>
      </c>
      <c r="K28" s="158"/>
      <c r="L28" s="160">
        <v>0</v>
      </c>
      <c r="M28" s="160">
        <v>0</v>
      </c>
      <c r="N28" s="160">
        <v>0</v>
      </c>
      <c r="O28" s="160">
        <v>0</v>
      </c>
      <c r="P28" s="160">
        <v>0</v>
      </c>
      <c r="Q28" s="160">
        <v>0</v>
      </c>
      <c r="R28" s="160">
        <v>0</v>
      </c>
      <c r="S28" s="160">
        <v>880</v>
      </c>
      <c r="T28" s="328"/>
    </row>
    <row r="29" spans="1:20" ht="10.5" customHeight="1">
      <c r="A29" s="367"/>
      <c r="B29" s="367"/>
      <c r="C29" s="2202" t="s">
        <v>413</v>
      </c>
      <c r="D29" s="2202"/>
      <c r="E29" s="368"/>
      <c r="F29" s="157">
        <v>0</v>
      </c>
      <c r="G29" s="169">
        <v>0</v>
      </c>
      <c r="H29" s="169">
        <v>0</v>
      </c>
      <c r="I29" s="158">
        <v>0</v>
      </c>
      <c r="J29" s="169">
        <v>0</v>
      </c>
      <c r="K29" s="158"/>
      <c r="L29" s="160">
        <v>0</v>
      </c>
      <c r="M29" s="160">
        <v>0</v>
      </c>
      <c r="N29" s="160">
        <v>0</v>
      </c>
      <c r="O29" s="160">
        <v>0</v>
      </c>
      <c r="P29" s="160">
        <v>0</v>
      </c>
      <c r="Q29" s="160">
        <v>0</v>
      </c>
      <c r="R29" s="160">
        <v>0</v>
      </c>
      <c r="S29" s="160">
        <v>4</v>
      </c>
      <c r="T29" s="328"/>
    </row>
    <row r="30" spans="1:20" ht="10.5" customHeight="1">
      <c r="A30" s="367"/>
      <c r="B30" s="367"/>
      <c r="C30" s="2202" t="s">
        <v>466</v>
      </c>
      <c r="D30" s="2202"/>
      <c r="E30" s="368"/>
      <c r="F30" s="165">
        <v>0</v>
      </c>
      <c r="G30" s="169">
        <v>0</v>
      </c>
      <c r="H30" s="169">
        <v>0</v>
      </c>
      <c r="I30" s="169">
        <v>0</v>
      </c>
      <c r="J30" s="169">
        <v>0</v>
      </c>
      <c r="K30" s="169"/>
      <c r="L30" s="170">
        <v>0</v>
      </c>
      <c r="M30" s="170">
        <v>0</v>
      </c>
      <c r="N30" s="170">
        <v>0</v>
      </c>
      <c r="O30" s="170">
        <v>0</v>
      </c>
      <c r="P30" s="170">
        <v>0</v>
      </c>
      <c r="Q30" s="170">
        <v>0</v>
      </c>
      <c r="R30" s="170">
        <v>0</v>
      </c>
      <c r="S30" s="170">
        <v>0</v>
      </c>
      <c r="T30" s="328"/>
    </row>
    <row r="31" spans="1:20" ht="10.5" customHeight="1">
      <c r="A31" s="369"/>
      <c r="B31" s="2209" t="s">
        <v>319</v>
      </c>
      <c r="C31" s="2209"/>
      <c r="D31" s="2209"/>
      <c r="E31" s="370"/>
      <c r="F31" s="371"/>
      <c r="G31" s="372"/>
      <c r="H31" s="372"/>
      <c r="I31" s="372"/>
      <c r="J31" s="372"/>
      <c r="K31" s="372"/>
      <c r="L31" s="373"/>
      <c r="M31" s="373"/>
      <c r="N31" s="373"/>
      <c r="O31" s="373"/>
      <c r="P31" s="373"/>
      <c r="Q31" s="373"/>
      <c r="R31" s="373"/>
      <c r="S31" s="373"/>
      <c r="T31" s="328"/>
    </row>
    <row r="32" spans="1:20" ht="10.5" customHeight="1">
      <c r="A32" s="364"/>
      <c r="B32" s="364"/>
      <c r="C32" s="2200" t="s">
        <v>467</v>
      </c>
      <c r="D32" s="2200"/>
      <c r="E32" s="374"/>
      <c r="F32" s="157">
        <v>342</v>
      </c>
      <c r="G32" s="158">
        <v>3222</v>
      </c>
      <c r="H32" s="158">
        <v>58</v>
      </c>
      <c r="I32" s="158">
        <v>3622</v>
      </c>
      <c r="J32" s="158">
        <v>19</v>
      </c>
      <c r="K32" s="158"/>
      <c r="L32" s="160">
        <v>3813</v>
      </c>
      <c r="M32" s="160">
        <v>3978</v>
      </c>
      <c r="N32" s="160">
        <v>4284</v>
      </c>
      <c r="O32" s="160">
        <v>4345</v>
      </c>
      <c r="P32" s="160">
        <v>3264</v>
      </c>
      <c r="Q32" s="160">
        <v>3294</v>
      </c>
      <c r="R32" s="160">
        <v>3311</v>
      </c>
      <c r="S32" s="160">
        <v>2607</v>
      </c>
      <c r="T32" s="328"/>
    </row>
    <row r="33" spans="1:20" ht="10.5" customHeight="1">
      <c r="A33" s="367"/>
      <c r="B33" s="367"/>
      <c r="C33" s="2202" t="s">
        <v>468</v>
      </c>
      <c r="D33" s="2202"/>
      <c r="E33" s="368"/>
      <c r="F33" s="157">
        <v>3896</v>
      </c>
      <c r="G33" s="158">
        <v>1470</v>
      </c>
      <c r="H33" s="158">
        <v>6207</v>
      </c>
      <c r="I33" s="158">
        <v>11573</v>
      </c>
      <c r="J33" s="158">
        <v>2069</v>
      </c>
      <c r="K33" s="158"/>
      <c r="L33" s="160">
        <v>12490</v>
      </c>
      <c r="M33" s="160">
        <v>12821</v>
      </c>
      <c r="N33" s="160">
        <v>13434</v>
      </c>
      <c r="O33" s="160">
        <v>14029</v>
      </c>
      <c r="P33" s="160">
        <v>15609</v>
      </c>
      <c r="Q33" s="160">
        <v>15709</v>
      </c>
      <c r="R33" s="160">
        <v>15818</v>
      </c>
      <c r="S33" s="160">
        <v>15625</v>
      </c>
      <c r="T33" s="328"/>
    </row>
    <row r="34" spans="1:20" ht="10.5" customHeight="1">
      <c r="A34" s="2210" t="s">
        <v>320</v>
      </c>
      <c r="B34" s="2210"/>
      <c r="C34" s="2210"/>
      <c r="D34" s="2210"/>
      <c r="E34" s="366"/>
      <c r="F34" s="189">
        <v>402</v>
      </c>
      <c r="G34" s="166">
        <v>0</v>
      </c>
      <c r="H34" s="166">
        <v>0</v>
      </c>
      <c r="I34" s="166">
        <v>402</v>
      </c>
      <c r="J34" s="166">
        <v>0</v>
      </c>
      <c r="K34" s="166"/>
      <c r="L34" s="168">
        <v>413</v>
      </c>
      <c r="M34" s="168">
        <v>302</v>
      </c>
      <c r="N34" s="168">
        <v>271</v>
      </c>
      <c r="O34" s="168">
        <v>286</v>
      </c>
      <c r="P34" s="168">
        <v>189</v>
      </c>
      <c r="Q34" s="168">
        <v>320</v>
      </c>
      <c r="R34" s="168">
        <v>345</v>
      </c>
      <c r="S34" s="168">
        <v>217</v>
      </c>
      <c r="T34" s="375"/>
    </row>
    <row r="35" spans="1:20" ht="10.5" customHeight="1">
      <c r="A35" s="2208" t="s">
        <v>469</v>
      </c>
      <c r="B35" s="2208"/>
      <c r="C35" s="2208"/>
      <c r="D35" s="2208"/>
      <c r="E35" s="339"/>
      <c r="F35" s="201">
        <v>4640</v>
      </c>
      <c r="G35" s="185">
        <v>4692</v>
      </c>
      <c r="H35" s="185">
        <v>6265</v>
      </c>
      <c r="I35" s="185">
        <v>15597</v>
      </c>
      <c r="J35" s="185">
        <v>2088</v>
      </c>
      <c r="K35" s="185"/>
      <c r="L35" s="186">
        <v>16716</v>
      </c>
      <c r="M35" s="186">
        <v>17101</v>
      </c>
      <c r="N35" s="186">
        <v>17989</v>
      </c>
      <c r="O35" s="186">
        <v>18660</v>
      </c>
      <c r="P35" s="186">
        <v>19062</v>
      </c>
      <c r="Q35" s="186">
        <v>19323</v>
      </c>
      <c r="R35" s="186">
        <v>19474</v>
      </c>
      <c r="S35" s="186">
        <v>19333</v>
      </c>
      <c r="T35" s="334"/>
    </row>
    <row r="36" spans="1:20" ht="10.5" customHeight="1">
      <c r="A36" s="315"/>
      <c r="B36" s="315"/>
      <c r="C36" s="315"/>
      <c r="D36" s="315"/>
      <c r="E36" s="315"/>
      <c r="F36" s="315"/>
      <c r="G36" s="315"/>
      <c r="H36" s="315"/>
      <c r="I36" s="315"/>
      <c r="J36" s="315"/>
      <c r="K36" s="315"/>
      <c r="L36" s="315"/>
      <c r="M36" s="315"/>
      <c r="N36" s="315"/>
      <c r="O36" s="315"/>
      <c r="P36" s="315"/>
      <c r="Q36" s="315"/>
      <c r="R36" s="315"/>
      <c r="S36" s="315"/>
      <c r="T36" s="315"/>
    </row>
    <row r="37" spans="1:20" ht="10.5" customHeight="1">
      <c r="A37" s="1870">
        <v>1</v>
      </c>
      <c r="B37" s="2216" t="s">
        <v>470</v>
      </c>
      <c r="C37" s="2216"/>
      <c r="D37" s="2216"/>
      <c r="E37" s="2216"/>
      <c r="F37" s="2216"/>
      <c r="G37" s="2216"/>
      <c r="H37" s="2216"/>
      <c r="I37" s="2216"/>
      <c r="J37" s="2216"/>
      <c r="K37" s="2216"/>
      <c r="L37" s="2216"/>
      <c r="M37" s="2216"/>
      <c r="N37" s="2216"/>
      <c r="O37" s="2216"/>
      <c r="P37" s="2216"/>
      <c r="Q37" s="2216"/>
      <c r="R37" s="2216"/>
      <c r="S37" s="2216"/>
      <c r="T37" s="2216"/>
    </row>
    <row r="38" spans="1:20" ht="10.5" customHeight="1">
      <c r="A38" s="1871">
        <v>2</v>
      </c>
      <c r="B38" s="2215" t="s">
        <v>471</v>
      </c>
      <c r="C38" s="2215"/>
      <c r="D38" s="2215"/>
      <c r="E38" s="2215"/>
      <c r="F38" s="2215"/>
      <c r="G38" s="2215"/>
      <c r="H38" s="2215"/>
      <c r="I38" s="2215"/>
      <c r="J38" s="2215"/>
      <c r="K38" s="2215"/>
      <c r="L38" s="2215"/>
      <c r="M38" s="2215"/>
      <c r="N38" s="2215"/>
      <c r="O38" s="2215"/>
      <c r="P38" s="2215"/>
      <c r="Q38" s="2215"/>
      <c r="R38" s="2215"/>
      <c r="S38" s="2215"/>
      <c r="T38" s="2215"/>
    </row>
    <row r="39" spans="1:20" ht="10.5" customHeight="1">
      <c r="A39" s="1872">
        <v>3</v>
      </c>
      <c r="B39" s="2204" t="s">
        <v>472</v>
      </c>
      <c r="C39" s="2204"/>
      <c r="D39" s="2204"/>
      <c r="E39" s="2204"/>
      <c r="F39" s="2204"/>
      <c r="G39" s="2204"/>
      <c r="H39" s="2204"/>
      <c r="I39" s="2204"/>
      <c r="J39" s="2204"/>
      <c r="K39" s="2204"/>
      <c r="L39" s="2204"/>
      <c r="M39" s="2204"/>
      <c r="N39" s="2204"/>
      <c r="O39" s="2204"/>
      <c r="P39" s="2204"/>
      <c r="Q39" s="2204"/>
      <c r="R39" s="2204"/>
      <c r="S39" s="2204"/>
      <c r="T39" s="2204"/>
    </row>
    <row r="40" spans="1:20" ht="10.5" customHeight="1">
      <c r="A40" s="1872">
        <v>4</v>
      </c>
      <c r="B40" s="2204" t="s">
        <v>473</v>
      </c>
      <c r="C40" s="2204"/>
      <c r="D40" s="2204"/>
      <c r="E40" s="2204"/>
      <c r="F40" s="2204"/>
      <c r="G40" s="2204"/>
      <c r="H40" s="2204"/>
      <c r="I40" s="2204"/>
      <c r="J40" s="2204"/>
      <c r="K40" s="2204"/>
      <c r="L40" s="2204"/>
      <c r="M40" s="2204"/>
      <c r="N40" s="2204"/>
      <c r="O40" s="2204"/>
      <c r="P40" s="2204"/>
      <c r="Q40" s="2204"/>
      <c r="R40" s="2204"/>
      <c r="S40" s="2204"/>
      <c r="T40" s="2204"/>
    </row>
    <row r="41" spans="1:20" ht="10.5" customHeight="1">
      <c r="A41" s="1872">
        <v>5</v>
      </c>
      <c r="B41" s="2204" t="s">
        <v>474</v>
      </c>
      <c r="C41" s="2204"/>
      <c r="D41" s="2204"/>
      <c r="E41" s="2204"/>
      <c r="F41" s="2204"/>
      <c r="G41" s="2204"/>
      <c r="H41" s="2204"/>
      <c r="I41" s="2204"/>
      <c r="J41" s="2204"/>
      <c r="K41" s="2204"/>
      <c r="L41" s="2204"/>
      <c r="M41" s="2204"/>
      <c r="N41" s="2204"/>
      <c r="O41" s="2204"/>
      <c r="P41" s="2204"/>
      <c r="Q41" s="2204"/>
      <c r="R41" s="2204"/>
      <c r="S41" s="2204"/>
      <c r="T41" s="2204"/>
    </row>
  </sheetData>
  <sheetProtection formatCells="0" formatColumns="0" formatRows="0" sort="0" autoFilter="0" pivotTables="0"/>
  <mergeCells count="31">
    <mergeCell ref="A1:T1"/>
    <mergeCell ref="A19:T19"/>
    <mergeCell ref="A7:I7"/>
    <mergeCell ref="A8:I8"/>
    <mergeCell ref="A9:I9"/>
    <mergeCell ref="A10:I10"/>
    <mergeCell ref="J5:T5"/>
    <mergeCell ref="A17:D17"/>
    <mergeCell ref="L24:S24"/>
    <mergeCell ref="A21:D21"/>
    <mergeCell ref="A25:D25"/>
    <mergeCell ref="B40:T40"/>
    <mergeCell ref="B38:T38"/>
    <mergeCell ref="B37:T37"/>
    <mergeCell ref="A35:D35"/>
    <mergeCell ref="C33:D33"/>
    <mergeCell ref="B31:D31"/>
    <mergeCell ref="A34:D34"/>
    <mergeCell ref="B41:T41"/>
    <mergeCell ref="C27:D27"/>
    <mergeCell ref="C29:D29"/>
    <mergeCell ref="C32:D32"/>
    <mergeCell ref="B26:D26"/>
    <mergeCell ref="C30:D30"/>
    <mergeCell ref="A14:I14"/>
    <mergeCell ref="B39:T39"/>
    <mergeCell ref="A3:D3"/>
    <mergeCell ref="F21:J21"/>
    <mergeCell ref="A13:I13"/>
    <mergeCell ref="A11:I11"/>
    <mergeCell ref="A12:I12"/>
  </mergeCells>
  <printOptions horizontalCentered="1"/>
  <pageMargins left="0.25" right="0.25" top="0.5" bottom="0.5" header="0.3" footer="0.3"/>
  <pageSetup horizontalDpi="600" verticalDpi="600" orientation="landscape" paperSize="9" scale="98" r:id="rId1"/>
  <colBreaks count="1" manualBreakCount="1">
    <brk id="20" min="3" max="42" man="1"/>
  </colBreaks>
</worksheet>
</file>

<file path=xl/worksheets/sheet3.xml><?xml version="1.0" encoding="utf-8"?>
<worksheet xmlns="http://schemas.openxmlformats.org/spreadsheetml/2006/main" xmlns:r="http://schemas.openxmlformats.org/officeDocument/2006/relationships">
  <dimension ref="A1:U52"/>
  <sheetViews>
    <sheetView zoomScale="110" zoomScaleNormal="110" zoomScalePageLayoutView="0" workbookViewId="0" topLeftCell="A1">
      <selection activeCell="D20" sqref="D20:E20"/>
    </sheetView>
  </sheetViews>
  <sheetFormatPr defaultColWidth="9.140625" defaultRowHeight="12.75"/>
  <cols>
    <col min="1" max="1" width="4.00390625" style="810" customWidth="1"/>
    <col min="2" max="2" width="4.28125" style="810" customWidth="1"/>
    <col min="3" max="4" width="1.8515625" style="810" customWidth="1"/>
    <col min="5" max="5" width="73.57421875" style="810" customWidth="1"/>
    <col min="6" max="6" width="1.7109375" style="810" customWidth="1"/>
    <col min="7" max="7" width="6.8515625" style="810" customWidth="1"/>
    <col min="8" max="8" width="1.28515625" style="810" customWidth="1"/>
    <col min="9" max="9" width="12.28125" style="810" customWidth="1"/>
    <col min="10" max="11" width="1.28515625" style="810" customWidth="1"/>
    <col min="12" max="12" width="7.00390625" style="810" bestFit="1" customWidth="1"/>
    <col min="13" max="13" width="1.28515625" style="810" customWidth="1"/>
    <col min="14" max="14" width="7.00390625" style="810" bestFit="1" customWidth="1"/>
    <col min="15" max="15" width="1.28515625" style="810" customWidth="1"/>
    <col min="16" max="16" width="7.00390625" style="810" bestFit="1" customWidth="1"/>
    <col min="17" max="17" width="1.28515625" style="810" customWidth="1"/>
    <col min="18" max="18" width="7.00390625" style="810" bestFit="1" customWidth="1"/>
    <col min="19" max="19" width="1.28515625" style="810" customWidth="1"/>
    <col min="20" max="20" width="7.00390625" style="810" bestFit="1" customWidth="1"/>
    <col min="21" max="21" width="1.28515625" style="810" customWidth="1"/>
    <col min="22" max="31" width="9.140625" style="810" customWidth="1"/>
    <col min="32" max="32" width="9.140625" style="896" customWidth="1"/>
    <col min="33" max="254" width="9.140625" style="810" customWidth="1"/>
    <col min="255" max="16384" width="9.140625" style="810" customWidth="1"/>
  </cols>
  <sheetData>
    <row r="1" spans="1:21" ht="18">
      <c r="A1" s="1893" t="s">
        <v>748</v>
      </c>
      <c r="B1" s="1893"/>
      <c r="C1" s="1893"/>
      <c r="D1" s="1893"/>
      <c r="E1" s="1893"/>
      <c r="F1" s="1893"/>
      <c r="G1" s="1893"/>
      <c r="H1" s="1893"/>
      <c r="I1" s="1893"/>
      <c r="J1" s="1893"/>
      <c r="K1" s="1893"/>
      <c r="L1" s="1893"/>
      <c r="M1" s="1893"/>
      <c r="N1" s="1893"/>
      <c r="O1" s="1893"/>
      <c r="P1" s="1893"/>
      <c r="Q1" s="1893"/>
      <c r="R1" s="1893"/>
      <c r="S1" s="1893"/>
      <c r="T1" s="1893"/>
      <c r="U1" s="1893"/>
    </row>
    <row r="2" spans="1:21" s="811" customFormat="1" ht="4.5" customHeight="1">
      <c r="A2" s="1897"/>
      <c r="B2" s="1897"/>
      <c r="C2" s="1897"/>
      <c r="D2" s="1897"/>
      <c r="E2" s="1897"/>
      <c r="F2" s="1897"/>
      <c r="G2" s="1897"/>
      <c r="H2" s="1897"/>
      <c r="I2" s="1897"/>
      <c r="J2" s="1897"/>
      <c r="K2" s="1897"/>
      <c r="L2" s="812"/>
      <c r="M2" s="812"/>
      <c r="N2" s="812"/>
      <c r="O2" s="812"/>
      <c r="P2" s="812"/>
      <c r="Q2" s="812"/>
      <c r="R2" s="812"/>
      <c r="S2" s="812"/>
      <c r="T2" s="812"/>
      <c r="U2" s="812"/>
    </row>
    <row r="3" spans="1:21" ht="9.75" customHeight="1">
      <c r="A3" s="1902" t="s">
        <v>324</v>
      </c>
      <c r="B3" s="1902"/>
      <c r="C3" s="1902"/>
      <c r="D3" s="1902"/>
      <c r="E3" s="1902"/>
      <c r="F3" s="151"/>
      <c r="G3" s="1898" t="s">
        <v>325</v>
      </c>
      <c r="H3" s="1899"/>
      <c r="I3" s="1899"/>
      <c r="J3" s="1899"/>
      <c r="K3" s="1900"/>
      <c r="L3" s="814" t="s">
        <v>326</v>
      </c>
      <c r="M3" s="813"/>
      <c r="N3" s="814" t="s">
        <v>327</v>
      </c>
      <c r="O3" s="813"/>
      <c r="P3" s="814" t="s">
        <v>328</v>
      </c>
      <c r="Q3" s="813"/>
      <c r="R3" s="814" t="s">
        <v>329</v>
      </c>
      <c r="S3" s="136"/>
      <c r="T3" s="814" t="s">
        <v>330</v>
      </c>
      <c r="U3" s="815"/>
    </row>
    <row r="4" spans="1:21" ht="9.75" customHeight="1">
      <c r="A4" s="151"/>
      <c r="B4" s="151"/>
      <c r="C4" s="151"/>
      <c r="D4" s="151"/>
      <c r="E4" s="151"/>
      <c r="F4" s="151"/>
      <c r="G4" s="816"/>
      <c r="H4" s="817"/>
      <c r="I4" s="818" t="s">
        <v>749</v>
      </c>
      <c r="J4" s="819"/>
      <c r="K4" s="820"/>
      <c r="L4" s="821"/>
      <c r="M4" s="822"/>
      <c r="N4" s="821"/>
      <c r="O4" s="822"/>
      <c r="P4" s="821"/>
      <c r="Q4" s="822"/>
      <c r="R4" s="821"/>
      <c r="S4" s="822"/>
      <c r="T4" s="821"/>
      <c r="U4" s="823"/>
    </row>
    <row r="5" spans="1:21" ht="9.75" customHeight="1">
      <c r="A5" s="146" t="s">
        <v>750</v>
      </c>
      <c r="B5" s="1823" t="s">
        <v>400</v>
      </c>
      <c r="C5" s="824"/>
      <c r="D5" s="824"/>
      <c r="E5" s="824"/>
      <c r="F5" s="824"/>
      <c r="G5" s="825"/>
      <c r="H5" s="826"/>
      <c r="I5" s="825" t="s">
        <v>751</v>
      </c>
      <c r="J5" s="1819" t="s">
        <v>666</v>
      </c>
      <c r="K5" s="828"/>
      <c r="L5" s="829"/>
      <c r="M5" s="830"/>
      <c r="N5" s="829"/>
      <c r="O5" s="830"/>
      <c r="P5" s="829"/>
      <c r="Q5" s="830"/>
      <c r="R5" s="829"/>
      <c r="S5" s="830"/>
      <c r="T5" s="829"/>
      <c r="U5" s="831"/>
    </row>
    <row r="6" spans="1:21" ht="9.75" customHeight="1">
      <c r="A6" s="832"/>
      <c r="B6" s="832"/>
      <c r="C6" s="1896" t="s">
        <v>752</v>
      </c>
      <c r="D6" s="1896"/>
      <c r="E6" s="1896"/>
      <c r="F6" s="832"/>
      <c r="G6" s="816"/>
      <c r="H6" s="833"/>
      <c r="I6" s="834"/>
      <c r="J6" s="834"/>
      <c r="K6" s="833"/>
      <c r="L6" s="835"/>
      <c r="M6" s="140"/>
      <c r="N6" s="835"/>
      <c r="O6" s="140"/>
      <c r="P6" s="835"/>
      <c r="Q6" s="140"/>
      <c r="R6" s="835"/>
      <c r="S6" s="140"/>
      <c r="T6" s="816"/>
      <c r="U6" s="836"/>
    </row>
    <row r="7" spans="1:21" ht="9.75" customHeight="1">
      <c r="A7" s="837">
        <v>1</v>
      </c>
      <c r="B7" s="837"/>
      <c r="C7" s="838"/>
      <c r="D7" s="1901" t="s">
        <v>753</v>
      </c>
      <c r="E7" s="1901"/>
      <c r="F7" s="839"/>
      <c r="G7" s="840">
        <v>7827</v>
      </c>
      <c r="H7" s="841"/>
      <c r="I7" s="1814" t="s">
        <v>754</v>
      </c>
      <c r="J7" s="842"/>
      <c r="K7" s="841"/>
      <c r="L7" s="843">
        <v>7832</v>
      </c>
      <c r="M7" s="178"/>
      <c r="N7" s="843">
        <v>7835</v>
      </c>
      <c r="O7" s="178"/>
      <c r="P7" s="843">
        <v>7839</v>
      </c>
      <c r="Q7" s="178"/>
      <c r="R7" s="843">
        <v>7823</v>
      </c>
      <c r="S7" s="178"/>
      <c r="T7" s="843">
        <v>7844</v>
      </c>
      <c r="U7" s="844"/>
    </row>
    <row r="8" spans="1:21" ht="9.75" customHeight="1">
      <c r="A8" s="837">
        <v>2</v>
      </c>
      <c r="B8" s="837"/>
      <c r="C8" s="838"/>
      <c r="D8" s="1895" t="s">
        <v>755</v>
      </c>
      <c r="E8" s="1895"/>
      <c r="F8" s="839"/>
      <c r="G8" s="840">
        <v>8820</v>
      </c>
      <c r="H8" s="841"/>
      <c r="I8" s="1814" t="s">
        <v>640</v>
      </c>
      <c r="J8" s="842"/>
      <c r="K8" s="841"/>
      <c r="L8" s="843">
        <v>8985</v>
      </c>
      <c r="M8" s="178"/>
      <c r="N8" s="843">
        <v>8402</v>
      </c>
      <c r="O8" s="178"/>
      <c r="P8" s="843">
        <v>8026</v>
      </c>
      <c r="Q8" s="178"/>
      <c r="R8" s="843">
        <v>7545</v>
      </c>
      <c r="S8" s="178"/>
      <c r="T8" s="843">
        <v>7229</v>
      </c>
      <c r="U8" s="844"/>
    </row>
    <row r="9" spans="1:21" ht="9.75" customHeight="1">
      <c r="A9" s="845">
        <v>3</v>
      </c>
      <c r="B9" s="845"/>
      <c r="C9" s="846"/>
      <c r="D9" s="1895" t="s">
        <v>756</v>
      </c>
      <c r="E9" s="1895"/>
      <c r="F9" s="839"/>
      <c r="G9" s="840">
        <v>60</v>
      </c>
      <c r="H9" s="841"/>
      <c r="I9" s="1814" t="s">
        <v>639</v>
      </c>
      <c r="J9" s="842"/>
      <c r="K9" s="841"/>
      <c r="L9" s="843">
        <v>138</v>
      </c>
      <c r="M9" s="178"/>
      <c r="N9" s="843">
        <v>309</v>
      </c>
      <c r="O9" s="178"/>
      <c r="P9" s="843">
        <v>179</v>
      </c>
      <c r="Q9" s="178"/>
      <c r="R9" s="843">
        <v>270</v>
      </c>
      <c r="S9" s="178"/>
      <c r="T9" s="843">
        <v>230</v>
      </c>
      <c r="U9" s="844"/>
    </row>
    <row r="10" spans="1:21" ht="9.75" customHeight="1">
      <c r="A10" s="845">
        <v>5</v>
      </c>
      <c r="B10" s="845"/>
      <c r="C10" s="846"/>
      <c r="D10" s="1895" t="s">
        <v>757</v>
      </c>
      <c r="E10" s="1895"/>
      <c r="F10" s="839"/>
      <c r="G10" s="177">
        <v>84</v>
      </c>
      <c r="H10" s="841"/>
      <c r="I10" s="1815" t="s">
        <v>758</v>
      </c>
      <c r="J10" s="848"/>
      <c r="K10" s="841"/>
      <c r="L10" s="849">
        <v>85</v>
      </c>
      <c r="M10" s="178"/>
      <c r="N10" s="849">
        <v>81</v>
      </c>
      <c r="O10" s="178"/>
      <c r="P10" s="849">
        <v>83</v>
      </c>
      <c r="Q10" s="178"/>
      <c r="R10" s="849">
        <v>82</v>
      </c>
      <c r="S10" s="178"/>
      <c r="T10" s="849">
        <v>81</v>
      </c>
      <c r="U10" s="844"/>
    </row>
    <row r="11" spans="1:21" ht="9.75" customHeight="1">
      <c r="A11" s="845">
        <v>6</v>
      </c>
      <c r="B11" s="845"/>
      <c r="C11" s="846"/>
      <c r="D11" s="1903" t="s">
        <v>759</v>
      </c>
      <c r="E11" s="1903"/>
      <c r="F11" s="839"/>
      <c r="G11" s="183">
        <f>SUM(G7:G10)</f>
        <v>16791</v>
      </c>
      <c r="H11" s="850"/>
      <c r="I11" s="1816"/>
      <c r="J11" s="852"/>
      <c r="K11" s="850"/>
      <c r="L11" s="853">
        <f>SUM(L7:L10)</f>
        <v>17040</v>
      </c>
      <c r="M11" s="184"/>
      <c r="N11" s="853">
        <f>SUM(N7:N10)</f>
        <v>16627</v>
      </c>
      <c r="O11" s="184"/>
      <c r="P11" s="853">
        <f>SUM(P7:P10)</f>
        <v>16127</v>
      </c>
      <c r="Q11" s="184"/>
      <c r="R11" s="853">
        <f>SUM(R7:R10)</f>
        <v>15720</v>
      </c>
      <c r="S11" s="184"/>
      <c r="T11" s="853">
        <f>SUM(T7:T10)</f>
        <v>15384</v>
      </c>
      <c r="U11" s="854"/>
    </row>
    <row r="12" spans="1:21" ht="9.75" customHeight="1">
      <c r="A12" s="855"/>
      <c r="B12" s="855"/>
      <c r="C12" s="1892" t="s">
        <v>760</v>
      </c>
      <c r="D12" s="1892"/>
      <c r="E12" s="1892"/>
      <c r="F12" s="856"/>
      <c r="G12" s="177"/>
      <c r="H12" s="841"/>
      <c r="I12" s="1815"/>
      <c r="J12" s="848"/>
      <c r="K12" s="841"/>
      <c r="L12" s="849"/>
      <c r="M12" s="178"/>
      <c r="N12" s="849"/>
      <c r="O12" s="178"/>
      <c r="P12" s="849"/>
      <c r="Q12" s="178"/>
      <c r="R12" s="849"/>
      <c r="S12" s="178"/>
      <c r="T12" s="849"/>
      <c r="U12" s="844"/>
    </row>
    <row r="13" spans="1:21" ht="9.75" customHeight="1">
      <c r="A13" s="837">
        <v>8</v>
      </c>
      <c r="B13" s="837"/>
      <c r="C13" s="838"/>
      <c r="D13" s="1901" t="s">
        <v>761</v>
      </c>
      <c r="E13" s="1901"/>
      <c r="F13" s="839"/>
      <c r="G13" s="840">
        <v>1367</v>
      </c>
      <c r="H13" s="841"/>
      <c r="I13" s="1814" t="s">
        <v>762</v>
      </c>
      <c r="J13" s="842"/>
      <c r="K13" s="841"/>
      <c r="L13" s="843">
        <v>1800</v>
      </c>
      <c r="M13" s="178"/>
      <c r="N13" s="843">
        <v>1663</v>
      </c>
      <c r="O13" s="178"/>
      <c r="P13" s="843">
        <v>1653</v>
      </c>
      <c r="Q13" s="178"/>
      <c r="R13" s="843">
        <v>1640</v>
      </c>
      <c r="S13" s="178"/>
      <c r="T13" s="843">
        <v>1643</v>
      </c>
      <c r="U13" s="844"/>
    </row>
    <row r="14" spans="1:21" ht="9.75" customHeight="1">
      <c r="A14" s="845">
        <v>9</v>
      </c>
      <c r="B14" s="845"/>
      <c r="C14" s="846"/>
      <c r="D14" s="1895" t="s">
        <v>763</v>
      </c>
      <c r="E14" s="1895"/>
      <c r="F14" s="839"/>
      <c r="G14" s="840">
        <v>806</v>
      </c>
      <c r="H14" s="841"/>
      <c r="I14" s="1814" t="s">
        <v>764</v>
      </c>
      <c r="J14" s="842"/>
      <c r="K14" s="841"/>
      <c r="L14" s="843">
        <v>802</v>
      </c>
      <c r="M14" s="178"/>
      <c r="N14" s="843">
        <v>678</v>
      </c>
      <c r="O14" s="178"/>
      <c r="P14" s="843">
        <v>666</v>
      </c>
      <c r="Q14" s="178"/>
      <c r="R14" s="843">
        <v>633</v>
      </c>
      <c r="S14" s="178"/>
      <c r="T14" s="843">
        <v>632</v>
      </c>
      <c r="U14" s="844"/>
    </row>
    <row r="15" spans="1:21" ht="9.75" customHeight="1">
      <c r="A15" s="845">
        <v>10</v>
      </c>
      <c r="B15" s="845"/>
      <c r="C15" s="846"/>
      <c r="D15" s="1895" t="s">
        <v>765</v>
      </c>
      <c r="E15" s="1895"/>
      <c r="F15" s="857"/>
      <c r="G15" s="840">
        <v>66</v>
      </c>
      <c r="H15" s="858"/>
      <c r="I15" s="1814" t="s">
        <v>732</v>
      </c>
      <c r="J15" s="842"/>
      <c r="K15" s="858"/>
      <c r="L15" s="843">
        <v>72</v>
      </c>
      <c r="M15" s="859"/>
      <c r="N15" s="843">
        <v>87</v>
      </c>
      <c r="O15" s="859"/>
      <c r="P15" s="843">
        <v>78</v>
      </c>
      <c r="Q15" s="859"/>
      <c r="R15" s="843">
        <v>99</v>
      </c>
      <c r="S15" s="859"/>
      <c r="T15" s="843">
        <v>65</v>
      </c>
      <c r="U15" s="860"/>
    </row>
    <row r="16" spans="1:21" ht="9.75" customHeight="1">
      <c r="A16" s="837">
        <v>11</v>
      </c>
      <c r="B16" s="837"/>
      <c r="C16" s="846"/>
      <c r="D16" s="1895" t="s">
        <v>766</v>
      </c>
      <c r="E16" s="1895"/>
      <c r="F16" s="857"/>
      <c r="G16" s="840">
        <v>27</v>
      </c>
      <c r="H16" s="858"/>
      <c r="I16" s="1814" t="s">
        <v>767</v>
      </c>
      <c r="J16" s="842"/>
      <c r="K16" s="858"/>
      <c r="L16" s="843">
        <v>11</v>
      </c>
      <c r="M16" s="859"/>
      <c r="N16" s="843">
        <v>13</v>
      </c>
      <c r="O16" s="859"/>
      <c r="P16" s="843">
        <v>0</v>
      </c>
      <c r="Q16" s="859"/>
      <c r="R16" s="843">
        <v>4</v>
      </c>
      <c r="S16" s="859"/>
      <c r="T16" s="843">
        <v>10</v>
      </c>
      <c r="U16" s="860"/>
    </row>
    <row r="17" spans="1:21" ht="9.75" customHeight="1">
      <c r="A17" s="845">
        <v>12</v>
      </c>
      <c r="B17" s="837"/>
      <c r="C17" s="846"/>
      <c r="D17" s="1895" t="s">
        <v>768</v>
      </c>
      <c r="E17" s="1895"/>
      <c r="F17" s="861"/>
      <c r="G17" s="840">
        <v>35</v>
      </c>
      <c r="H17" s="841"/>
      <c r="I17" s="1814" t="s">
        <v>769</v>
      </c>
      <c r="J17" s="842"/>
      <c r="K17" s="841"/>
      <c r="L17" s="843">
        <v>116</v>
      </c>
      <c r="M17" s="178"/>
      <c r="N17" s="843">
        <v>133</v>
      </c>
      <c r="O17" s="178"/>
      <c r="P17" s="843">
        <v>49</v>
      </c>
      <c r="Q17" s="178"/>
      <c r="R17" s="843">
        <v>10</v>
      </c>
      <c r="S17" s="178"/>
      <c r="T17" s="843">
        <v>52</v>
      </c>
      <c r="U17" s="844"/>
    </row>
    <row r="18" spans="1:21" ht="9.75" customHeight="1">
      <c r="A18" s="837">
        <v>14</v>
      </c>
      <c r="B18" s="837"/>
      <c r="C18" s="839"/>
      <c r="D18" s="1901" t="s">
        <v>770</v>
      </c>
      <c r="E18" s="1901"/>
      <c r="F18" s="839"/>
      <c r="G18" s="840">
        <v>63</v>
      </c>
      <c r="H18" s="841"/>
      <c r="I18" s="1814" t="s">
        <v>771</v>
      </c>
      <c r="J18" s="842"/>
      <c r="K18" s="841"/>
      <c r="L18" s="843">
        <v>71</v>
      </c>
      <c r="M18" s="178"/>
      <c r="N18" s="843">
        <v>69</v>
      </c>
      <c r="O18" s="178"/>
      <c r="P18" s="843">
        <v>63</v>
      </c>
      <c r="Q18" s="178"/>
      <c r="R18" s="843">
        <v>39</v>
      </c>
      <c r="S18" s="178"/>
      <c r="T18" s="843">
        <v>52</v>
      </c>
      <c r="U18" s="844"/>
    </row>
    <row r="19" spans="1:21" ht="9.75" customHeight="1">
      <c r="A19" s="845">
        <v>15</v>
      </c>
      <c r="B19" s="845"/>
      <c r="C19" s="862"/>
      <c r="D19" s="1895" t="s">
        <v>772</v>
      </c>
      <c r="E19" s="1895"/>
      <c r="F19" s="862"/>
      <c r="G19" s="840">
        <v>211</v>
      </c>
      <c r="H19" s="858"/>
      <c r="I19" s="1814" t="s">
        <v>773</v>
      </c>
      <c r="J19" s="842"/>
      <c r="K19" s="858"/>
      <c r="L19" s="843">
        <v>211</v>
      </c>
      <c r="M19" s="859"/>
      <c r="N19" s="843">
        <v>657</v>
      </c>
      <c r="O19" s="859"/>
      <c r="P19" s="843">
        <v>639</v>
      </c>
      <c r="Q19" s="859"/>
      <c r="R19" s="843">
        <v>638</v>
      </c>
      <c r="S19" s="859"/>
      <c r="T19" s="843">
        <v>431</v>
      </c>
      <c r="U19" s="860"/>
    </row>
    <row r="20" spans="1:21" ht="9.75" customHeight="1">
      <c r="A20" s="845">
        <v>16</v>
      </c>
      <c r="B20" s="845"/>
      <c r="C20" s="862"/>
      <c r="D20" s="1895" t="s">
        <v>774</v>
      </c>
      <c r="E20" s="1895"/>
      <c r="F20" s="861"/>
      <c r="G20" s="840">
        <v>21</v>
      </c>
      <c r="H20" s="858"/>
      <c r="I20" s="1814" t="s">
        <v>769</v>
      </c>
      <c r="J20" s="842"/>
      <c r="K20" s="858"/>
      <c r="L20" s="843">
        <v>16</v>
      </c>
      <c r="M20" s="859"/>
      <c r="N20" s="843">
        <v>6</v>
      </c>
      <c r="O20" s="859"/>
      <c r="P20" s="843">
        <v>16</v>
      </c>
      <c r="Q20" s="859"/>
      <c r="R20" s="843">
        <v>11</v>
      </c>
      <c r="S20" s="859"/>
      <c r="T20" s="843">
        <v>17</v>
      </c>
      <c r="U20" s="860"/>
    </row>
    <row r="21" spans="1:21" ht="9.75" customHeight="1">
      <c r="A21" s="863">
        <v>19</v>
      </c>
      <c r="B21" s="863"/>
      <c r="C21" s="864"/>
      <c r="D21" s="1905" t="s">
        <v>775</v>
      </c>
      <c r="E21" s="1905"/>
      <c r="F21" s="864"/>
      <c r="G21" s="177"/>
      <c r="H21" s="858"/>
      <c r="I21" s="1815"/>
      <c r="J21" s="848"/>
      <c r="K21" s="858"/>
      <c r="L21" s="849"/>
      <c r="M21" s="859"/>
      <c r="N21" s="849"/>
      <c r="O21" s="859"/>
      <c r="P21" s="849"/>
      <c r="Q21" s="859"/>
      <c r="R21" s="849"/>
      <c r="S21" s="859"/>
      <c r="T21" s="849"/>
      <c r="U21" s="860"/>
    </row>
    <row r="22" spans="1:21" ht="9.75" customHeight="1">
      <c r="A22" s="837"/>
      <c r="B22" s="837"/>
      <c r="C22" s="839"/>
      <c r="D22" s="837"/>
      <c r="E22" s="1901" t="s">
        <v>776</v>
      </c>
      <c r="F22" s="1901"/>
      <c r="G22" s="840">
        <v>472</v>
      </c>
      <c r="H22" s="858"/>
      <c r="I22" s="1814" t="s">
        <v>777</v>
      </c>
      <c r="J22" s="842"/>
      <c r="K22" s="858"/>
      <c r="L22" s="843">
        <v>503</v>
      </c>
      <c r="M22" s="859"/>
      <c r="N22" s="843">
        <v>446</v>
      </c>
      <c r="O22" s="859"/>
      <c r="P22" s="843">
        <v>417</v>
      </c>
      <c r="Q22" s="859"/>
      <c r="R22" s="843">
        <v>350</v>
      </c>
      <c r="S22" s="178"/>
      <c r="T22" s="843">
        <v>302</v>
      </c>
      <c r="U22" s="844"/>
    </row>
    <row r="23" spans="1:21" ht="9.75" customHeight="1">
      <c r="A23" s="845">
        <v>22</v>
      </c>
      <c r="B23" s="845"/>
      <c r="C23" s="862"/>
      <c r="D23" s="1895" t="s">
        <v>778</v>
      </c>
      <c r="E23" s="1895"/>
      <c r="F23" s="839"/>
      <c r="G23" s="840">
        <v>82</v>
      </c>
      <c r="H23" s="858"/>
      <c r="I23" s="1814"/>
      <c r="J23" s="842"/>
      <c r="K23" s="858"/>
      <c r="L23" s="865">
        <v>91</v>
      </c>
      <c r="M23" s="859"/>
      <c r="N23" s="865">
        <v>82</v>
      </c>
      <c r="O23" s="859"/>
      <c r="P23" s="865">
        <v>63</v>
      </c>
      <c r="Q23" s="859"/>
      <c r="R23" s="865">
        <v>36</v>
      </c>
      <c r="S23" s="178"/>
      <c r="T23" s="865">
        <v>103</v>
      </c>
      <c r="U23" s="844"/>
    </row>
    <row r="24" spans="1:21" ht="9.75" customHeight="1">
      <c r="A24" s="845">
        <v>23</v>
      </c>
      <c r="B24" s="845"/>
      <c r="C24" s="862"/>
      <c r="D24" s="837"/>
      <c r="E24" s="837" t="s">
        <v>779</v>
      </c>
      <c r="F24" s="839"/>
      <c r="G24" s="840">
        <v>55</v>
      </c>
      <c r="H24" s="858"/>
      <c r="I24" s="1814" t="s">
        <v>780</v>
      </c>
      <c r="J24" s="842"/>
      <c r="K24" s="858"/>
      <c r="L24" s="843">
        <v>61</v>
      </c>
      <c r="M24" s="859"/>
      <c r="N24" s="843">
        <v>55</v>
      </c>
      <c r="O24" s="859"/>
      <c r="P24" s="843">
        <v>42</v>
      </c>
      <c r="Q24" s="859"/>
      <c r="R24" s="843">
        <v>24</v>
      </c>
      <c r="S24" s="178"/>
      <c r="T24" s="843">
        <v>67</v>
      </c>
      <c r="U24" s="844"/>
    </row>
    <row r="25" spans="1:21" ht="9.75" customHeight="1">
      <c r="A25" s="845">
        <v>25</v>
      </c>
      <c r="B25" s="845"/>
      <c r="C25" s="862"/>
      <c r="D25" s="837"/>
      <c r="E25" s="837" t="s">
        <v>781</v>
      </c>
      <c r="F25" s="839"/>
      <c r="G25" s="177">
        <v>27</v>
      </c>
      <c r="H25" s="858"/>
      <c r="I25" s="1815" t="s">
        <v>734</v>
      </c>
      <c r="J25" s="848"/>
      <c r="K25" s="858"/>
      <c r="L25" s="849">
        <v>30</v>
      </c>
      <c r="M25" s="859"/>
      <c r="N25" s="849">
        <v>27</v>
      </c>
      <c r="O25" s="859"/>
      <c r="P25" s="849">
        <v>21</v>
      </c>
      <c r="Q25" s="859"/>
      <c r="R25" s="849">
        <v>12</v>
      </c>
      <c r="S25" s="178"/>
      <c r="T25" s="849">
        <v>36</v>
      </c>
      <c r="U25" s="844"/>
    </row>
    <row r="26" spans="1:21" ht="9.75" customHeight="1">
      <c r="A26" s="845">
        <v>28</v>
      </c>
      <c r="B26" s="845"/>
      <c r="C26" s="862"/>
      <c r="D26" s="1903" t="s">
        <v>782</v>
      </c>
      <c r="E26" s="1903"/>
      <c r="F26" s="862"/>
      <c r="G26" s="183">
        <f>SUM(G13:G23)</f>
        <v>3150</v>
      </c>
      <c r="H26" s="866"/>
      <c r="I26" s="1816"/>
      <c r="J26" s="852"/>
      <c r="K26" s="866"/>
      <c r="L26" s="853">
        <f>SUM(L13:L23)</f>
        <v>3693</v>
      </c>
      <c r="M26" s="867"/>
      <c r="N26" s="853">
        <f>SUM(N13:N23)</f>
        <v>3834</v>
      </c>
      <c r="O26" s="867"/>
      <c r="P26" s="853">
        <f>SUM(P13:P23)</f>
        <v>3644</v>
      </c>
      <c r="Q26" s="867"/>
      <c r="R26" s="853">
        <f>SUM(R13:R23)</f>
        <v>3460</v>
      </c>
      <c r="S26" s="184"/>
      <c r="T26" s="853">
        <f>SUM(T13:T23)</f>
        <v>3307</v>
      </c>
      <c r="U26" s="854"/>
    </row>
    <row r="27" spans="1:21" ht="9.75" customHeight="1">
      <c r="A27" s="845">
        <v>29</v>
      </c>
      <c r="B27" s="845"/>
      <c r="C27" s="1903" t="s">
        <v>783</v>
      </c>
      <c r="D27" s="1907"/>
      <c r="E27" s="1907"/>
      <c r="F27" s="862"/>
      <c r="G27" s="183">
        <f>G11-G26</f>
        <v>13641</v>
      </c>
      <c r="H27" s="866"/>
      <c r="I27" s="1816"/>
      <c r="J27" s="852"/>
      <c r="K27" s="866"/>
      <c r="L27" s="853">
        <f>L11-L26</f>
        <v>13347</v>
      </c>
      <c r="M27" s="867"/>
      <c r="N27" s="853">
        <f>N11-N26</f>
        <v>12793</v>
      </c>
      <c r="O27" s="867"/>
      <c r="P27" s="853">
        <f>P11-P26</f>
        <v>12483</v>
      </c>
      <c r="Q27" s="867"/>
      <c r="R27" s="853">
        <f>R11-R26</f>
        <v>12260</v>
      </c>
      <c r="S27" s="868"/>
      <c r="T27" s="853">
        <f>T11-T26</f>
        <v>12077</v>
      </c>
      <c r="U27" s="869"/>
    </row>
    <row r="28" spans="1:21" ht="9.75" customHeight="1">
      <c r="A28" s="870"/>
      <c r="B28" s="870"/>
      <c r="C28" s="1906" t="s">
        <v>784</v>
      </c>
      <c r="D28" s="1906"/>
      <c r="E28" s="1906"/>
      <c r="F28" s="871"/>
      <c r="G28" s="177"/>
      <c r="H28" s="859"/>
      <c r="I28" s="1815"/>
      <c r="J28" s="848"/>
      <c r="K28" s="858"/>
      <c r="L28" s="849"/>
      <c r="M28" s="859"/>
      <c r="N28" s="849"/>
      <c r="O28" s="859"/>
      <c r="P28" s="849"/>
      <c r="Q28" s="859"/>
      <c r="R28" s="849"/>
      <c r="S28" s="859"/>
      <c r="T28" s="849"/>
      <c r="U28" s="860"/>
    </row>
    <row r="29" spans="1:21" ht="9.75" customHeight="1">
      <c r="A29" s="837">
        <v>30</v>
      </c>
      <c r="B29" s="837"/>
      <c r="C29" s="838"/>
      <c r="D29" s="1901" t="s">
        <v>290</v>
      </c>
      <c r="E29" s="1901"/>
      <c r="F29" s="861"/>
      <c r="G29" s="840">
        <v>881</v>
      </c>
      <c r="H29" s="858"/>
      <c r="I29" s="1814"/>
      <c r="J29" s="842"/>
      <c r="K29" s="858"/>
      <c r="L29" s="843">
        <v>881</v>
      </c>
      <c r="M29" s="859"/>
      <c r="N29" s="843">
        <v>881</v>
      </c>
      <c r="O29" s="859"/>
      <c r="P29" s="843">
        <v>881</v>
      </c>
      <c r="Q29" s="859"/>
      <c r="R29" s="843">
        <v>881</v>
      </c>
      <c r="S29" s="859"/>
      <c r="T29" s="843">
        <v>881</v>
      </c>
      <c r="U29" s="860"/>
    </row>
    <row r="30" spans="1:21" ht="9.75" customHeight="1">
      <c r="A30" s="845">
        <v>31</v>
      </c>
      <c r="B30" s="845"/>
      <c r="C30" s="846"/>
      <c r="D30" s="872"/>
      <c r="E30" s="872" t="s">
        <v>785</v>
      </c>
      <c r="F30" s="861"/>
      <c r="G30" s="840">
        <v>881</v>
      </c>
      <c r="H30" s="858"/>
      <c r="I30" s="1814" t="s">
        <v>786</v>
      </c>
      <c r="J30" s="842"/>
      <c r="K30" s="858"/>
      <c r="L30" s="843">
        <v>881</v>
      </c>
      <c r="M30" s="859"/>
      <c r="N30" s="843">
        <v>881</v>
      </c>
      <c r="O30" s="859"/>
      <c r="P30" s="843">
        <v>881</v>
      </c>
      <c r="Q30" s="859"/>
      <c r="R30" s="843">
        <v>881</v>
      </c>
      <c r="S30" s="859"/>
      <c r="T30" s="843">
        <v>881</v>
      </c>
      <c r="U30" s="860"/>
    </row>
    <row r="31" spans="1:21" ht="9.75" customHeight="1">
      <c r="A31" s="845">
        <v>33</v>
      </c>
      <c r="B31" s="845"/>
      <c r="C31" s="846"/>
      <c r="D31" s="1895" t="s">
        <v>291</v>
      </c>
      <c r="E31" s="1895"/>
      <c r="F31" s="861"/>
      <c r="G31" s="840">
        <v>2005</v>
      </c>
      <c r="H31" s="858"/>
      <c r="I31" s="1814" t="s">
        <v>787</v>
      </c>
      <c r="J31" s="842"/>
      <c r="K31" s="858"/>
      <c r="L31" s="843">
        <v>2004</v>
      </c>
      <c r="M31" s="859"/>
      <c r="N31" s="843">
        <v>2255</v>
      </c>
      <c r="O31" s="859"/>
      <c r="P31" s="843">
        <v>2255</v>
      </c>
      <c r="Q31" s="859"/>
      <c r="R31" s="843">
        <v>2255</v>
      </c>
      <c r="S31" s="859"/>
      <c r="T31" s="843">
        <v>2255</v>
      </c>
      <c r="U31" s="860"/>
    </row>
    <row r="32" spans="1:21" ht="9.75" customHeight="1">
      <c r="A32" s="863">
        <v>34</v>
      </c>
      <c r="B32" s="863"/>
      <c r="C32" s="873"/>
      <c r="D32" s="1905" t="s">
        <v>788</v>
      </c>
      <c r="E32" s="1905"/>
      <c r="F32" s="874"/>
      <c r="G32" s="177"/>
      <c r="H32" s="858"/>
      <c r="I32" s="1815"/>
      <c r="J32" s="848"/>
      <c r="K32" s="858"/>
      <c r="L32" s="849"/>
      <c r="M32" s="859"/>
      <c r="N32" s="849"/>
      <c r="O32" s="859"/>
      <c r="P32" s="849"/>
      <c r="Q32" s="859"/>
      <c r="R32" s="849"/>
      <c r="S32" s="859"/>
      <c r="T32" s="849"/>
      <c r="U32" s="860"/>
    </row>
    <row r="33" spans="1:21" ht="9.75" customHeight="1">
      <c r="A33" s="837"/>
      <c r="B33" s="837"/>
      <c r="C33" s="838"/>
      <c r="D33" s="875"/>
      <c r="E33" s="875" t="s">
        <v>789</v>
      </c>
      <c r="F33" s="861"/>
      <c r="G33" s="177">
        <v>9</v>
      </c>
      <c r="H33" s="858"/>
      <c r="I33" s="1815" t="s">
        <v>790</v>
      </c>
      <c r="J33" s="848"/>
      <c r="K33" s="858"/>
      <c r="L33" s="849">
        <v>9</v>
      </c>
      <c r="M33" s="859"/>
      <c r="N33" s="849">
        <v>9</v>
      </c>
      <c r="O33" s="859"/>
      <c r="P33" s="849">
        <v>9</v>
      </c>
      <c r="Q33" s="859"/>
      <c r="R33" s="849">
        <v>9</v>
      </c>
      <c r="S33" s="859"/>
      <c r="T33" s="849">
        <v>9</v>
      </c>
      <c r="U33" s="860"/>
    </row>
    <row r="34" spans="1:21" ht="9.75" customHeight="1">
      <c r="A34" s="845">
        <v>36</v>
      </c>
      <c r="B34" s="845"/>
      <c r="C34" s="862"/>
      <c r="D34" s="1903" t="s">
        <v>791</v>
      </c>
      <c r="E34" s="1903"/>
      <c r="F34" s="876"/>
      <c r="G34" s="183">
        <f>G29+G31+G33</f>
        <v>2895</v>
      </c>
      <c r="H34" s="866"/>
      <c r="I34" s="1816"/>
      <c r="J34" s="852"/>
      <c r="K34" s="866"/>
      <c r="L34" s="853">
        <f>L29+L31+L33</f>
        <v>2894</v>
      </c>
      <c r="M34" s="868"/>
      <c r="N34" s="853">
        <f>N29+N31+N33</f>
        <v>3145</v>
      </c>
      <c r="O34" s="868"/>
      <c r="P34" s="853">
        <f>P29+P31+P33</f>
        <v>3145</v>
      </c>
      <c r="Q34" s="868"/>
      <c r="R34" s="853">
        <f>R29+R31+R33</f>
        <v>3145</v>
      </c>
      <c r="S34" s="868"/>
      <c r="T34" s="853">
        <f>T29+T31+T33</f>
        <v>3145</v>
      </c>
      <c r="U34" s="869"/>
    </row>
    <row r="35" spans="1:21" ht="9.75" customHeight="1">
      <c r="A35" s="855"/>
      <c r="B35" s="855"/>
      <c r="C35" s="1892" t="s">
        <v>792</v>
      </c>
      <c r="D35" s="1892"/>
      <c r="E35" s="1892"/>
      <c r="F35" s="877"/>
      <c r="G35" s="177"/>
      <c r="H35" s="858"/>
      <c r="I35" s="1815"/>
      <c r="J35" s="848"/>
      <c r="K35" s="858"/>
      <c r="L35" s="849"/>
      <c r="M35" s="893"/>
      <c r="N35" s="849"/>
      <c r="O35" s="893"/>
      <c r="P35" s="849"/>
      <c r="Q35" s="893"/>
      <c r="R35" s="849"/>
      <c r="S35" s="893"/>
      <c r="T35" s="849"/>
      <c r="U35" s="860"/>
    </row>
    <row r="36" spans="1:21" ht="9.75" customHeight="1">
      <c r="A36" s="837">
        <v>41</v>
      </c>
      <c r="B36" s="837"/>
      <c r="C36" s="839"/>
      <c r="D36" s="1901" t="s">
        <v>793</v>
      </c>
      <c r="E36" s="1901"/>
      <c r="F36" s="876"/>
      <c r="G36" s="840">
        <v>48</v>
      </c>
      <c r="H36" s="858"/>
      <c r="I36" s="1814"/>
      <c r="J36" s="842"/>
      <c r="K36" s="858"/>
      <c r="L36" s="843">
        <v>52</v>
      </c>
      <c r="M36" s="893"/>
      <c r="N36" s="843">
        <v>50</v>
      </c>
      <c r="O36" s="893"/>
      <c r="P36" s="843">
        <v>50</v>
      </c>
      <c r="Q36" s="893"/>
      <c r="R36" s="843">
        <v>48</v>
      </c>
      <c r="S36" s="893"/>
      <c r="T36" s="843">
        <v>43</v>
      </c>
      <c r="U36" s="860"/>
    </row>
    <row r="37" spans="1:21" ht="9.75" customHeight="1">
      <c r="A37" s="845" t="s">
        <v>794</v>
      </c>
      <c r="B37" s="845"/>
      <c r="C37" s="862"/>
      <c r="D37" s="872"/>
      <c r="E37" s="872" t="s">
        <v>795</v>
      </c>
      <c r="F37" s="861"/>
      <c r="G37" s="177">
        <v>48</v>
      </c>
      <c r="H37" s="858"/>
      <c r="I37" s="1815" t="s">
        <v>769</v>
      </c>
      <c r="J37" s="848"/>
      <c r="K37" s="858"/>
      <c r="L37" s="849">
        <v>52</v>
      </c>
      <c r="M37" s="893"/>
      <c r="N37" s="849">
        <v>50</v>
      </c>
      <c r="O37" s="893"/>
      <c r="P37" s="849">
        <v>50</v>
      </c>
      <c r="Q37" s="893"/>
      <c r="R37" s="849">
        <v>48</v>
      </c>
      <c r="S37" s="893"/>
      <c r="T37" s="849">
        <v>43</v>
      </c>
      <c r="U37" s="860"/>
    </row>
    <row r="38" spans="1:21" ht="9.75" customHeight="1">
      <c r="A38" s="845">
        <v>43</v>
      </c>
      <c r="B38" s="845"/>
      <c r="C38" s="862"/>
      <c r="D38" s="1903" t="s">
        <v>796</v>
      </c>
      <c r="E38" s="1903"/>
      <c r="F38" s="857"/>
      <c r="G38" s="878">
        <f>G36</f>
        <v>48</v>
      </c>
      <c r="H38" s="879"/>
      <c r="I38" s="1817"/>
      <c r="J38" s="880"/>
      <c r="K38" s="879"/>
      <c r="L38" s="881">
        <f>L36</f>
        <v>52</v>
      </c>
      <c r="M38" s="1811"/>
      <c r="N38" s="881">
        <f>N36</f>
        <v>50</v>
      </c>
      <c r="O38" s="1811"/>
      <c r="P38" s="881">
        <f>P36</f>
        <v>50</v>
      </c>
      <c r="Q38" s="1811"/>
      <c r="R38" s="881">
        <f>R36</f>
        <v>48</v>
      </c>
      <c r="S38" s="1811"/>
      <c r="T38" s="881">
        <f>T36</f>
        <v>43</v>
      </c>
      <c r="U38" s="882"/>
    </row>
    <row r="39" spans="1:21" ht="9.75" customHeight="1">
      <c r="A39" s="845">
        <v>44</v>
      </c>
      <c r="B39" s="845"/>
      <c r="C39" s="1908" t="s">
        <v>797</v>
      </c>
      <c r="D39" s="1909"/>
      <c r="E39" s="1909"/>
      <c r="F39" s="857"/>
      <c r="G39" s="183">
        <f>G34-G38</f>
        <v>2847</v>
      </c>
      <c r="H39" s="866"/>
      <c r="I39" s="1816"/>
      <c r="J39" s="852"/>
      <c r="K39" s="866"/>
      <c r="L39" s="853">
        <f>L34-L38</f>
        <v>2842</v>
      </c>
      <c r="M39" s="868"/>
      <c r="N39" s="853">
        <f>N34-N38</f>
        <v>3095</v>
      </c>
      <c r="O39" s="868"/>
      <c r="P39" s="853">
        <f>P34-P38</f>
        <v>3095</v>
      </c>
      <c r="Q39" s="868"/>
      <c r="R39" s="853">
        <f>R34-R38</f>
        <v>3097</v>
      </c>
      <c r="S39" s="868"/>
      <c r="T39" s="853">
        <f>T34-T38</f>
        <v>3102</v>
      </c>
      <c r="U39" s="869"/>
    </row>
    <row r="40" spans="1:21" ht="9.75" customHeight="1">
      <c r="A40" s="863">
        <v>45</v>
      </c>
      <c r="B40" s="863"/>
      <c r="C40" s="1903" t="s">
        <v>798</v>
      </c>
      <c r="D40" s="1907"/>
      <c r="E40" s="1907"/>
      <c r="F40" s="857"/>
      <c r="G40" s="883">
        <f>G27+G39</f>
        <v>16488</v>
      </c>
      <c r="H40" s="207"/>
      <c r="I40" s="1818"/>
      <c r="J40" s="885"/>
      <c r="K40" s="886"/>
      <c r="L40" s="887">
        <f>L27+L39</f>
        <v>16189</v>
      </c>
      <c r="M40" s="209"/>
      <c r="N40" s="887">
        <f>N27+N39</f>
        <v>15888</v>
      </c>
      <c r="O40" s="209"/>
      <c r="P40" s="887">
        <f>P27+P39</f>
        <v>15578</v>
      </c>
      <c r="Q40" s="209"/>
      <c r="R40" s="887">
        <f>R27+R39</f>
        <v>15357</v>
      </c>
      <c r="S40" s="209"/>
      <c r="T40" s="887">
        <f>T27+T39</f>
        <v>15179</v>
      </c>
      <c r="U40" s="888"/>
    </row>
    <row r="41" spans="1:21" ht="9.75" customHeight="1">
      <c r="A41" s="855"/>
      <c r="B41" s="855"/>
      <c r="C41" s="1892" t="s">
        <v>799</v>
      </c>
      <c r="D41" s="1892"/>
      <c r="E41" s="1892"/>
      <c r="F41" s="889"/>
      <c r="G41" s="177"/>
      <c r="H41" s="858"/>
      <c r="I41" s="1815"/>
      <c r="J41" s="848"/>
      <c r="K41" s="858"/>
      <c r="L41" s="849"/>
      <c r="M41" s="893"/>
      <c r="N41" s="849"/>
      <c r="O41" s="893"/>
      <c r="P41" s="849"/>
      <c r="Q41" s="893"/>
      <c r="R41" s="849"/>
      <c r="S41" s="893"/>
      <c r="T41" s="849"/>
      <c r="U41" s="860"/>
    </row>
    <row r="42" spans="1:21" ht="9.75" customHeight="1">
      <c r="A42" s="837">
        <v>47</v>
      </c>
      <c r="B42" s="837"/>
      <c r="C42" s="838"/>
      <c r="D42" s="1904" t="s">
        <v>800</v>
      </c>
      <c r="E42" s="1904"/>
      <c r="F42" s="876"/>
      <c r="G42" s="840">
        <v>3605</v>
      </c>
      <c r="H42" s="858"/>
      <c r="I42" s="1814" t="s">
        <v>801</v>
      </c>
      <c r="J42" s="842"/>
      <c r="K42" s="858"/>
      <c r="L42" s="843">
        <v>3605</v>
      </c>
      <c r="M42" s="893"/>
      <c r="N42" s="843">
        <v>3972</v>
      </c>
      <c r="O42" s="893"/>
      <c r="P42" s="843">
        <v>3972</v>
      </c>
      <c r="Q42" s="893"/>
      <c r="R42" s="843">
        <v>4000</v>
      </c>
      <c r="S42" s="893"/>
      <c r="T42" s="843">
        <v>4055</v>
      </c>
      <c r="U42" s="860"/>
    </row>
    <row r="43" spans="1:21" ht="9.75" customHeight="1">
      <c r="A43" s="863">
        <v>48</v>
      </c>
      <c r="B43" s="890"/>
      <c r="C43" s="891"/>
      <c r="D43" s="1911" t="s">
        <v>802</v>
      </c>
      <c r="E43" s="1912"/>
      <c r="F43" s="832"/>
      <c r="G43" s="177"/>
      <c r="H43" s="858"/>
      <c r="I43" s="1815"/>
      <c r="J43" s="848"/>
      <c r="K43" s="858"/>
      <c r="L43" s="849"/>
      <c r="M43" s="893"/>
      <c r="N43" s="849"/>
      <c r="O43" s="893"/>
      <c r="P43" s="849"/>
      <c r="Q43" s="893"/>
      <c r="R43" s="849"/>
      <c r="S43" s="893"/>
      <c r="T43" s="849"/>
      <c r="U43" s="860"/>
    </row>
    <row r="44" spans="1:21" ht="9.75" customHeight="1">
      <c r="A44" s="837"/>
      <c r="B44" s="837"/>
      <c r="C44" s="838"/>
      <c r="D44" s="892"/>
      <c r="E44" s="892" t="s">
        <v>0</v>
      </c>
      <c r="F44" s="876"/>
      <c r="G44" s="840">
        <v>12</v>
      </c>
      <c r="H44" s="858"/>
      <c r="I44" s="1814" t="s">
        <v>1</v>
      </c>
      <c r="J44" s="842"/>
      <c r="K44" s="858"/>
      <c r="L44" s="843">
        <v>12</v>
      </c>
      <c r="M44" s="893"/>
      <c r="N44" s="843">
        <v>11</v>
      </c>
      <c r="O44" s="893"/>
      <c r="P44" s="843">
        <v>11</v>
      </c>
      <c r="Q44" s="893"/>
      <c r="R44" s="843">
        <v>12</v>
      </c>
      <c r="S44" s="893"/>
      <c r="T44" s="843">
        <v>12</v>
      </c>
      <c r="U44" s="860"/>
    </row>
    <row r="45" spans="1:21" ht="9.75" customHeight="1">
      <c r="A45" s="845">
        <v>50</v>
      </c>
      <c r="B45" s="845"/>
      <c r="C45" s="846"/>
      <c r="D45" s="1914" t="s">
        <v>2</v>
      </c>
      <c r="E45" s="1914"/>
      <c r="F45" s="857"/>
      <c r="G45" s="177">
        <v>101</v>
      </c>
      <c r="H45" s="858"/>
      <c r="I45" s="1815" t="s">
        <v>3</v>
      </c>
      <c r="J45" s="848"/>
      <c r="K45" s="858"/>
      <c r="L45" s="849">
        <v>84</v>
      </c>
      <c r="M45" s="893"/>
      <c r="N45" s="849">
        <v>90</v>
      </c>
      <c r="O45" s="893"/>
      <c r="P45" s="849">
        <v>100</v>
      </c>
      <c r="Q45" s="893"/>
      <c r="R45" s="849">
        <v>102</v>
      </c>
      <c r="S45" s="893"/>
      <c r="T45" s="849">
        <v>106</v>
      </c>
      <c r="U45" s="860"/>
    </row>
    <row r="46" spans="1:21" ht="9.75" customHeight="1">
      <c r="A46" s="845">
        <v>51</v>
      </c>
      <c r="B46" s="845"/>
      <c r="C46" s="1910" t="s">
        <v>4</v>
      </c>
      <c r="D46" s="1910"/>
      <c r="E46" s="1910"/>
      <c r="F46" s="857"/>
      <c r="G46" s="183">
        <f>SUM(G42:G45)</f>
        <v>3718</v>
      </c>
      <c r="H46" s="866"/>
      <c r="I46" s="851"/>
      <c r="J46" s="852"/>
      <c r="K46" s="866"/>
      <c r="L46" s="853">
        <f>SUM(L42:L45)</f>
        <v>3701</v>
      </c>
      <c r="M46" s="868"/>
      <c r="N46" s="853">
        <f>SUM(N42:N45)</f>
        <v>4073</v>
      </c>
      <c r="O46" s="868"/>
      <c r="P46" s="853">
        <f>SUM(P42:P45)</f>
        <v>4083</v>
      </c>
      <c r="Q46" s="868"/>
      <c r="R46" s="853">
        <f>SUM(R42:R45)</f>
        <v>4114</v>
      </c>
      <c r="S46" s="868"/>
      <c r="T46" s="853">
        <f>SUM(T42:T45)</f>
        <v>4173</v>
      </c>
      <c r="U46" s="869"/>
    </row>
    <row r="47" spans="1:21" ht="9.75" customHeight="1">
      <c r="A47" s="845">
        <v>57</v>
      </c>
      <c r="B47" s="845"/>
      <c r="C47" s="1913" t="s">
        <v>5</v>
      </c>
      <c r="D47" s="1913"/>
      <c r="E47" s="1913"/>
      <c r="F47" s="857"/>
      <c r="G47" s="177">
        <v>0</v>
      </c>
      <c r="H47" s="858"/>
      <c r="I47" s="847"/>
      <c r="J47" s="848"/>
      <c r="K47" s="858"/>
      <c r="L47" s="849">
        <v>0</v>
      </c>
      <c r="M47" s="893"/>
      <c r="N47" s="849">
        <v>0</v>
      </c>
      <c r="O47" s="893"/>
      <c r="P47" s="849">
        <v>0</v>
      </c>
      <c r="Q47" s="893"/>
      <c r="R47" s="849">
        <v>0</v>
      </c>
      <c r="S47" s="893"/>
      <c r="T47" s="849">
        <v>0</v>
      </c>
      <c r="U47" s="860"/>
    </row>
    <row r="48" spans="1:21" ht="9.75" customHeight="1">
      <c r="A48" s="845">
        <v>58</v>
      </c>
      <c r="B48" s="845"/>
      <c r="C48" s="1910" t="s">
        <v>6</v>
      </c>
      <c r="D48" s="1910"/>
      <c r="E48" s="1910"/>
      <c r="F48" s="857"/>
      <c r="G48" s="183">
        <f>G46+G47</f>
        <v>3718</v>
      </c>
      <c r="H48" s="866"/>
      <c r="I48" s="851"/>
      <c r="J48" s="852"/>
      <c r="K48" s="866"/>
      <c r="L48" s="853">
        <f>L46+L47</f>
        <v>3701</v>
      </c>
      <c r="M48" s="868"/>
      <c r="N48" s="853">
        <f>N46+N47</f>
        <v>4073</v>
      </c>
      <c r="O48" s="868"/>
      <c r="P48" s="853">
        <f>P46+P47</f>
        <v>4083</v>
      </c>
      <c r="Q48" s="868"/>
      <c r="R48" s="853">
        <f>R46+R47</f>
        <v>4114</v>
      </c>
      <c r="S48" s="868"/>
      <c r="T48" s="853">
        <f>T46+T47</f>
        <v>4173</v>
      </c>
      <c r="U48" s="869"/>
    </row>
    <row r="49" spans="1:21" ht="9.75" customHeight="1">
      <c r="A49" s="845">
        <v>59</v>
      </c>
      <c r="B49" s="845"/>
      <c r="C49" s="1910" t="s">
        <v>7</v>
      </c>
      <c r="D49" s="1910"/>
      <c r="E49" s="1910"/>
      <c r="F49" s="857"/>
      <c r="G49" s="883">
        <f>G40+G48</f>
        <v>20206</v>
      </c>
      <c r="H49" s="207"/>
      <c r="I49" s="884"/>
      <c r="J49" s="885"/>
      <c r="K49" s="886"/>
      <c r="L49" s="887">
        <f>L40+L48</f>
        <v>19890</v>
      </c>
      <c r="M49" s="209"/>
      <c r="N49" s="887">
        <f>N40+N48</f>
        <v>19961</v>
      </c>
      <c r="O49" s="209"/>
      <c r="P49" s="887">
        <f>P40+P48</f>
        <v>19661</v>
      </c>
      <c r="Q49" s="209"/>
      <c r="R49" s="887">
        <f>R40+R48</f>
        <v>19471</v>
      </c>
      <c r="S49" s="209"/>
      <c r="T49" s="887">
        <f>T40+T48</f>
        <v>19352</v>
      </c>
      <c r="U49" s="888"/>
    </row>
    <row r="50" spans="1:21" ht="9.75" customHeight="1">
      <c r="A50" s="845">
        <v>60</v>
      </c>
      <c r="B50" s="845"/>
      <c r="C50" s="1910" t="s">
        <v>8</v>
      </c>
      <c r="D50" s="1910"/>
      <c r="E50" s="1910"/>
      <c r="F50" s="857"/>
      <c r="G50" s="183">
        <v>135883</v>
      </c>
      <c r="H50" s="207"/>
      <c r="I50" s="884"/>
      <c r="J50" s="885"/>
      <c r="K50" s="886"/>
      <c r="L50" s="887">
        <v>140505</v>
      </c>
      <c r="M50" s="207"/>
      <c r="N50" s="887">
        <v>136747</v>
      </c>
      <c r="O50" s="207"/>
      <c r="P50" s="887">
        <v>133994</v>
      </c>
      <c r="Q50" s="207"/>
      <c r="R50" s="887">
        <v>125938</v>
      </c>
      <c r="S50" s="207"/>
      <c r="T50" s="887">
        <v>126366</v>
      </c>
      <c r="U50" s="888"/>
    </row>
    <row r="51" spans="1:21" ht="4.5" customHeight="1">
      <c r="A51" s="894"/>
      <c r="B51" s="894"/>
      <c r="C51" s="895"/>
      <c r="D51" s="895"/>
      <c r="E51" s="895"/>
      <c r="F51" s="895"/>
      <c r="G51" s="895"/>
      <c r="H51" s="895"/>
      <c r="I51" s="895"/>
      <c r="J51" s="895"/>
      <c r="K51" s="895"/>
      <c r="L51" s="895"/>
      <c r="M51" s="895"/>
      <c r="N51" s="895"/>
      <c r="O51" s="895"/>
      <c r="P51" s="895"/>
      <c r="Q51" s="895"/>
      <c r="R51" s="895"/>
      <c r="S51" s="895"/>
      <c r="T51" s="895"/>
      <c r="U51" s="895"/>
    </row>
    <row r="52" spans="1:21" ht="9.75" customHeight="1">
      <c r="A52" s="1894" t="s">
        <v>496</v>
      </c>
      <c r="B52" s="1894"/>
      <c r="C52" s="1894"/>
      <c r="D52" s="1894"/>
      <c r="E52" s="1894"/>
      <c r="F52" s="1894"/>
      <c r="G52" s="1894"/>
      <c r="H52" s="1894"/>
      <c r="I52" s="1894"/>
      <c r="J52" s="1894"/>
      <c r="K52" s="1894"/>
      <c r="L52" s="1894"/>
      <c r="M52" s="1894"/>
      <c r="N52" s="1894"/>
      <c r="O52" s="1894"/>
      <c r="P52" s="1894"/>
      <c r="Q52" s="1894"/>
      <c r="R52" s="1894"/>
      <c r="S52" s="1894"/>
      <c r="T52" s="1894"/>
      <c r="U52" s="1894"/>
    </row>
  </sheetData>
  <sheetProtection selectLockedCells="1"/>
  <mergeCells count="44">
    <mergeCell ref="C50:E50"/>
    <mergeCell ref="D43:E43"/>
    <mergeCell ref="C46:E46"/>
    <mergeCell ref="C47:E47"/>
    <mergeCell ref="C48:E48"/>
    <mergeCell ref="C49:E49"/>
    <mergeCell ref="D45:E45"/>
    <mergeCell ref="C27:E27"/>
    <mergeCell ref="C39:E39"/>
    <mergeCell ref="C40:E40"/>
    <mergeCell ref="C41:E41"/>
    <mergeCell ref="D36:E36"/>
    <mergeCell ref="D38:E38"/>
    <mergeCell ref="D34:E34"/>
    <mergeCell ref="D42:E42"/>
    <mergeCell ref="D21:E21"/>
    <mergeCell ref="D29:E29"/>
    <mergeCell ref="D26:E26"/>
    <mergeCell ref="C35:E35"/>
    <mergeCell ref="D31:E31"/>
    <mergeCell ref="C28:E28"/>
    <mergeCell ref="E22:F22"/>
    <mergeCell ref="D23:E23"/>
    <mergeCell ref="D32:E32"/>
    <mergeCell ref="A3:E3"/>
    <mergeCell ref="D20:E20"/>
    <mergeCell ref="D18:E18"/>
    <mergeCell ref="D11:E11"/>
    <mergeCell ref="D16:E16"/>
    <mergeCell ref="D13:E13"/>
    <mergeCell ref="D15:E15"/>
    <mergeCell ref="D17:E17"/>
    <mergeCell ref="D14:E14"/>
    <mergeCell ref="D19:E19"/>
    <mergeCell ref="C12:E12"/>
    <mergeCell ref="A1:U1"/>
    <mergeCell ref="A52:U52"/>
    <mergeCell ref="D10:E10"/>
    <mergeCell ref="D8:E8"/>
    <mergeCell ref="D9:E9"/>
    <mergeCell ref="C6:E6"/>
    <mergeCell ref="A2:K2"/>
    <mergeCell ref="G3:K3"/>
    <mergeCell ref="D7:E7"/>
  </mergeCells>
  <printOptions horizontalCentered="1"/>
  <pageMargins left="0.25" right="0.25" top="0.5" bottom="0.25" header="0.5" footer="0.5"/>
  <pageSetup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dimension ref="A1:S63"/>
  <sheetViews>
    <sheetView zoomScalePageLayoutView="0" workbookViewId="0" topLeftCell="A1">
      <selection activeCell="V36" sqref="V36"/>
    </sheetView>
  </sheetViews>
  <sheetFormatPr defaultColWidth="9.140625" defaultRowHeight="12.75"/>
  <cols>
    <col min="1" max="3" width="2.140625" style="378" customWidth="1"/>
    <col min="4" max="4" width="12.57421875" style="378" customWidth="1"/>
    <col min="5" max="5" width="1.421875" style="378" customWidth="1"/>
    <col min="6" max="6" width="10.7109375" style="378" customWidth="1"/>
    <col min="7" max="7" width="10.00390625" style="453" customWidth="1"/>
    <col min="8" max="8" width="10.7109375" style="378" customWidth="1"/>
    <col min="9" max="9" width="10.00390625" style="378" customWidth="1"/>
    <col min="10" max="10" width="10.7109375" style="378" customWidth="1"/>
    <col min="11" max="11" width="10.00390625" style="378" customWidth="1"/>
    <col min="12" max="12" width="1.28515625" style="378" customWidth="1"/>
    <col min="13" max="18" width="10.00390625" style="378" customWidth="1"/>
    <col min="19" max="19" width="1.28515625" style="378" customWidth="1"/>
    <col min="20" max="23" width="9.140625" style="378" customWidth="1"/>
    <col min="24" max="24" width="9.140625" style="454" customWidth="1"/>
    <col min="25" max="255" width="9.140625" style="378" customWidth="1"/>
    <col min="256" max="16384" width="9.140625" style="378" customWidth="1"/>
  </cols>
  <sheetData>
    <row r="1" spans="1:19" ht="14.25" customHeight="1">
      <c r="A1" s="2102" t="s">
        <v>475</v>
      </c>
      <c r="B1" s="2102"/>
      <c r="C1" s="2102"/>
      <c r="D1" s="2102"/>
      <c r="E1" s="2102"/>
      <c r="F1" s="2102"/>
      <c r="G1" s="2102"/>
      <c r="H1" s="2102"/>
      <c r="I1" s="2102"/>
      <c r="J1" s="2102"/>
      <c r="K1" s="2102"/>
      <c r="L1" s="2102"/>
      <c r="M1" s="2102"/>
      <c r="N1" s="2102"/>
      <c r="O1" s="2102"/>
      <c r="P1" s="2102"/>
      <c r="Q1" s="2102"/>
      <c r="R1" s="2102"/>
      <c r="S1" s="2102"/>
    </row>
    <row r="2" spans="1:19" ht="7.5" customHeight="1">
      <c r="A2" s="379"/>
      <c r="B2" s="379"/>
      <c r="C2" s="379"/>
      <c r="D2" s="379"/>
      <c r="E2" s="379"/>
      <c r="F2" s="379"/>
      <c r="G2" s="379"/>
      <c r="H2" s="379"/>
      <c r="I2" s="379"/>
      <c r="J2" s="379"/>
      <c r="K2" s="379"/>
      <c r="L2" s="379"/>
      <c r="M2" s="379"/>
      <c r="N2" s="379"/>
      <c r="O2" s="379"/>
      <c r="P2" s="379"/>
      <c r="Q2" s="379"/>
      <c r="R2" s="379"/>
      <c r="S2" s="379"/>
    </row>
    <row r="3" spans="1:19" ht="9" customHeight="1">
      <c r="A3" s="2223" t="s">
        <v>324</v>
      </c>
      <c r="B3" s="2223"/>
      <c r="C3" s="2223"/>
      <c r="D3" s="2223"/>
      <c r="E3" s="381"/>
      <c r="F3" s="2230" t="s">
        <v>325</v>
      </c>
      <c r="G3" s="2229"/>
      <c r="H3" s="2229"/>
      <c r="I3" s="2229"/>
      <c r="J3" s="2229"/>
      <c r="K3" s="2229"/>
      <c r="L3" s="382"/>
      <c r="M3" s="2226" t="s">
        <v>326</v>
      </c>
      <c r="N3" s="2227"/>
      <c r="O3" s="2227"/>
      <c r="P3" s="2227"/>
      <c r="Q3" s="2227"/>
      <c r="R3" s="2227"/>
      <c r="S3" s="382"/>
    </row>
    <row r="4" spans="1:19" ht="9" customHeight="1">
      <c r="A4" s="381"/>
      <c r="B4" s="381"/>
      <c r="C4" s="381"/>
      <c r="D4" s="381"/>
      <c r="E4" s="381"/>
      <c r="F4" s="2230" t="s">
        <v>476</v>
      </c>
      <c r="G4" s="2231"/>
      <c r="H4" s="2230" t="s">
        <v>477</v>
      </c>
      <c r="I4" s="2231"/>
      <c r="J4" s="2229" t="s">
        <v>478</v>
      </c>
      <c r="K4" s="2229"/>
      <c r="L4" s="382"/>
      <c r="M4" s="2226" t="s">
        <v>479</v>
      </c>
      <c r="N4" s="2228"/>
      <c r="O4" s="2226" t="s">
        <v>477</v>
      </c>
      <c r="P4" s="2228"/>
      <c r="Q4" s="2227" t="s">
        <v>478</v>
      </c>
      <c r="R4" s="2227"/>
      <c r="S4" s="382"/>
    </row>
    <row r="5" spans="1:19" ht="9" customHeight="1">
      <c r="A5" s="381"/>
      <c r="B5" s="381"/>
      <c r="C5" s="381"/>
      <c r="D5" s="381"/>
      <c r="E5" s="381"/>
      <c r="F5" s="384" t="s">
        <v>480</v>
      </c>
      <c r="G5" s="385" t="s">
        <v>481</v>
      </c>
      <c r="H5" s="384" t="s">
        <v>480</v>
      </c>
      <c r="I5" s="385" t="s">
        <v>481</v>
      </c>
      <c r="J5" s="384" t="s">
        <v>480</v>
      </c>
      <c r="K5" s="386" t="s">
        <v>481</v>
      </c>
      <c r="L5" s="387"/>
      <c r="M5" s="388" t="s">
        <v>480</v>
      </c>
      <c r="N5" s="389" t="s">
        <v>481</v>
      </c>
      <c r="O5" s="388" t="s">
        <v>480</v>
      </c>
      <c r="P5" s="389" t="s">
        <v>481</v>
      </c>
      <c r="Q5" s="388" t="s">
        <v>480</v>
      </c>
      <c r="R5" s="390" t="s">
        <v>481</v>
      </c>
      <c r="S5" s="387"/>
    </row>
    <row r="6" spans="1:19" ht="9" customHeight="1">
      <c r="A6" s="2224" t="s">
        <v>370</v>
      </c>
      <c r="B6" s="2224"/>
      <c r="C6" s="2224"/>
      <c r="D6" s="2224"/>
      <c r="E6" s="391"/>
      <c r="F6" s="392"/>
      <c r="G6" s="393"/>
      <c r="H6" s="393"/>
      <c r="I6" s="393"/>
      <c r="J6" s="393"/>
      <c r="K6" s="393"/>
      <c r="L6" s="394"/>
      <c r="M6" s="395"/>
      <c r="N6" s="396"/>
      <c r="O6" s="396"/>
      <c r="P6" s="396"/>
      <c r="Q6" s="396"/>
      <c r="R6" s="396"/>
      <c r="S6" s="394"/>
    </row>
    <row r="7" spans="1:19" ht="9" customHeight="1">
      <c r="A7" s="397"/>
      <c r="B7" s="2225" t="s">
        <v>482</v>
      </c>
      <c r="C7" s="2225"/>
      <c r="D7" s="2225"/>
      <c r="E7" s="391"/>
      <c r="F7" s="398"/>
      <c r="G7" s="399"/>
      <c r="H7" s="399"/>
      <c r="I7" s="399"/>
      <c r="J7" s="399"/>
      <c r="K7" s="399"/>
      <c r="L7" s="400"/>
      <c r="M7" s="401"/>
      <c r="N7" s="402"/>
      <c r="O7" s="402"/>
      <c r="P7" s="402"/>
      <c r="Q7" s="402"/>
      <c r="R7" s="402"/>
      <c r="S7" s="400"/>
    </row>
    <row r="8" spans="1:19" ht="9" customHeight="1">
      <c r="A8" s="403"/>
      <c r="B8" s="404"/>
      <c r="C8" s="2219" t="s">
        <v>483</v>
      </c>
      <c r="D8" s="2219"/>
      <c r="E8" s="405"/>
      <c r="F8" s="406">
        <v>402</v>
      </c>
      <c r="G8" s="407">
        <v>0</v>
      </c>
      <c r="H8" s="407">
        <v>30</v>
      </c>
      <c r="I8" s="407">
        <v>0</v>
      </c>
      <c r="J8" s="407">
        <v>2</v>
      </c>
      <c r="K8" s="407">
        <v>0</v>
      </c>
      <c r="L8" s="408"/>
      <c r="M8" s="409">
        <v>412</v>
      </c>
      <c r="N8" s="410">
        <v>0</v>
      </c>
      <c r="O8" s="410">
        <v>31</v>
      </c>
      <c r="P8" s="410">
        <v>0</v>
      </c>
      <c r="Q8" s="410">
        <v>3</v>
      </c>
      <c r="R8" s="410">
        <v>0</v>
      </c>
      <c r="S8" s="408"/>
    </row>
    <row r="9" spans="1:19" ht="9" customHeight="1">
      <c r="A9" s="403"/>
      <c r="B9" s="404"/>
      <c r="C9" s="2219" t="s">
        <v>484</v>
      </c>
      <c r="D9" s="2219"/>
      <c r="E9" s="411"/>
      <c r="F9" s="412">
        <v>0</v>
      </c>
      <c r="G9" s="413">
        <v>0</v>
      </c>
      <c r="H9" s="413">
        <v>0</v>
      </c>
      <c r="I9" s="413">
        <v>0</v>
      </c>
      <c r="J9" s="413">
        <v>0</v>
      </c>
      <c r="K9" s="413">
        <v>0</v>
      </c>
      <c r="L9" s="408"/>
      <c r="M9" s="414">
        <v>1</v>
      </c>
      <c r="N9" s="415">
        <v>0</v>
      </c>
      <c r="O9" s="415">
        <v>19</v>
      </c>
      <c r="P9" s="415">
        <v>0</v>
      </c>
      <c r="Q9" s="415">
        <v>1</v>
      </c>
      <c r="R9" s="415">
        <v>0</v>
      </c>
      <c r="S9" s="408"/>
    </row>
    <row r="10" spans="1:19" ht="9" customHeight="1">
      <c r="A10" s="2222" t="s">
        <v>485</v>
      </c>
      <c r="B10" s="2222"/>
      <c r="C10" s="2222"/>
      <c r="D10" s="2222"/>
      <c r="E10" s="416"/>
      <c r="F10" s="417">
        <f aca="true" t="shared" si="0" ref="F10:K10">SUM(F8:F9)</f>
        <v>402</v>
      </c>
      <c r="G10" s="418">
        <f t="shared" si="0"/>
        <v>0</v>
      </c>
      <c r="H10" s="418">
        <f t="shared" si="0"/>
        <v>30</v>
      </c>
      <c r="I10" s="418">
        <f t="shared" si="0"/>
        <v>0</v>
      </c>
      <c r="J10" s="418">
        <f t="shared" si="0"/>
        <v>2</v>
      </c>
      <c r="K10" s="418">
        <f t="shared" si="0"/>
        <v>0</v>
      </c>
      <c r="L10" s="419"/>
      <c r="M10" s="420">
        <f aca="true" t="shared" si="1" ref="M10:R10">SUM(M8:M9)</f>
        <v>413</v>
      </c>
      <c r="N10" s="421">
        <f t="shared" si="1"/>
        <v>0</v>
      </c>
      <c r="O10" s="421">
        <f t="shared" si="1"/>
        <v>50</v>
      </c>
      <c r="P10" s="421">
        <f t="shared" si="1"/>
        <v>0</v>
      </c>
      <c r="Q10" s="421">
        <f t="shared" si="1"/>
        <v>4</v>
      </c>
      <c r="R10" s="421">
        <f t="shared" si="1"/>
        <v>0</v>
      </c>
      <c r="S10" s="419"/>
    </row>
    <row r="11" spans="1:19" ht="9" customHeight="1">
      <c r="A11" s="422"/>
      <c r="B11" s="422"/>
      <c r="C11" s="422"/>
      <c r="D11" s="422"/>
      <c r="E11" s="423"/>
      <c r="F11" s="412"/>
      <c r="G11" s="413"/>
      <c r="H11" s="413"/>
      <c r="I11" s="413"/>
      <c r="J11" s="413"/>
      <c r="K11" s="413"/>
      <c r="L11" s="408"/>
      <c r="M11" s="414"/>
      <c r="N11" s="415"/>
      <c r="O11" s="415"/>
      <c r="P11" s="415"/>
      <c r="Q11" s="415"/>
      <c r="R11" s="415"/>
      <c r="S11" s="408"/>
    </row>
    <row r="12" spans="1:19" ht="9" customHeight="1">
      <c r="A12" s="2224" t="s">
        <v>486</v>
      </c>
      <c r="B12" s="2224"/>
      <c r="C12" s="2224"/>
      <c r="D12" s="2224"/>
      <c r="E12" s="391"/>
      <c r="F12" s="412"/>
      <c r="G12" s="413"/>
      <c r="H12" s="413"/>
      <c r="I12" s="413"/>
      <c r="J12" s="413"/>
      <c r="K12" s="413"/>
      <c r="L12" s="408"/>
      <c r="M12" s="414"/>
      <c r="N12" s="415"/>
      <c r="O12" s="415"/>
      <c r="P12" s="415"/>
      <c r="Q12" s="415"/>
      <c r="R12" s="415"/>
      <c r="S12" s="408"/>
    </row>
    <row r="13" spans="1:19" ht="9" customHeight="1">
      <c r="A13" s="397"/>
      <c r="B13" s="2225" t="s">
        <v>487</v>
      </c>
      <c r="C13" s="2225"/>
      <c r="D13" s="2225"/>
      <c r="E13" s="391"/>
      <c r="F13" s="424"/>
      <c r="G13" s="425"/>
      <c r="H13" s="425"/>
      <c r="I13" s="425"/>
      <c r="J13" s="425"/>
      <c r="K13" s="425"/>
      <c r="L13" s="426"/>
      <c r="M13" s="427"/>
      <c r="N13" s="428"/>
      <c r="O13" s="428"/>
      <c r="P13" s="428"/>
      <c r="Q13" s="428"/>
      <c r="R13" s="428"/>
      <c r="S13" s="426"/>
    </row>
    <row r="14" spans="1:19" ht="9" customHeight="1">
      <c r="A14" s="429"/>
      <c r="B14" s="429"/>
      <c r="C14" s="2219" t="s">
        <v>483</v>
      </c>
      <c r="D14" s="2219"/>
      <c r="E14" s="405"/>
      <c r="F14" s="406">
        <v>4466</v>
      </c>
      <c r="G14" s="407">
        <v>1967</v>
      </c>
      <c r="H14" s="407">
        <v>346</v>
      </c>
      <c r="I14" s="407">
        <v>853</v>
      </c>
      <c r="J14" s="407">
        <v>28</v>
      </c>
      <c r="K14" s="407">
        <v>68</v>
      </c>
      <c r="L14" s="430"/>
      <c r="M14" s="409">
        <v>5108</v>
      </c>
      <c r="N14" s="410">
        <v>2293</v>
      </c>
      <c r="O14" s="410">
        <v>397</v>
      </c>
      <c r="P14" s="410">
        <v>995</v>
      </c>
      <c r="Q14" s="410">
        <v>32</v>
      </c>
      <c r="R14" s="410">
        <v>80</v>
      </c>
      <c r="S14" s="430"/>
    </row>
    <row r="15" spans="1:19" ht="9" customHeight="1">
      <c r="A15" s="429"/>
      <c r="B15" s="429"/>
      <c r="C15" s="2220" t="s">
        <v>488</v>
      </c>
      <c r="D15" s="2220"/>
      <c r="E15" s="405"/>
      <c r="F15" s="406">
        <v>0</v>
      </c>
      <c r="G15" s="407">
        <v>0</v>
      </c>
      <c r="H15" s="407">
        <v>0</v>
      </c>
      <c r="I15" s="407">
        <v>0</v>
      </c>
      <c r="J15" s="407">
        <v>0</v>
      </c>
      <c r="K15" s="407">
        <v>0</v>
      </c>
      <c r="L15" s="430"/>
      <c r="M15" s="409">
        <v>0</v>
      </c>
      <c r="N15" s="410">
        <v>0</v>
      </c>
      <c r="O15" s="410">
        <v>0</v>
      </c>
      <c r="P15" s="410">
        <v>0</v>
      </c>
      <c r="Q15" s="410">
        <v>0</v>
      </c>
      <c r="R15" s="410">
        <v>0</v>
      </c>
      <c r="S15" s="430"/>
    </row>
    <row r="16" spans="1:19" ht="9" customHeight="1">
      <c r="A16" s="429"/>
      <c r="B16" s="429"/>
      <c r="C16" s="2220" t="s">
        <v>489</v>
      </c>
      <c r="D16" s="2220"/>
      <c r="E16" s="405"/>
      <c r="F16" s="431">
        <v>21</v>
      </c>
      <c r="G16" s="413">
        <v>0</v>
      </c>
      <c r="H16" s="413">
        <v>261</v>
      </c>
      <c r="I16" s="413">
        <v>0</v>
      </c>
      <c r="J16" s="413">
        <v>22</v>
      </c>
      <c r="K16" s="413">
        <v>0</v>
      </c>
      <c r="L16" s="408"/>
      <c r="M16" s="432">
        <v>21</v>
      </c>
      <c r="N16" s="415">
        <v>0</v>
      </c>
      <c r="O16" s="415">
        <v>261</v>
      </c>
      <c r="P16" s="415">
        <v>0</v>
      </c>
      <c r="Q16" s="415">
        <v>21</v>
      </c>
      <c r="R16" s="415">
        <v>0</v>
      </c>
      <c r="S16" s="408"/>
    </row>
    <row r="17" spans="1:19" ht="9" customHeight="1">
      <c r="A17" s="381"/>
      <c r="B17" s="381"/>
      <c r="C17" s="381"/>
      <c r="D17" s="381"/>
      <c r="E17" s="391"/>
      <c r="F17" s="417">
        <f aca="true" t="shared" si="2" ref="F17:K17">SUM(F14:F16)</f>
        <v>4487</v>
      </c>
      <c r="G17" s="418">
        <f t="shared" si="2"/>
        <v>1967</v>
      </c>
      <c r="H17" s="418">
        <f t="shared" si="2"/>
        <v>607</v>
      </c>
      <c r="I17" s="418">
        <f t="shared" si="2"/>
        <v>853</v>
      </c>
      <c r="J17" s="418">
        <f t="shared" si="2"/>
        <v>50</v>
      </c>
      <c r="K17" s="418">
        <f t="shared" si="2"/>
        <v>68</v>
      </c>
      <c r="L17" s="419"/>
      <c r="M17" s="420">
        <f aca="true" t="shared" si="3" ref="M17:R17">SUM(M14:M16)</f>
        <v>5129</v>
      </c>
      <c r="N17" s="421">
        <f t="shared" si="3"/>
        <v>2293</v>
      </c>
      <c r="O17" s="421">
        <f t="shared" si="3"/>
        <v>658</v>
      </c>
      <c r="P17" s="421">
        <f t="shared" si="3"/>
        <v>995</v>
      </c>
      <c r="Q17" s="421">
        <f t="shared" si="3"/>
        <v>53</v>
      </c>
      <c r="R17" s="421">
        <f t="shared" si="3"/>
        <v>80</v>
      </c>
      <c r="S17" s="419"/>
    </row>
    <row r="18" spans="1:19" ht="9" customHeight="1">
      <c r="A18" s="397"/>
      <c r="B18" s="2225" t="s">
        <v>490</v>
      </c>
      <c r="C18" s="2225"/>
      <c r="D18" s="2225"/>
      <c r="E18" s="433"/>
      <c r="F18" s="424"/>
      <c r="G18" s="425"/>
      <c r="H18" s="425"/>
      <c r="I18" s="425"/>
      <c r="J18" s="425"/>
      <c r="K18" s="425"/>
      <c r="L18" s="426"/>
      <c r="M18" s="427"/>
      <c r="N18" s="428"/>
      <c r="O18" s="428"/>
      <c r="P18" s="428"/>
      <c r="Q18" s="428"/>
      <c r="R18" s="428"/>
      <c r="S18" s="426"/>
    </row>
    <row r="19" spans="1:19" ht="9" customHeight="1">
      <c r="A19" s="429"/>
      <c r="B19" s="404"/>
      <c r="C19" s="2219" t="s">
        <v>483</v>
      </c>
      <c r="D19" s="2219"/>
      <c r="E19" s="405"/>
      <c r="F19" s="406">
        <v>3074</v>
      </c>
      <c r="G19" s="407">
        <v>0</v>
      </c>
      <c r="H19" s="407">
        <v>215</v>
      </c>
      <c r="I19" s="407">
        <v>0</v>
      </c>
      <c r="J19" s="407">
        <v>17</v>
      </c>
      <c r="K19" s="407">
        <v>0</v>
      </c>
      <c r="L19" s="430"/>
      <c r="M19" s="409">
        <v>3059</v>
      </c>
      <c r="N19" s="410">
        <v>0</v>
      </c>
      <c r="O19" s="410">
        <v>214</v>
      </c>
      <c r="P19" s="410">
        <v>0</v>
      </c>
      <c r="Q19" s="410">
        <v>17</v>
      </c>
      <c r="R19" s="410">
        <v>0</v>
      </c>
      <c r="S19" s="430"/>
    </row>
    <row r="20" spans="1:19" ht="9" customHeight="1">
      <c r="A20" s="429"/>
      <c r="B20" s="404"/>
      <c r="C20" s="2220" t="s">
        <v>488</v>
      </c>
      <c r="D20" s="2220"/>
      <c r="E20" s="405"/>
      <c r="F20" s="431">
        <v>0</v>
      </c>
      <c r="G20" s="413">
        <v>0</v>
      </c>
      <c r="H20" s="413">
        <v>0</v>
      </c>
      <c r="I20" s="413">
        <v>0</v>
      </c>
      <c r="J20" s="413">
        <v>0</v>
      </c>
      <c r="K20" s="413">
        <v>0</v>
      </c>
      <c r="L20" s="408"/>
      <c r="M20" s="432">
        <v>0</v>
      </c>
      <c r="N20" s="415">
        <v>0</v>
      </c>
      <c r="O20" s="415">
        <v>0</v>
      </c>
      <c r="P20" s="415">
        <v>0</v>
      </c>
      <c r="Q20" s="415">
        <v>0</v>
      </c>
      <c r="R20" s="415">
        <v>0</v>
      </c>
      <c r="S20" s="408"/>
    </row>
    <row r="21" spans="1:19" ht="9" customHeight="1">
      <c r="A21" s="381"/>
      <c r="B21" s="381"/>
      <c r="C21" s="381"/>
      <c r="D21" s="381"/>
      <c r="E21" s="391"/>
      <c r="F21" s="417">
        <f aca="true" t="shared" si="4" ref="F21:K21">SUM(F19:F20)</f>
        <v>3074</v>
      </c>
      <c r="G21" s="418">
        <f t="shared" si="4"/>
        <v>0</v>
      </c>
      <c r="H21" s="418">
        <f t="shared" si="4"/>
        <v>215</v>
      </c>
      <c r="I21" s="418">
        <f t="shared" si="4"/>
        <v>0</v>
      </c>
      <c r="J21" s="418">
        <f t="shared" si="4"/>
        <v>17</v>
      </c>
      <c r="K21" s="418">
        <f t="shared" si="4"/>
        <v>0</v>
      </c>
      <c r="L21" s="419"/>
      <c r="M21" s="420">
        <f aca="true" t="shared" si="5" ref="M21:R21">SUM(M19:M20)</f>
        <v>3059</v>
      </c>
      <c r="N21" s="421">
        <f t="shared" si="5"/>
        <v>0</v>
      </c>
      <c r="O21" s="421">
        <f t="shared" si="5"/>
        <v>214</v>
      </c>
      <c r="P21" s="421">
        <f t="shared" si="5"/>
        <v>0</v>
      </c>
      <c r="Q21" s="421">
        <f t="shared" si="5"/>
        <v>17</v>
      </c>
      <c r="R21" s="421">
        <f t="shared" si="5"/>
        <v>0</v>
      </c>
      <c r="S21" s="419"/>
    </row>
    <row r="22" spans="1:19" ht="9" customHeight="1">
      <c r="A22" s="429"/>
      <c r="B22" s="2219" t="s">
        <v>491</v>
      </c>
      <c r="C22" s="2219"/>
      <c r="D22" s="2219"/>
      <c r="E22" s="405"/>
      <c r="F22" s="412">
        <v>5045</v>
      </c>
      <c r="G22" s="413">
        <v>73</v>
      </c>
      <c r="H22" s="413">
        <v>415</v>
      </c>
      <c r="I22" s="413">
        <v>18</v>
      </c>
      <c r="J22" s="413">
        <v>33</v>
      </c>
      <c r="K22" s="413">
        <v>1</v>
      </c>
      <c r="L22" s="408"/>
      <c r="M22" s="414">
        <v>5180</v>
      </c>
      <c r="N22" s="415">
        <v>78</v>
      </c>
      <c r="O22" s="415">
        <v>425</v>
      </c>
      <c r="P22" s="415">
        <v>19</v>
      </c>
      <c r="Q22" s="415">
        <v>34</v>
      </c>
      <c r="R22" s="415">
        <v>1</v>
      </c>
      <c r="S22" s="408"/>
    </row>
    <row r="23" spans="1:19" ht="9" customHeight="1">
      <c r="A23" s="429"/>
      <c r="B23" s="2220" t="s">
        <v>287</v>
      </c>
      <c r="C23" s="2220"/>
      <c r="D23" s="2220"/>
      <c r="E23" s="411"/>
      <c r="F23" s="417">
        <v>12</v>
      </c>
      <c r="G23" s="418">
        <v>1</v>
      </c>
      <c r="H23" s="418">
        <v>153</v>
      </c>
      <c r="I23" s="418">
        <v>15</v>
      </c>
      <c r="J23" s="418">
        <v>12</v>
      </c>
      <c r="K23" s="418">
        <v>1</v>
      </c>
      <c r="L23" s="419"/>
      <c r="M23" s="420">
        <v>13</v>
      </c>
      <c r="N23" s="421">
        <v>1</v>
      </c>
      <c r="O23" s="421">
        <v>156</v>
      </c>
      <c r="P23" s="421">
        <v>15</v>
      </c>
      <c r="Q23" s="421">
        <v>12</v>
      </c>
      <c r="R23" s="421">
        <v>1</v>
      </c>
      <c r="S23" s="419"/>
    </row>
    <row r="24" spans="1:19" ht="9" customHeight="1">
      <c r="A24" s="381"/>
      <c r="B24" s="381"/>
      <c r="C24" s="381"/>
      <c r="D24" s="381"/>
      <c r="E24" s="391"/>
      <c r="F24" s="424"/>
      <c r="G24" s="425"/>
      <c r="H24" s="425"/>
      <c r="I24" s="425"/>
      <c r="J24" s="425"/>
      <c r="K24" s="425"/>
      <c r="L24" s="426"/>
      <c r="M24" s="427"/>
      <c r="N24" s="428"/>
      <c r="O24" s="428"/>
      <c r="P24" s="428"/>
      <c r="Q24" s="428"/>
      <c r="R24" s="428"/>
      <c r="S24" s="426"/>
    </row>
    <row r="25" spans="1:19" ht="9" customHeight="1">
      <c r="A25" s="397"/>
      <c r="B25" s="2225" t="s">
        <v>492</v>
      </c>
      <c r="C25" s="2225"/>
      <c r="D25" s="2225"/>
      <c r="E25" s="391"/>
      <c r="F25" s="424"/>
      <c r="G25" s="425"/>
      <c r="H25" s="425"/>
      <c r="I25" s="425"/>
      <c r="J25" s="425"/>
      <c r="K25" s="425"/>
      <c r="L25" s="426"/>
      <c r="M25" s="427"/>
      <c r="N25" s="428"/>
      <c r="O25" s="428"/>
      <c r="P25" s="428"/>
      <c r="Q25" s="428"/>
      <c r="R25" s="428"/>
      <c r="S25" s="426"/>
    </row>
    <row r="26" spans="1:19" ht="9" customHeight="1">
      <c r="A26" s="397"/>
      <c r="B26" s="434"/>
      <c r="C26" s="2225" t="s">
        <v>493</v>
      </c>
      <c r="D26" s="2225"/>
      <c r="E26" s="391"/>
      <c r="F26" s="412"/>
      <c r="G26" s="413"/>
      <c r="H26" s="413"/>
      <c r="I26" s="413"/>
      <c r="J26" s="413"/>
      <c r="K26" s="413"/>
      <c r="L26" s="408"/>
      <c r="M26" s="414"/>
      <c r="N26" s="415"/>
      <c r="O26" s="415"/>
      <c r="P26" s="415"/>
      <c r="Q26" s="415"/>
      <c r="R26" s="415"/>
      <c r="S26" s="408"/>
    </row>
    <row r="27" spans="1:19" ht="9" customHeight="1">
      <c r="A27" s="429"/>
      <c r="B27" s="435"/>
      <c r="C27" s="435"/>
      <c r="D27" s="429" t="s">
        <v>489</v>
      </c>
      <c r="E27" s="405"/>
      <c r="F27" s="406">
        <v>0</v>
      </c>
      <c r="G27" s="407">
        <v>0</v>
      </c>
      <c r="H27" s="407">
        <v>0</v>
      </c>
      <c r="I27" s="407">
        <v>0</v>
      </c>
      <c r="J27" s="407">
        <v>0</v>
      </c>
      <c r="K27" s="407">
        <v>0</v>
      </c>
      <c r="L27" s="430"/>
      <c r="M27" s="409">
        <v>0</v>
      </c>
      <c r="N27" s="410">
        <v>0</v>
      </c>
      <c r="O27" s="410">
        <v>0</v>
      </c>
      <c r="P27" s="410">
        <v>0</v>
      </c>
      <c r="Q27" s="410">
        <v>0</v>
      </c>
      <c r="R27" s="410">
        <v>0</v>
      </c>
      <c r="S27" s="430"/>
    </row>
    <row r="28" spans="1:19" ht="9" customHeight="1">
      <c r="A28" s="436"/>
      <c r="B28" s="437"/>
      <c r="C28" s="437"/>
      <c r="D28" s="436" t="s">
        <v>484</v>
      </c>
      <c r="E28" s="411"/>
      <c r="F28" s="412">
        <v>0</v>
      </c>
      <c r="G28" s="413">
        <v>0</v>
      </c>
      <c r="H28" s="413">
        <v>0</v>
      </c>
      <c r="I28" s="413">
        <v>0</v>
      </c>
      <c r="J28" s="438">
        <v>0</v>
      </c>
      <c r="K28" s="413">
        <v>0</v>
      </c>
      <c r="L28" s="439"/>
      <c r="M28" s="414">
        <v>0</v>
      </c>
      <c r="N28" s="415">
        <v>0</v>
      </c>
      <c r="O28" s="415">
        <v>0</v>
      </c>
      <c r="P28" s="415">
        <v>0</v>
      </c>
      <c r="Q28" s="440">
        <v>0</v>
      </c>
      <c r="R28" s="415">
        <v>0</v>
      </c>
      <c r="S28" s="439"/>
    </row>
    <row r="29" spans="1:19" ht="9" customHeight="1">
      <c r="A29" s="381"/>
      <c r="B29" s="381"/>
      <c r="C29" s="381"/>
      <c r="D29" s="381"/>
      <c r="E29" s="391"/>
      <c r="F29" s="417">
        <f aca="true" t="shared" si="6" ref="F29:K29">SUM(F27:F28)</f>
        <v>0</v>
      </c>
      <c r="G29" s="418">
        <f t="shared" si="6"/>
        <v>0</v>
      </c>
      <c r="H29" s="418">
        <f t="shared" si="6"/>
        <v>0</v>
      </c>
      <c r="I29" s="418">
        <f t="shared" si="6"/>
        <v>0</v>
      </c>
      <c r="J29" s="418">
        <f t="shared" si="6"/>
        <v>0</v>
      </c>
      <c r="K29" s="418">
        <f t="shared" si="6"/>
        <v>0</v>
      </c>
      <c r="L29" s="419"/>
      <c r="M29" s="420">
        <f aca="true" t="shared" si="7" ref="M29:R29">SUM(M27:M28)</f>
        <v>0</v>
      </c>
      <c r="N29" s="421">
        <f t="shared" si="7"/>
        <v>0</v>
      </c>
      <c r="O29" s="421">
        <f t="shared" si="7"/>
        <v>0</v>
      </c>
      <c r="P29" s="421">
        <f t="shared" si="7"/>
        <v>0</v>
      </c>
      <c r="Q29" s="421">
        <f t="shared" si="7"/>
        <v>0</v>
      </c>
      <c r="R29" s="421">
        <f t="shared" si="7"/>
        <v>0</v>
      </c>
      <c r="S29" s="419"/>
    </row>
    <row r="30" spans="1:19" ht="9" customHeight="1">
      <c r="A30" s="2221" t="s">
        <v>494</v>
      </c>
      <c r="B30" s="2221"/>
      <c r="C30" s="2221"/>
      <c r="D30" s="2221"/>
      <c r="E30" s="405"/>
      <c r="F30" s="412">
        <f aca="true" t="shared" si="8" ref="F30:K30">F17+F21+F22+F23+F29</f>
        <v>12618</v>
      </c>
      <c r="G30" s="418">
        <f t="shared" si="8"/>
        <v>2041</v>
      </c>
      <c r="H30" s="418">
        <f t="shared" si="8"/>
        <v>1390</v>
      </c>
      <c r="I30" s="418">
        <f t="shared" si="8"/>
        <v>886</v>
      </c>
      <c r="J30" s="418">
        <f t="shared" si="8"/>
        <v>112</v>
      </c>
      <c r="K30" s="418">
        <f t="shared" si="8"/>
        <v>70</v>
      </c>
      <c r="L30" s="408"/>
      <c r="M30" s="414">
        <f aca="true" t="shared" si="9" ref="M30:R30">M17+M21+M22+M23+M29</f>
        <v>13381</v>
      </c>
      <c r="N30" s="421">
        <f t="shared" si="9"/>
        <v>2372</v>
      </c>
      <c r="O30" s="421">
        <f t="shared" si="9"/>
        <v>1453</v>
      </c>
      <c r="P30" s="421">
        <f t="shared" si="9"/>
        <v>1029</v>
      </c>
      <c r="Q30" s="421">
        <f t="shared" si="9"/>
        <v>116</v>
      </c>
      <c r="R30" s="421">
        <f t="shared" si="9"/>
        <v>82</v>
      </c>
      <c r="S30" s="408"/>
    </row>
    <row r="31" spans="1:19" ht="9" customHeight="1">
      <c r="A31" s="2222" t="s">
        <v>495</v>
      </c>
      <c r="B31" s="2222"/>
      <c r="C31" s="2222"/>
      <c r="D31" s="2222"/>
      <c r="E31" s="416"/>
      <c r="F31" s="417">
        <f aca="true" t="shared" si="10" ref="F31:K31">F30+F10</f>
        <v>13020</v>
      </c>
      <c r="G31" s="418">
        <f t="shared" si="10"/>
        <v>2041</v>
      </c>
      <c r="H31" s="418">
        <f t="shared" si="10"/>
        <v>1420</v>
      </c>
      <c r="I31" s="418">
        <f t="shared" si="10"/>
        <v>886</v>
      </c>
      <c r="J31" s="418">
        <f t="shared" si="10"/>
        <v>114</v>
      </c>
      <c r="K31" s="418">
        <f t="shared" si="10"/>
        <v>70</v>
      </c>
      <c r="L31" s="419"/>
      <c r="M31" s="420">
        <f aca="true" t="shared" si="11" ref="M31:R31">M30+M10</f>
        <v>13794</v>
      </c>
      <c r="N31" s="421">
        <f t="shared" si="11"/>
        <v>2372</v>
      </c>
      <c r="O31" s="421">
        <f t="shared" si="11"/>
        <v>1503</v>
      </c>
      <c r="P31" s="421">
        <f t="shared" si="11"/>
        <v>1029</v>
      </c>
      <c r="Q31" s="421">
        <f t="shared" si="11"/>
        <v>120</v>
      </c>
      <c r="R31" s="421">
        <f t="shared" si="11"/>
        <v>82</v>
      </c>
      <c r="S31" s="419"/>
    </row>
    <row r="32" spans="1:19" ht="9" customHeight="1">
      <c r="A32" s="441"/>
      <c r="B32" s="441"/>
      <c r="C32" s="441"/>
      <c r="D32" s="441"/>
      <c r="E32" s="441"/>
      <c r="F32" s="442"/>
      <c r="G32" s="442"/>
      <c r="H32" s="442"/>
      <c r="I32" s="442"/>
      <c r="J32" s="442"/>
      <c r="K32" s="442"/>
      <c r="L32" s="442"/>
      <c r="M32" s="1875"/>
      <c r="N32" s="1875"/>
      <c r="O32" s="1875"/>
      <c r="P32" s="1875"/>
      <c r="Q32" s="1875"/>
      <c r="R32" s="1875"/>
      <c r="S32" s="441"/>
    </row>
    <row r="33" spans="1:19" ht="9" customHeight="1">
      <c r="A33" s="2223" t="s">
        <v>324</v>
      </c>
      <c r="B33" s="2223"/>
      <c r="C33" s="2223"/>
      <c r="D33" s="2223"/>
      <c r="E33" s="381"/>
      <c r="F33" s="2226" t="s">
        <v>327</v>
      </c>
      <c r="G33" s="2227"/>
      <c r="H33" s="2227"/>
      <c r="I33" s="2227"/>
      <c r="J33" s="2227"/>
      <c r="K33" s="2227"/>
      <c r="L33" s="383"/>
      <c r="M33" s="2226" t="s">
        <v>328</v>
      </c>
      <c r="N33" s="2227"/>
      <c r="O33" s="2227"/>
      <c r="P33" s="2227"/>
      <c r="Q33" s="2227"/>
      <c r="R33" s="2227"/>
      <c r="S33" s="382"/>
    </row>
    <row r="34" spans="1:19" ht="9" customHeight="1">
      <c r="A34" s="381"/>
      <c r="B34" s="381"/>
      <c r="C34" s="381"/>
      <c r="D34" s="381"/>
      <c r="E34" s="381"/>
      <c r="F34" s="2226" t="s">
        <v>479</v>
      </c>
      <c r="G34" s="2228"/>
      <c r="H34" s="2226" t="s">
        <v>477</v>
      </c>
      <c r="I34" s="2228"/>
      <c r="J34" s="2227" t="s">
        <v>478</v>
      </c>
      <c r="K34" s="2227"/>
      <c r="L34" s="383"/>
      <c r="M34" s="2226" t="s">
        <v>322</v>
      </c>
      <c r="N34" s="2228"/>
      <c r="O34" s="2226" t="s">
        <v>477</v>
      </c>
      <c r="P34" s="2228"/>
      <c r="Q34" s="2227" t="s">
        <v>478</v>
      </c>
      <c r="R34" s="2227"/>
      <c r="S34" s="382"/>
    </row>
    <row r="35" spans="1:19" ht="9" customHeight="1">
      <c r="A35" s="381"/>
      <c r="B35" s="381"/>
      <c r="C35" s="381"/>
      <c r="D35" s="381"/>
      <c r="E35" s="381"/>
      <c r="F35" s="388" t="s">
        <v>480</v>
      </c>
      <c r="G35" s="389" t="s">
        <v>481</v>
      </c>
      <c r="H35" s="388" t="s">
        <v>480</v>
      </c>
      <c r="I35" s="389" t="s">
        <v>481</v>
      </c>
      <c r="J35" s="388" t="s">
        <v>480</v>
      </c>
      <c r="K35" s="390" t="s">
        <v>481</v>
      </c>
      <c r="L35" s="387"/>
      <c r="M35" s="388" t="s">
        <v>480</v>
      </c>
      <c r="N35" s="389" t="s">
        <v>481</v>
      </c>
      <c r="O35" s="388" t="s">
        <v>480</v>
      </c>
      <c r="P35" s="389" t="s">
        <v>481</v>
      </c>
      <c r="Q35" s="388" t="s">
        <v>480</v>
      </c>
      <c r="R35" s="390" t="s">
        <v>481</v>
      </c>
      <c r="S35" s="387"/>
    </row>
    <row r="36" spans="1:19" ht="9" customHeight="1">
      <c r="A36" s="2224" t="s">
        <v>370</v>
      </c>
      <c r="B36" s="2224"/>
      <c r="C36" s="2224"/>
      <c r="D36" s="2224"/>
      <c r="E36" s="443"/>
      <c r="F36" s="395"/>
      <c r="G36" s="396"/>
      <c r="H36" s="396"/>
      <c r="I36" s="396"/>
      <c r="J36" s="396"/>
      <c r="K36" s="396"/>
      <c r="L36" s="396"/>
      <c r="M36" s="395"/>
      <c r="N36" s="396"/>
      <c r="O36" s="396"/>
      <c r="P36" s="396"/>
      <c r="Q36" s="396"/>
      <c r="R36" s="396"/>
      <c r="S36" s="394"/>
    </row>
    <row r="37" spans="1:19" ht="9" customHeight="1">
      <c r="A37" s="397"/>
      <c r="B37" s="2225" t="s">
        <v>482</v>
      </c>
      <c r="C37" s="2225"/>
      <c r="D37" s="2225"/>
      <c r="E37" s="443"/>
      <c r="F37" s="401"/>
      <c r="G37" s="402"/>
      <c r="H37" s="402"/>
      <c r="I37" s="402"/>
      <c r="J37" s="402"/>
      <c r="K37" s="402"/>
      <c r="L37" s="402"/>
      <c r="M37" s="401"/>
      <c r="N37" s="402"/>
      <c r="O37" s="402"/>
      <c r="P37" s="402"/>
      <c r="Q37" s="402"/>
      <c r="R37" s="402"/>
      <c r="S37" s="400"/>
    </row>
    <row r="38" spans="1:19" ht="9" customHeight="1">
      <c r="A38" s="429"/>
      <c r="B38" s="404"/>
      <c r="C38" s="2219" t="s">
        <v>483</v>
      </c>
      <c r="D38" s="2219"/>
      <c r="E38" s="405"/>
      <c r="F38" s="409">
        <v>302</v>
      </c>
      <c r="G38" s="410">
        <v>0</v>
      </c>
      <c r="H38" s="410">
        <v>28</v>
      </c>
      <c r="I38" s="410">
        <v>0</v>
      </c>
      <c r="J38" s="410">
        <v>2</v>
      </c>
      <c r="K38" s="410">
        <v>0</v>
      </c>
      <c r="L38" s="444"/>
      <c r="M38" s="409">
        <v>271</v>
      </c>
      <c r="N38" s="410">
        <v>0</v>
      </c>
      <c r="O38" s="410">
        <v>20</v>
      </c>
      <c r="P38" s="410">
        <v>0</v>
      </c>
      <c r="Q38" s="410">
        <v>2</v>
      </c>
      <c r="R38" s="410">
        <v>0</v>
      </c>
      <c r="S38" s="408"/>
    </row>
    <row r="39" spans="1:19" ht="9" customHeight="1">
      <c r="A39" s="403"/>
      <c r="B39" s="404"/>
      <c r="C39" s="2219" t="s">
        <v>484</v>
      </c>
      <c r="D39" s="2219"/>
      <c r="E39" s="411"/>
      <c r="F39" s="414">
        <v>0</v>
      </c>
      <c r="G39" s="415">
        <v>0</v>
      </c>
      <c r="H39" s="415">
        <v>6</v>
      </c>
      <c r="I39" s="415">
        <v>0</v>
      </c>
      <c r="J39" s="415">
        <v>0</v>
      </c>
      <c r="K39" s="415">
        <v>0</v>
      </c>
      <c r="L39" s="408"/>
      <c r="M39" s="414">
        <v>0</v>
      </c>
      <c r="N39" s="415">
        <v>0</v>
      </c>
      <c r="O39" s="415">
        <v>0</v>
      </c>
      <c r="P39" s="415">
        <v>0</v>
      </c>
      <c r="Q39" s="415">
        <v>0</v>
      </c>
      <c r="R39" s="415">
        <v>0</v>
      </c>
      <c r="S39" s="408"/>
    </row>
    <row r="40" spans="1:19" ht="9" customHeight="1">
      <c r="A40" s="2222" t="s">
        <v>485</v>
      </c>
      <c r="B40" s="2222"/>
      <c r="C40" s="2222"/>
      <c r="D40" s="2222"/>
      <c r="E40" s="416"/>
      <c r="F40" s="420">
        <f aca="true" t="shared" si="12" ref="F40:K40">SUM(F38:F39)</f>
        <v>302</v>
      </c>
      <c r="G40" s="421">
        <f t="shared" si="12"/>
        <v>0</v>
      </c>
      <c r="H40" s="421">
        <f t="shared" si="12"/>
        <v>34</v>
      </c>
      <c r="I40" s="421">
        <f t="shared" si="12"/>
        <v>0</v>
      </c>
      <c r="J40" s="421">
        <f t="shared" si="12"/>
        <v>2</v>
      </c>
      <c r="K40" s="421">
        <f t="shared" si="12"/>
        <v>0</v>
      </c>
      <c r="L40" s="445"/>
      <c r="M40" s="420">
        <f aca="true" t="shared" si="13" ref="M40:R40">SUM(M38:M39)</f>
        <v>271</v>
      </c>
      <c r="N40" s="421">
        <f t="shared" si="13"/>
        <v>0</v>
      </c>
      <c r="O40" s="421">
        <f t="shared" si="13"/>
        <v>20</v>
      </c>
      <c r="P40" s="421">
        <f t="shared" si="13"/>
        <v>0</v>
      </c>
      <c r="Q40" s="421">
        <f t="shared" si="13"/>
        <v>2</v>
      </c>
      <c r="R40" s="421">
        <f t="shared" si="13"/>
        <v>0</v>
      </c>
      <c r="S40" s="419"/>
    </row>
    <row r="41" spans="1:19" ht="9" customHeight="1">
      <c r="A41" s="422"/>
      <c r="B41" s="422"/>
      <c r="C41" s="422"/>
      <c r="D41" s="422"/>
      <c r="E41" s="423"/>
      <c r="F41" s="414"/>
      <c r="G41" s="415"/>
      <c r="H41" s="415"/>
      <c r="I41" s="415"/>
      <c r="J41" s="415"/>
      <c r="K41" s="415"/>
      <c r="L41" s="444"/>
      <c r="M41" s="414"/>
      <c r="N41" s="415"/>
      <c r="O41" s="415"/>
      <c r="P41" s="415"/>
      <c r="Q41" s="415"/>
      <c r="R41" s="415"/>
      <c r="S41" s="408"/>
    </row>
    <row r="42" spans="1:19" ht="9" customHeight="1">
      <c r="A42" s="2224" t="s">
        <v>486</v>
      </c>
      <c r="B42" s="2224"/>
      <c r="C42" s="2224"/>
      <c r="D42" s="2224"/>
      <c r="E42" s="443"/>
      <c r="F42" s="414"/>
      <c r="G42" s="415"/>
      <c r="H42" s="415"/>
      <c r="I42" s="415"/>
      <c r="J42" s="415"/>
      <c r="K42" s="415"/>
      <c r="L42" s="444"/>
      <c r="M42" s="414"/>
      <c r="N42" s="415"/>
      <c r="O42" s="415"/>
      <c r="P42" s="415"/>
      <c r="Q42" s="415"/>
      <c r="R42" s="415"/>
      <c r="S42" s="408"/>
    </row>
    <row r="43" spans="1:19" ht="9" customHeight="1">
      <c r="A43" s="429"/>
      <c r="B43" s="2219" t="s">
        <v>487</v>
      </c>
      <c r="C43" s="2219"/>
      <c r="D43" s="2219"/>
      <c r="E43" s="405"/>
      <c r="F43" s="427"/>
      <c r="G43" s="428"/>
      <c r="H43" s="428"/>
      <c r="I43" s="428"/>
      <c r="J43" s="428"/>
      <c r="K43" s="428"/>
      <c r="L43" s="446"/>
      <c r="M43" s="427"/>
      <c r="N43" s="428"/>
      <c r="O43" s="428"/>
      <c r="P43" s="428"/>
      <c r="Q43" s="428"/>
      <c r="R43" s="428"/>
      <c r="S43" s="426"/>
    </row>
    <row r="44" spans="1:19" ht="9" customHeight="1">
      <c r="A44" s="429"/>
      <c r="B44" s="404"/>
      <c r="C44" s="2220" t="s">
        <v>483</v>
      </c>
      <c r="D44" s="2220"/>
      <c r="E44" s="405"/>
      <c r="F44" s="409">
        <v>5233</v>
      </c>
      <c r="G44" s="410">
        <v>2351</v>
      </c>
      <c r="H44" s="410">
        <v>409</v>
      </c>
      <c r="I44" s="410">
        <v>1187</v>
      </c>
      <c r="J44" s="410">
        <v>33</v>
      </c>
      <c r="K44" s="410">
        <v>95</v>
      </c>
      <c r="L44" s="447"/>
      <c r="M44" s="409">
        <v>5241</v>
      </c>
      <c r="N44" s="410">
        <v>2478</v>
      </c>
      <c r="O44" s="410">
        <v>426</v>
      </c>
      <c r="P44" s="410">
        <v>1251</v>
      </c>
      <c r="Q44" s="410">
        <v>34</v>
      </c>
      <c r="R44" s="410">
        <v>100</v>
      </c>
      <c r="S44" s="430"/>
    </row>
    <row r="45" spans="1:19" ht="9" customHeight="1">
      <c r="A45" s="429"/>
      <c r="B45" s="404"/>
      <c r="C45" s="2220" t="s">
        <v>488</v>
      </c>
      <c r="D45" s="2220"/>
      <c r="E45" s="405"/>
      <c r="F45" s="409">
        <v>0</v>
      </c>
      <c r="G45" s="410">
        <v>0</v>
      </c>
      <c r="H45" s="410">
        <v>1</v>
      </c>
      <c r="I45" s="410">
        <v>0</v>
      </c>
      <c r="J45" s="410">
        <v>0</v>
      </c>
      <c r="K45" s="410">
        <v>0</v>
      </c>
      <c r="L45" s="447"/>
      <c r="M45" s="409">
        <v>0</v>
      </c>
      <c r="N45" s="410">
        <v>0</v>
      </c>
      <c r="O45" s="410">
        <v>0</v>
      </c>
      <c r="P45" s="410">
        <v>0</v>
      </c>
      <c r="Q45" s="410">
        <v>0</v>
      </c>
      <c r="R45" s="410">
        <v>0</v>
      </c>
      <c r="S45" s="430"/>
    </row>
    <row r="46" spans="1:19" ht="9" customHeight="1">
      <c r="A46" s="429"/>
      <c r="B46" s="404"/>
      <c r="C46" s="2220" t="s">
        <v>489</v>
      </c>
      <c r="D46" s="2220"/>
      <c r="E46" s="405"/>
      <c r="F46" s="432">
        <v>20</v>
      </c>
      <c r="G46" s="415">
        <v>0</v>
      </c>
      <c r="H46" s="415">
        <v>245</v>
      </c>
      <c r="I46" s="415">
        <v>0</v>
      </c>
      <c r="J46" s="415">
        <v>20</v>
      </c>
      <c r="K46" s="415">
        <v>0</v>
      </c>
      <c r="L46" s="444"/>
      <c r="M46" s="432">
        <v>19</v>
      </c>
      <c r="N46" s="415">
        <v>7</v>
      </c>
      <c r="O46" s="415">
        <v>239</v>
      </c>
      <c r="P46" s="415">
        <v>86</v>
      </c>
      <c r="Q46" s="415">
        <v>19</v>
      </c>
      <c r="R46" s="415">
        <v>7</v>
      </c>
      <c r="S46" s="408"/>
    </row>
    <row r="47" spans="1:19" ht="9" customHeight="1">
      <c r="A47" s="381"/>
      <c r="B47" s="381"/>
      <c r="C47" s="381"/>
      <c r="D47" s="381"/>
      <c r="E47" s="391"/>
      <c r="F47" s="420">
        <f aca="true" t="shared" si="14" ref="F47:K47">SUM(F44:F46)</f>
        <v>5253</v>
      </c>
      <c r="G47" s="421">
        <f t="shared" si="14"/>
        <v>2351</v>
      </c>
      <c r="H47" s="421">
        <f t="shared" si="14"/>
        <v>655</v>
      </c>
      <c r="I47" s="421">
        <f t="shared" si="14"/>
        <v>1187</v>
      </c>
      <c r="J47" s="421">
        <f t="shared" si="14"/>
        <v>53</v>
      </c>
      <c r="K47" s="421">
        <f t="shared" si="14"/>
        <v>95</v>
      </c>
      <c r="L47" s="445"/>
      <c r="M47" s="420">
        <f aca="true" t="shared" si="15" ref="M47:R47">SUM(M44:M46)</f>
        <v>5260</v>
      </c>
      <c r="N47" s="421">
        <f t="shared" si="15"/>
        <v>2485</v>
      </c>
      <c r="O47" s="421">
        <f t="shared" si="15"/>
        <v>665</v>
      </c>
      <c r="P47" s="421">
        <f t="shared" si="15"/>
        <v>1337</v>
      </c>
      <c r="Q47" s="421">
        <f t="shared" si="15"/>
        <v>53</v>
      </c>
      <c r="R47" s="421">
        <f t="shared" si="15"/>
        <v>107</v>
      </c>
      <c r="S47" s="419"/>
    </row>
    <row r="48" spans="1:19" ht="9" customHeight="1">
      <c r="A48" s="397"/>
      <c r="B48" s="2225" t="s">
        <v>490</v>
      </c>
      <c r="C48" s="2225"/>
      <c r="D48" s="2225"/>
      <c r="E48" s="448"/>
      <c r="F48" s="427"/>
      <c r="G48" s="428"/>
      <c r="H48" s="428"/>
      <c r="I48" s="428"/>
      <c r="J48" s="428"/>
      <c r="K48" s="428"/>
      <c r="L48" s="446"/>
      <c r="M48" s="427"/>
      <c r="N48" s="428"/>
      <c r="O48" s="428"/>
      <c r="P48" s="428"/>
      <c r="Q48" s="428"/>
      <c r="R48" s="428"/>
      <c r="S48" s="426"/>
    </row>
    <row r="49" spans="1:19" ht="9" customHeight="1">
      <c r="A49" s="429"/>
      <c r="B49" s="404"/>
      <c r="C49" s="2219" t="s">
        <v>483</v>
      </c>
      <c r="D49" s="2219"/>
      <c r="E49" s="405"/>
      <c r="F49" s="409">
        <v>3206</v>
      </c>
      <c r="G49" s="410">
        <v>0</v>
      </c>
      <c r="H49" s="410">
        <v>224</v>
      </c>
      <c r="I49" s="410">
        <v>0</v>
      </c>
      <c r="J49" s="410">
        <v>18</v>
      </c>
      <c r="K49" s="410">
        <v>0</v>
      </c>
      <c r="L49" s="447"/>
      <c r="M49" s="409">
        <v>3466</v>
      </c>
      <c r="N49" s="410">
        <v>0</v>
      </c>
      <c r="O49" s="410">
        <v>243</v>
      </c>
      <c r="P49" s="410">
        <v>0</v>
      </c>
      <c r="Q49" s="410">
        <v>19</v>
      </c>
      <c r="R49" s="410">
        <v>0</v>
      </c>
      <c r="S49" s="430"/>
    </row>
    <row r="50" spans="1:19" ht="9" customHeight="1">
      <c r="A50" s="429"/>
      <c r="B50" s="404"/>
      <c r="C50" s="2220" t="s">
        <v>488</v>
      </c>
      <c r="D50" s="2220"/>
      <c r="E50" s="405"/>
      <c r="F50" s="432">
        <v>0</v>
      </c>
      <c r="G50" s="415">
        <v>0</v>
      </c>
      <c r="H50" s="415">
        <v>0</v>
      </c>
      <c r="I50" s="415">
        <v>0</v>
      </c>
      <c r="J50" s="415">
        <v>0</v>
      </c>
      <c r="K50" s="415">
        <v>0</v>
      </c>
      <c r="L50" s="444"/>
      <c r="M50" s="432">
        <v>0</v>
      </c>
      <c r="N50" s="415">
        <v>0</v>
      </c>
      <c r="O50" s="415">
        <v>0</v>
      </c>
      <c r="P50" s="415">
        <v>0</v>
      </c>
      <c r="Q50" s="415">
        <v>0</v>
      </c>
      <c r="R50" s="415">
        <v>0</v>
      </c>
      <c r="S50" s="408"/>
    </row>
    <row r="51" spans="1:19" ht="9" customHeight="1">
      <c r="A51" s="381"/>
      <c r="B51" s="381"/>
      <c r="C51" s="381"/>
      <c r="D51" s="381"/>
      <c r="E51" s="391"/>
      <c r="F51" s="420">
        <v>3206</v>
      </c>
      <c r="G51" s="421">
        <v>0</v>
      </c>
      <c r="H51" s="421">
        <v>224</v>
      </c>
      <c r="I51" s="421">
        <v>0</v>
      </c>
      <c r="J51" s="421">
        <v>18</v>
      </c>
      <c r="K51" s="421">
        <v>0</v>
      </c>
      <c r="L51" s="445"/>
      <c r="M51" s="420">
        <v>3466</v>
      </c>
      <c r="N51" s="421">
        <v>0</v>
      </c>
      <c r="O51" s="421">
        <v>243</v>
      </c>
      <c r="P51" s="421">
        <v>0</v>
      </c>
      <c r="Q51" s="421">
        <v>19</v>
      </c>
      <c r="R51" s="421">
        <v>0</v>
      </c>
      <c r="S51" s="419"/>
    </row>
    <row r="52" spans="1:19" ht="9" customHeight="1">
      <c r="A52" s="429"/>
      <c r="B52" s="2219" t="s">
        <v>491</v>
      </c>
      <c r="C52" s="2219"/>
      <c r="D52" s="2219"/>
      <c r="E52" s="405"/>
      <c r="F52" s="414">
        <v>5389</v>
      </c>
      <c r="G52" s="415">
        <v>77</v>
      </c>
      <c r="H52" s="415">
        <v>582</v>
      </c>
      <c r="I52" s="415">
        <v>20</v>
      </c>
      <c r="J52" s="415">
        <v>46</v>
      </c>
      <c r="K52" s="415">
        <v>2</v>
      </c>
      <c r="L52" s="444"/>
      <c r="M52" s="414">
        <v>5920</v>
      </c>
      <c r="N52" s="415">
        <v>62</v>
      </c>
      <c r="O52" s="415">
        <v>585</v>
      </c>
      <c r="P52" s="415">
        <v>17</v>
      </c>
      <c r="Q52" s="415">
        <v>47</v>
      </c>
      <c r="R52" s="415">
        <v>1</v>
      </c>
      <c r="S52" s="408"/>
    </row>
    <row r="53" spans="1:19" ht="9" customHeight="1">
      <c r="A53" s="429"/>
      <c r="B53" s="2220" t="s">
        <v>321</v>
      </c>
      <c r="C53" s="2220"/>
      <c r="D53" s="2220"/>
      <c r="E53" s="411"/>
      <c r="F53" s="420">
        <v>12</v>
      </c>
      <c r="G53" s="421">
        <v>1</v>
      </c>
      <c r="H53" s="421">
        <v>148</v>
      </c>
      <c r="I53" s="421">
        <v>14</v>
      </c>
      <c r="J53" s="421">
        <v>12</v>
      </c>
      <c r="K53" s="421">
        <v>1</v>
      </c>
      <c r="L53" s="445"/>
      <c r="M53" s="420">
        <v>11</v>
      </c>
      <c r="N53" s="421">
        <v>1</v>
      </c>
      <c r="O53" s="421">
        <v>141</v>
      </c>
      <c r="P53" s="421">
        <v>8</v>
      </c>
      <c r="Q53" s="421">
        <v>11</v>
      </c>
      <c r="R53" s="421">
        <v>1</v>
      </c>
      <c r="S53" s="419"/>
    </row>
    <row r="54" spans="1:19" ht="9" customHeight="1">
      <c r="A54" s="381"/>
      <c r="B54" s="381"/>
      <c r="C54" s="381"/>
      <c r="D54" s="381"/>
      <c r="E54" s="391"/>
      <c r="F54" s="427"/>
      <c r="G54" s="428"/>
      <c r="H54" s="428"/>
      <c r="I54" s="428"/>
      <c r="J54" s="428"/>
      <c r="K54" s="428"/>
      <c r="L54" s="446"/>
      <c r="M54" s="427"/>
      <c r="N54" s="428"/>
      <c r="O54" s="428"/>
      <c r="P54" s="428"/>
      <c r="Q54" s="428"/>
      <c r="R54" s="428"/>
      <c r="S54" s="426"/>
    </row>
    <row r="55" spans="1:19" ht="9" customHeight="1">
      <c r="A55" s="449"/>
      <c r="B55" s="2219" t="s">
        <v>492</v>
      </c>
      <c r="C55" s="2219"/>
      <c r="D55" s="2219"/>
      <c r="E55" s="405"/>
      <c r="F55" s="427"/>
      <c r="G55" s="428"/>
      <c r="H55" s="428"/>
      <c r="I55" s="428"/>
      <c r="J55" s="428"/>
      <c r="K55" s="428"/>
      <c r="L55" s="446"/>
      <c r="M55" s="427"/>
      <c r="N55" s="428"/>
      <c r="O55" s="428"/>
      <c r="P55" s="428"/>
      <c r="Q55" s="428"/>
      <c r="R55" s="428"/>
      <c r="S55" s="426"/>
    </row>
    <row r="56" spans="1:19" ht="9" customHeight="1">
      <c r="A56" s="450"/>
      <c r="B56" s="450"/>
      <c r="C56" s="2220" t="s">
        <v>493</v>
      </c>
      <c r="D56" s="2220"/>
      <c r="E56" s="416"/>
      <c r="F56" s="414"/>
      <c r="G56" s="415"/>
      <c r="H56" s="415"/>
      <c r="I56" s="415"/>
      <c r="J56" s="415"/>
      <c r="K56" s="415"/>
      <c r="L56" s="444"/>
      <c r="M56" s="414"/>
      <c r="N56" s="415"/>
      <c r="O56" s="415"/>
      <c r="P56" s="415"/>
      <c r="Q56" s="415"/>
      <c r="R56" s="415"/>
      <c r="S56" s="408"/>
    </row>
    <row r="57" spans="1:19" ht="9" customHeight="1">
      <c r="A57" s="435"/>
      <c r="B57" s="435"/>
      <c r="C57" s="435"/>
      <c r="D57" s="429" t="s">
        <v>489</v>
      </c>
      <c r="E57" s="405"/>
      <c r="F57" s="409">
        <v>0</v>
      </c>
      <c r="G57" s="410">
        <v>0</v>
      </c>
      <c r="H57" s="410">
        <v>0</v>
      </c>
      <c r="I57" s="410">
        <v>0</v>
      </c>
      <c r="J57" s="410">
        <v>0</v>
      </c>
      <c r="K57" s="410">
        <v>0</v>
      </c>
      <c r="L57" s="447"/>
      <c r="M57" s="409">
        <v>0</v>
      </c>
      <c r="N57" s="410">
        <v>0</v>
      </c>
      <c r="O57" s="410">
        <v>0</v>
      </c>
      <c r="P57" s="410">
        <v>0</v>
      </c>
      <c r="Q57" s="410">
        <v>0</v>
      </c>
      <c r="R57" s="410">
        <v>0</v>
      </c>
      <c r="S57" s="430"/>
    </row>
    <row r="58" spans="1:19" ht="9" customHeight="1">
      <c r="A58" s="437"/>
      <c r="B58" s="437"/>
      <c r="C58" s="437"/>
      <c r="D58" s="436" t="s">
        <v>484</v>
      </c>
      <c r="E58" s="411"/>
      <c r="F58" s="414">
        <v>0</v>
      </c>
      <c r="G58" s="415">
        <v>0</v>
      </c>
      <c r="H58" s="415">
        <v>0</v>
      </c>
      <c r="I58" s="415">
        <v>0</v>
      </c>
      <c r="J58" s="440">
        <v>0</v>
      </c>
      <c r="K58" s="415">
        <v>0</v>
      </c>
      <c r="L58" s="439"/>
      <c r="M58" s="414">
        <v>0</v>
      </c>
      <c r="N58" s="415">
        <v>0</v>
      </c>
      <c r="O58" s="415">
        <v>0</v>
      </c>
      <c r="P58" s="415">
        <v>0</v>
      </c>
      <c r="Q58" s="440">
        <v>0</v>
      </c>
      <c r="R58" s="415">
        <v>0</v>
      </c>
      <c r="S58" s="439"/>
    </row>
    <row r="59" spans="1:19" ht="9" customHeight="1">
      <c r="A59" s="381"/>
      <c r="B59" s="381"/>
      <c r="C59" s="381"/>
      <c r="D59" s="381"/>
      <c r="E59" s="391"/>
      <c r="F59" s="420">
        <f aca="true" t="shared" si="16" ref="F59:K59">SUM(F57:F58)</f>
        <v>0</v>
      </c>
      <c r="G59" s="421">
        <f t="shared" si="16"/>
        <v>0</v>
      </c>
      <c r="H59" s="421">
        <f t="shared" si="16"/>
        <v>0</v>
      </c>
      <c r="I59" s="421">
        <f t="shared" si="16"/>
        <v>0</v>
      </c>
      <c r="J59" s="421">
        <f t="shared" si="16"/>
        <v>0</v>
      </c>
      <c r="K59" s="421">
        <f t="shared" si="16"/>
        <v>0</v>
      </c>
      <c r="L59" s="445"/>
      <c r="M59" s="420">
        <f aca="true" t="shared" si="17" ref="M59:R59">SUM(M57:M58)</f>
        <v>0</v>
      </c>
      <c r="N59" s="421">
        <f t="shared" si="17"/>
        <v>0</v>
      </c>
      <c r="O59" s="421">
        <f t="shared" si="17"/>
        <v>0</v>
      </c>
      <c r="P59" s="421">
        <f t="shared" si="17"/>
        <v>0</v>
      </c>
      <c r="Q59" s="421">
        <f t="shared" si="17"/>
        <v>0</v>
      </c>
      <c r="R59" s="421">
        <f t="shared" si="17"/>
        <v>0</v>
      </c>
      <c r="S59" s="419"/>
    </row>
    <row r="60" spans="1:19" ht="9" customHeight="1">
      <c r="A60" s="2221" t="s">
        <v>494</v>
      </c>
      <c r="B60" s="2221"/>
      <c r="C60" s="2221"/>
      <c r="D60" s="2221"/>
      <c r="E60" s="405"/>
      <c r="F60" s="414">
        <f aca="true" t="shared" si="18" ref="F60:K60">F47+F51+F52+F53+F59</f>
        <v>13860</v>
      </c>
      <c r="G60" s="421">
        <f t="shared" si="18"/>
        <v>2429</v>
      </c>
      <c r="H60" s="421">
        <f t="shared" si="18"/>
        <v>1609</v>
      </c>
      <c r="I60" s="421">
        <f t="shared" si="18"/>
        <v>1221</v>
      </c>
      <c r="J60" s="421">
        <f t="shared" si="18"/>
        <v>129</v>
      </c>
      <c r="K60" s="421">
        <f t="shared" si="18"/>
        <v>98</v>
      </c>
      <c r="L60" s="444"/>
      <c r="M60" s="414">
        <f aca="true" t="shared" si="19" ref="M60:R60">M47+M51+M52+M53+M59</f>
        <v>14657</v>
      </c>
      <c r="N60" s="421">
        <f t="shared" si="19"/>
        <v>2548</v>
      </c>
      <c r="O60" s="421">
        <f t="shared" si="19"/>
        <v>1634</v>
      </c>
      <c r="P60" s="421">
        <f t="shared" si="19"/>
        <v>1362</v>
      </c>
      <c r="Q60" s="421">
        <f t="shared" si="19"/>
        <v>130</v>
      </c>
      <c r="R60" s="421">
        <f t="shared" si="19"/>
        <v>109</v>
      </c>
      <c r="S60" s="408"/>
    </row>
    <row r="61" spans="1:19" ht="9" customHeight="1">
      <c r="A61" s="2222" t="s">
        <v>495</v>
      </c>
      <c r="B61" s="2222"/>
      <c r="C61" s="2222"/>
      <c r="D61" s="2222"/>
      <c r="E61" s="416"/>
      <c r="F61" s="420">
        <f aca="true" t="shared" si="20" ref="F61:K61">F60+F40</f>
        <v>14162</v>
      </c>
      <c r="G61" s="421">
        <f t="shared" si="20"/>
        <v>2429</v>
      </c>
      <c r="H61" s="421">
        <f t="shared" si="20"/>
        <v>1643</v>
      </c>
      <c r="I61" s="421">
        <f t="shared" si="20"/>
        <v>1221</v>
      </c>
      <c r="J61" s="421">
        <f t="shared" si="20"/>
        <v>131</v>
      </c>
      <c r="K61" s="421">
        <f t="shared" si="20"/>
        <v>98</v>
      </c>
      <c r="L61" s="445"/>
      <c r="M61" s="420">
        <f aca="true" t="shared" si="21" ref="M61:R61">M60+M40</f>
        <v>14928</v>
      </c>
      <c r="N61" s="421">
        <f t="shared" si="21"/>
        <v>2548</v>
      </c>
      <c r="O61" s="421">
        <f t="shared" si="21"/>
        <v>1654</v>
      </c>
      <c r="P61" s="421">
        <f t="shared" si="21"/>
        <v>1362</v>
      </c>
      <c r="Q61" s="421">
        <f t="shared" si="21"/>
        <v>132</v>
      </c>
      <c r="R61" s="421">
        <f t="shared" si="21"/>
        <v>109</v>
      </c>
      <c r="S61" s="419"/>
    </row>
    <row r="62" spans="1:19" ht="3.75" customHeight="1">
      <c r="A62" s="451"/>
      <c r="B62" s="451"/>
      <c r="C62" s="451"/>
      <c r="D62" s="451"/>
      <c r="E62" s="452"/>
      <c r="F62" s="452"/>
      <c r="G62" s="452"/>
      <c r="H62" s="452"/>
      <c r="I62" s="452"/>
      <c r="J62" s="452"/>
      <c r="K62" s="452"/>
      <c r="L62" s="452"/>
      <c r="M62" s="452"/>
      <c r="N62" s="452"/>
      <c r="O62" s="452"/>
      <c r="P62" s="452"/>
      <c r="Q62" s="452"/>
      <c r="R62" s="452"/>
      <c r="S62" s="452"/>
    </row>
    <row r="63" spans="1:19" ht="7.5" customHeight="1">
      <c r="A63" s="2232" t="s">
        <v>496</v>
      </c>
      <c r="B63" s="2232"/>
      <c r="C63" s="2232"/>
      <c r="D63" s="2232"/>
      <c r="E63" s="2232"/>
      <c r="F63" s="2232"/>
      <c r="G63" s="2232"/>
      <c r="H63" s="2232"/>
      <c r="I63" s="2232"/>
      <c r="J63" s="2232"/>
      <c r="K63" s="2232"/>
      <c r="L63" s="2232"/>
      <c r="M63" s="2232"/>
      <c r="N63" s="2232"/>
      <c r="O63" s="2232"/>
      <c r="P63" s="2232"/>
      <c r="Q63" s="2232"/>
      <c r="R63" s="2232"/>
      <c r="S63" s="2232"/>
    </row>
  </sheetData>
  <sheetProtection formatCells="0" formatColumns="0" formatRows="0" sort="0" autoFilter="0" pivotTables="0"/>
  <mergeCells count="58">
    <mergeCell ref="A1:S1"/>
    <mergeCell ref="C9:D9"/>
    <mergeCell ref="A63:S63"/>
    <mergeCell ref="J34:K34"/>
    <mergeCell ref="M34:N34"/>
    <mergeCell ref="B43:D43"/>
    <mergeCell ref="C44:D44"/>
    <mergeCell ref="C45:D45"/>
    <mergeCell ref="C46:D46"/>
    <mergeCell ref="B48:D48"/>
    <mergeCell ref="C49:D49"/>
    <mergeCell ref="C50:D50"/>
    <mergeCell ref="F4:G4"/>
    <mergeCell ref="H4:I4"/>
    <mergeCell ref="A31:D31"/>
    <mergeCell ref="A30:D30"/>
    <mergeCell ref="C8:D8"/>
    <mergeCell ref="B7:D7"/>
    <mergeCell ref="C26:D26"/>
    <mergeCell ref="B25:D25"/>
    <mergeCell ref="J4:K4"/>
    <mergeCell ref="M3:R3"/>
    <mergeCell ref="M4:N4"/>
    <mergeCell ref="O4:P4"/>
    <mergeCell ref="Q4:R4"/>
    <mergeCell ref="F3:K3"/>
    <mergeCell ref="A3:D3"/>
    <mergeCell ref="F33:K33"/>
    <mergeCell ref="M33:R33"/>
    <mergeCell ref="O34:P34"/>
    <mergeCell ref="Q34:R34"/>
    <mergeCell ref="F34:G34"/>
    <mergeCell ref="H34:I34"/>
    <mergeCell ref="A6:D6"/>
    <mergeCell ref="A10:D10"/>
    <mergeCell ref="A12:D12"/>
    <mergeCell ref="B13:D13"/>
    <mergeCell ref="C14:D14"/>
    <mergeCell ref="C15:D15"/>
    <mergeCell ref="C16:D16"/>
    <mergeCell ref="B22:D22"/>
    <mergeCell ref="B23:D23"/>
    <mergeCell ref="B18:D18"/>
    <mergeCell ref="C19:D19"/>
    <mergeCell ref="C20:D20"/>
    <mergeCell ref="A33:D33"/>
    <mergeCell ref="A36:D36"/>
    <mergeCell ref="A40:D40"/>
    <mergeCell ref="A42:D42"/>
    <mergeCell ref="C38:D38"/>
    <mergeCell ref="B37:D37"/>
    <mergeCell ref="C39:D39"/>
    <mergeCell ref="B52:D52"/>
    <mergeCell ref="B53:D53"/>
    <mergeCell ref="A60:D60"/>
    <mergeCell ref="A61:D61"/>
    <mergeCell ref="B55:D55"/>
    <mergeCell ref="C56:D56"/>
  </mergeCells>
  <printOptions horizontalCentered="1"/>
  <pageMargins left="0.25" right="0.25" top="0.5" bottom="0.25" header="0.5" footer="0.5"/>
  <pageSetup horizontalDpi="600" verticalDpi="600" orientation="landscape" paperSize="9" scale="98" r:id="rId1"/>
  <colBreaks count="1" manualBreakCount="1">
    <brk id="19" min="3" max="66" man="1"/>
  </colBreaks>
</worksheet>
</file>

<file path=xl/worksheets/sheet31.xml><?xml version="1.0" encoding="utf-8"?>
<worksheet xmlns="http://schemas.openxmlformats.org/spreadsheetml/2006/main" xmlns:r="http://schemas.openxmlformats.org/officeDocument/2006/relationships">
  <dimension ref="A1:S63"/>
  <sheetViews>
    <sheetView zoomScalePageLayoutView="0" workbookViewId="0" topLeftCell="A1">
      <selection activeCell="G45" sqref="G45"/>
    </sheetView>
  </sheetViews>
  <sheetFormatPr defaultColWidth="9.140625" defaultRowHeight="12.75"/>
  <cols>
    <col min="1" max="3" width="2.140625" style="378" customWidth="1"/>
    <col min="4" max="4" width="12.57421875" style="378" customWidth="1"/>
    <col min="5" max="5" width="1.28515625" style="378" customWidth="1"/>
    <col min="6" max="6" width="10.7109375" style="378" customWidth="1"/>
    <col min="7" max="7" width="10.00390625" style="453" customWidth="1"/>
    <col min="8" max="8" width="10.7109375" style="378" customWidth="1"/>
    <col min="9" max="9" width="10.00390625" style="378" customWidth="1"/>
    <col min="10" max="10" width="10.7109375" style="378" customWidth="1"/>
    <col min="11" max="11" width="10.00390625" style="378" customWidth="1"/>
    <col min="12" max="12" width="1.28515625" style="378" customWidth="1"/>
    <col min="13" max="18" width="10.00390625" style="378" customWidth="1"/>
    <col min="19" max="19" width="1.28515625" style="378" customWidth="1"/>
    <col min="20" max="23" width="9.140625" style="378" customWidth="1"/>
    <col min="24" max="24" width="9.140625" style="454" customWidth="1"/>
    <col min="25" max="255" width="9.140625" style="378" customWidth="1"/>
    <col min="256" max="16384" width="9.140625" style="378" customWidth="1"/>
  </cols>
  <sheetData>
    <row r="1" spans="1:19" ht="14.25" customHeight="1">
      <c r="A1" s="2102" t="s">
        <v>522</v>
      </c>
      <c r="B1" s="2102"/>
      <c r="C1" s="2102"/>
      <c r="D1" s="2102"/>
      <c r="E1" s="2102"/>
      <c r="F1" s="2102"/>
      <c r="G1" s="2102"/>
      <c r="H1" s="2102"/>
      <c r="I1" s="2102"/>
      <c r="J1" s="2102"/>
      <c r="K1" s="2102"/>
      <c r="L1" s="2102"/>
      <c r="M1" s="2102"/>
      <c r="N1" s="2102"/>
      <c r="O1" s="2102"/>
      <c r="P1" s="2102"/>
      <c r="Q1" s="2102"/>
      <c r="R1" s="2102"/>
      <c r="S1" s="2102"/>
    </row>
    <row r="2" spans="1:19" ht="7.5" customHeight="1">
      <c r="A2" s="379"/>
      <c r="B2" s="379"/>
      <c r="C2" s="379"/>
      <c r="D2" s="379"/>
      <c r="E2" s="379"/>
      <c r="F2" s="379"/>
      <c r="G2" s="379"/>
      <c r="H2" s="379"/>
      <c r="I2" s="379"/>
      <c r="J2" s="379"/>
      <c r="K2" s="379"/>
      <c r="L2" s="379"/>
      <c r="M2" s="379"/>
      <c r="N2" s="379"/>
      <c r="O2" s="379"/>
      <c r="P2" s="379"/>
      <c r="Q2" s="379"/>
      <c r="R2" s="379"/>
      <c r="S2" s="379"/>
    </row>
    <row r="3" spans="1:19" ht="9" customHeight="1">
      <c r="A3" s="2223" t="s">
        <v>324</v>
      </c>
      <c r="B3" s="2223"/>
      <c r="C3" s="2223"/>
      <c r="D3" s="2223"/>
      <c r="E3" s="381"/>
      <c r="F3" s="2236" t="s">
        <v>329</v>
      </c>
      <c r="G3" s="2237"/>
      <c r="H3" s="2237"/>
      <c r="I3" s="2237"/>
      <c r="J3" s="2237"/>
      <c r="K3" s="2237"/>
      <c r="L3" s="499"/>
      <c r="M3" s="2236" t="s">
        <v>330</v>
      </c>
      <c r="N3" s="2237"/>
      <c r="O3" s="2237"/>
      <c r="P3" s="2237"/>
      <c r="Q3" s="2237"/>
      <c r="R3" s="2237"/>
      <c r="S3" s="500"/>
    </row>
    <row r="4" spans="1:19" ht="9" customHeight="1">
      <c r="A4" s="381"/>
      <c r="B4" s="381"/>
      <c r="C4" s="381"/>
      <c r="D4" s="381"/>
      <c r="E4" s="381"/>
      <c r="F4" s="2236" t="s">
        <v>479</v>
      </c>
      <c r="G4" s="2237"/>
      <c r="H4" s="2236" t="s">
        <v>477</v>
      </c>
      <c r="I4" s="2238"/>
      <c r="J4" s="2237" t="s">
        <v>478</v>
      </c>
      <c r="K4" s="2237"/>
      <c r="L4" s="499"/>
      <c r="M4" s="2236" t="s">
        <v>479</v>
      </c>
      <c r="N4" s="2237"/>
      <c r="O4" s="2236" t="s">
        <v>477</v>
      </c>
      <c r="P4" s="2238"/>
      <c r="Q4" s="2237" t="s">
        <v>478</v>
      </c>
      <c r="R4" s="2237"/>
      <c r="S4" s="500"/>
    </row>
    <row r="5" spans="1:19" ht="9" customHeight="1">
      <c r="A5" s="381"/>
      <c r="B5" s="381"/>
      <c r="C5" s="381"/>
      <c r="D5" s="381"/>
      <c r="E5" s="381"/>
      <c r="F5" s="501" t="s">
        <v>480</v>
      </c>
      <c r="G5" s="501" t="s">
        <v>481</v>
      </c>
      <c r="H5" s="501" t="s">
        <v>480</v>
      </c>
      <c r="I5" s="501" t="s">
        <v>481</v>
      </c>
      <c r="J5" s="501" t="s">
        <v>480</v>
      </c>
      <c r="K5" s="502" t="s">
        <v>481</v>
      </c>
      <c r="L5" s="503"/>
      <c r="M5" s="501" t="s">
        <v>480</v>
      </c>
      <c r="N5" s="501" t="s">
        <v>481</v>
      </c>
      <c r="O5" s="501" t="s">
        <v>480</v>
      </c>
      <c r="P5" s="501" t="s">
        <v>481</v>
      </c>
      <c r="Q5" s="501" t="s">
        <v>480</v>
      </c>
      <c r="R5" s="502" t="s">
        <v>481</v>
      </c>
      <c r="S5" s="503"/>
    </row>
    <row r="6" spans="1:19" ht="9" customHeight="1">
      <c r="A6" s="2224" t="s">
        <v>370</v>
      </c>
      <c r="B6" s="2224"/>
      <c r="C6" s="2224"/>
      <c r="D6" s="2224"/>
      <c r="E6" s="443"/>
      <c r="F6" s="504"/>
      <c r="G6" s="505"/>
      <c r="H6" s="505"/>
      <c r="I6" s="505"/>
      <c r="J6" s="505"/>
      <c r="K6" s="505"/>
      <c r="L6" s="505"/>
      <c r="M6" s="504"/>
      <c r="N6" s="505"/>
      <c r="O6" s="505"/>
      <c r="P6" s="505"/>
      <c r="Q6" s="505"/>
      <c r="R6" s="505"/>
      <c r="S6" s="506"/>
    </row>
    <row r="7" spans="1:19" ht="9" customHeight="1">
      <c r="A7" s="397"/>
      <c r="B7" s="2225" t="s">
        <v>482</v>
      </c>
      <c r="C7" s="2225"/>
      <c r="D7" s="2225"/>
      <c r="E7" s="443"/>
      <c r="F7" s="507"/>
      <c r="G7" s="508"/>
      <c r="H7" s="508"/>
      <c r="I7" s="508"/>
      <c r="J7" s="508"/>
      <c r="K7" s="508"/>
      <c r="L7" s="508"/>
      <c r="M7" s="507"/>
      <c r="N7" s="508"/>
      <c r="O7" s="508"/>
      <c r="P7" s="508"/>
      <c r="Q7" s="508"/>
      <c r="R7" s="508"/>
      <c r="S7" s="509"/>
    </row>
    <row r="8" spans="1:19" ht="9" customHeight="1">
      <c r="A8" s="403"/>
      <c r="B8" s="404"/>
      <c r="C8" s="2219" t="s">
        <v>483</v>
      </c>
      <c r="D8" s="2219"/>
      <c r="E8" s="405"/>
      <c r="F8" s="510">
        <v>286</v>
      </c>
      <c r="G8" s="444">
        <v>0</v>
      </c>
      <c r="H8" s="444">
        <v>22</v>
      </c>
      <c r="I8" s="444">
        <v>0</v>
      </c>
      <c r="J8" s="444">
        <v>2</v>
      </c>
      <c r="K8" s="444">
        <v>0</v>
      </c>
      <c r="L8" s="444"/>
      <c r="M8" s="510">
        <v>189</v>
      </c>
      <c r="N8" s="444">
        <v>0</v>
      </c>
      <c r="O8" s="444">
        <v>14</v>
      </c>
      <c r="P8" s="444">
        <v>0</v>
      </c>
      <c r="Q8" s="444">
        <v>1</v>
      </c>
      <c r="R8" s="444">
        <v>0</v>
      </c>
      <c r="S8" s="408"/>
    </row>
    <row r="9" spans="1:19" ht="9" customHeight="1">
      <c r="A9" s="2222" t="s">
        <v>485</v>
      </c>
      <c r="B9" s="2222"/>
      <c r="C9" s="2222"/>
      <c r="D9" s="2222"/>
      <c r="E9" s="416"/>
      <c r="F9" s="511">
        <f aca="true" t="shared" si="0" ref="F9:K9">SUM(F8)</f>
        <v>286</v>
      </c>
      <c r="G9" s="445">
        <f t="shared" si="0"/>
        <v>0</v>
      </c>
      <c r="H9" s="445">
        <f t="shared" si="0"/>
        <v>22</v>
      </c>
      <c r="I9" s="445">
        <f t="shared" si="0"/>
        <v>0</v>
      </c>
      <c r="J9" s="445">
        <f t="shared" si="0"/>
        <v>2</v>
      </c>
      <c r="K9" s="445">
        <f t="shared" si="0"/>
        <v>0</v>
      </c>
      <c r="L9" s="445"/>
      <c r="M9" s="511">
        <f aca="true" t="shared" si="1" ref="M9:R9">SUM(M8)</f>
        <v>189</v>
      </c>
      <c r="N9" s="445">
        <f t="shared" si="1"/>
        <v>0</v>
      </c>
      <c r="O9" s="445">
        <f t="shared" si="1"/>
        <v>14</v>
      </c>
      <c r="P9" s="445">
        <f t="shared" si="1"/>
        <v>0</v>
      </c>
      <c r="Q9" s="445">
        <f t="shared" si="1"/>
        <v>1</v>
      </c>
      <c r="R9" s="445">
        <f t="shared" si="1"/>
        <v>0</v>
      </c>
      <c r="S9" s="419"/>
    </row>
    <row r="10" spans="1:19" ht="9" customHeight="1">
      <c r="A10" s="422"/>
      <c r="B10" s="422"/>
      <c r="C10" s="422"/>
      <c r="D10" s="422"/>
      <c r="E10" s="423"/>
      <c r="F10" s="510"/>
      <c r="G10" s="444"/>
      <c r="H10" s="444"/>
      <c r="I10" s="444"/>
      <c r="J10" s="444"/>
      <c r="K10" s="444"/>
      <c r="L10" s="444"/>
      <c r="M10" s="510"/>
      <c r="N10" s="444"/>
      <c r="O10" s="444"/>
      <c r="P10" s="444"/>
      <c r="Q10" s="444"/>
      <c r="R10" s="444"/>
      <c r="S10" s="408"/>
    </row>
    <row r="11" spans="1:19" ht="9" customHeight="1">
      <c r="A11" s="2224" t="s">
        <v>486</v>
      </c>
      <c r="B11" s="2224"/>
      <c r="C11" s="2224"/>
      <c r="D11" s="2224"/>
      <c r="E11" s="443"/>
      <c r="F11" s="510"/>
      <c r="G11" s="444"/>
      <c r="H11" s="444"/>
      <c r="I11" s="444"/>
      <c r="J11" s="444"/>
      <c r="K11" s="444"/>
      <c r="L11" s="444"/>
      <c r="M11" s="510"/>
      <c r="N11" s="444"/>
      <c r="O11" s="444"/>
      <c r="P11" s="444"/>
      <c r="Q11" s="444"/>
      <c r="R11" s="444"/>
      <c r="S11" s="408"/>
    </row>
    <row r="12" spans="1:19" ht="9" customHeight="1">
      <c r="A12" s="397"/>
      <c r="B12" s="2225" t="s">
        <v>487</v>
      </c>
      <c r="C12" s="2225"/>
      <c r="D12" s="2225"/>
      <c r="E12" s="443"/>
      <c r="F12" s="512"/>
      <c r="G12" s="513"/>
      <c r="H12" s="513"/>
      <c r="I12" s="513"/>
      <c r="J12" s="513"/>
      <c r="K12" s="513"/>
      <c r="L12" s="513"/>
      <c r="M12" s="512"/>
      <c r="N12" s="513"/>
      <c r="O12" s="513"/>
      <c r="P12" s="513"/>
      <c r="Q12" s="513"/>
      <c r="R12" s="513"/>
      <c r="S12" s="514"/>
    </row>
    <row r="13" spans="1:19" ht="9" customHeight="1">
      <c r="A13" s="429"/>
      <c r="B13" s="429"/>
      <c r="C13" s="2219" t="s">
        <v>483</v>
      </c>
      <c r="D13" s="2219"/>
      <c r="E13" s="405"/>
      <c r="F13" s="515">
        <v>5767</v>
      </c>
      <c r="G13" s="447">
        <v>2583</v>
      </c>
      <c r="H13" s="447">
        <v>480</v>
      </c>
      <c r="I13" s="447">
        <v>1355</v>
      </c>
      <c r="J13" s="447">
        <v>38</v>
      </c>
      <c r="K13" s="447">
        <v>108</v>
      </c>
      <c r="L13" s="408"/>
      <c r="M13" s="515">
        <v>7598</v>
      </c>
      <c r="N13" s="447">
        <v>2250</v>
      </c>
      <c r="O13" s="447">
        <v>704</v>
      </c>
      <c r="P13" s="447">
        <v>1153</v>
      </c>
      <c r="Q13" s="447">
        <v>57</v>
      </c>
      <c r="R13" s="447">
        <v>92</v>
      </c>
      <c r="S13" s="408"/>
    </row>
    <row r="14" spans="1:19" ht="9" customHeight="1">
      <c r="A14" s="429"/>
      <c r="B14" s="429"/>
      <c r="C14" s="2220" t="s">
        <v>488</v>
      </c>
      <c r="D14" s="2220"/>
      <c r="E14" s="405"/>
      <c r="F14" s="515">
        <v>0</v>
      </c>
      <c r="G14" s="447">
        <v>0</v>
      </c>
      <c r="H14" s="447">
        <v>0</v>
      </c>
      <c r="I14" s="447">
        <v>0</v>
      </c>
      <c r="J14" s="447">
        <v>0</v>
      </c>
      <c r="K14" s="447">
        <v>0</v>
      </c>
      <c r="L14" s="408"/>
      <c r="M14" s="515">
        <v>0</v>
      </c>
      <c r="N14" s="447">
        <v>0</v>
      </c>
      <c r="O14" s="447">
        <v>0</v>
      </c>
      <c r="P14" s="447">
        <v>0</v>
      </c>
      <c r="Q14" s="447">
        <v>0</v>
      </c>
      <c r="R14" s="447">
        <v>0</v>
      </c>
      <c r="S14" s="408"/>
    </row>
    <row r="15" spans="1:19" ht="9" customHeight="1">
      <c r="A15" s="429"/>
      <c r="B15" s="429"/>
      <c r="C15" s="2220" t="s">
        <v>489</v>
      </c>
      <c r="D15" s="2220"/>
      <c r="E15" s="405"/>
      <c r="F15" s="516">
        <v>19</v>
      </c>
      <c r="G15" s="444">
        <v>0</v>
      </c>
      <c r="H15" s="444">
        <v>234</v>
      </c>
      <c r="I15" s="444">
        <v>0</v>
      </c>
      <c r="J15" s="444">
        <v>19</v>
      </c>
      <c r="K15" s="444">
        <v>0</v>
      </c>
      <c r="L15" s="444"/>
      <c r="M15" s="516">
        <v>19</v>
      </c>
      <c r="N15" s="444">
        <v>0</v>
      </c>
      <c r="O15" s="444">
        <v>235</v>
      </c>
      <c r="P15" s="444">
        <v>0</v>
      </c>
      <c r="Q15" s="444">
        <v>19</v>
      </c>
      <c r="R15" s="444">
        <v>0</v>
      </c>
      <c r="S15" s="408"/>
    </row>
    <row r="16" spans="1:19" ht="9" customHeight="1">
      <c r="A16" s="381"/>
      <c r="B16" s="381"/>
      <c r="C16" s="381"/>
      <c r="D16" s="381"/>
      <c r="E16" s="391"/>
      <c r="F16" s="511">
        <f aca="true" t="shared" si="2" ref="F16:K16">SUM(F13:F15)</f>
        <v>5786</v>
      </c>
      <c r="G16" s="445">
        <f t="shared" si="2"/>
        <v>2583</v>
      </c>
      <c r="H16" s="445">
        <f t="shared" si="2"/>
        <v>714</v>
      </c>
      <c r="I16" s="445">
        <f t="shared" si="2"/>
        <v>1355</v>
      </c>
      <c r="J16" s="445">
        <f t="shared" si="2"/>
        <v>57</v>
      </c>
      <c r="K16" s="445">
        <f t="shared" si="2"/>
        <v>108</v>
      </c>
      <c r="L16" s="445"/>
      <c r="M16" s="511">
        <f aca="true" t="shared" si="3" ref="M16:R16">SUM(M13:M15)</f>
        <v>7617</v>
      </c>
      <c r="N16" s="445">
        <f t="shared" si="3"/>
        <v>2250</v>
      </c>
      <c r="O16" s="445">
        <f t="shared" si="3"/>
        <v>939</v>
      </c>
      <c r="P16" s="445">
        <f t="shared" si="3"/>
        <v>1153</v>
      </c>
      <c r="Q16" s="445">
        <f t="shared" si="3"/>
        <v>76</v>
      </c>
      <c r="R16" s="445">
        <f t="shared" si="3"/>
        <v>92</v>
      </c>
      <c r="S16" s="419"/>
    </row>
    <row r="17" spans="1:19" ht="9" customHeight="1">
      <c r="A17" s="397"/>
      <c r="B17" s="2225" t="s">
        <v>490</v>
      </c>
      <c r="C17" s="2225"/>
      <c r="D17" s="2225"/>
      <c r="E17" s="448"/>
      <c r="F17" s="512"/>
      <c r="G17" s="513"/>
      <c r="H17" s="513"/>
      <c r="I17" s="513"/>
      <c r="J17" s="513"/>
      <c r="K17" s="513"/>
      <c r="L17" s="513"/>
      <c r="M17" s="512"/>
      <c r="N17" s="513"/>
      <c r="O17" s="513"/>
      <c r="P17" s="513"/>
      <c r="Q17" s="513"/>
      <c r="R17" s="513"/>
      <c r="S17" s="514"/>
    </row>
    <row r="18" spans="1:19" ht="9" customHeight="1">
      <c r="A18" s="429"/>
      <c r="B18" s="404"/>
      <c r="C18" s="2219" t="s">
        <v>483</v>
      </c>
      <c r="D18" s="2219"/>
      <c r="E18" s="405"/>
      <c r="F18" s="515">
        <v>3491</v>
      </c>
      <c r="G18" s="447">
        <v>0</v>
      </c>
      <c r="H18" s="447">
        <v>244</v>
      </c>
      <c r="I18" s="447">
        <v>0</v>
      </c>
      <c r="J18" s="447">
        <v>20</v>
      </c>
      <c r="K18" s="447">
        <v>0</v>
      </c>
      <c r="L18" s="408"/>
      <c r="M18" s="515">
        <v>2177</v>
      </c>
      <c r="N18" s="447">
        <v>0</v>
      </c>
      <c r="O18" s="447">
        <v>152</v>
      </c>
      <c r="P18" s="447">
        <v>0</v>
      </c>
      <c r="Q18" s="447">
        <v>12</v>
      </c>
      <c r="R18" s="447">
        <v>0</v>
      </c>
      <c r="S18" s="408"/>
    </row>
    <row r="19" spans="1:19" ht="9" customHeight="1">
      <c r="A19" s="429"/>
      <c r="B19" s="404"/>
      <c r="C19" s="2220" t="s">
        <v>488</v>
      </c>
      <c r="D19" s="2220"/>
      <c r="E19" s="405"/>
      <c r="F19" s="516">
        <v>0</v>
      </c>
      <c r="G19" s="444">
        <v>0</v>
      </c>
      <c r="H19" s="444">
        <v>0</v>
      </c>
      <c r="I19" s="444">
        <v>0</v>
      </c>
      <c r="J19" s="444">
        <v>0</v>
      </c>
      <c r="K19" s="444">
        <v>0</v>
      </c>
      <c r="L19" s="444"/>
      <c r="M19" s="516">
        <v>0</v>
      </c>
      <c r="N19" s="444">
        <v>0</v>
      </c>
      <c r="O19" s="444">
        <v>0</v>
      </c>
      <c r="P19" s="444">
        <v>0</v>
      </c>
      <c r="Q19" s="444">
        <v>0</v>
      </c>
      <c r="R19" s="444">
        <v>0</v>
      </c>
      <c r="S19" s="408"/>
    </row>
    <row r="20" spans="1:19" ht="9" customHeight="1">
      <c r="A20" s="381"/>
      <c r="B20" s="381"/>
      <c r="C20" s="381"/>
      <c r="D20" s="381"/>
      <c r="E20" s="391"/>
      <c r="F20" s="511">
        <f aca="true" t="shared" si="4" ref="F20:K20">SUM(F18:F19)</f>
        <v>3491</v>
      </c>
      <c r="G20" s="445">
        <f t="shared" si="4"/>
        <v>0</v>
      </c>
      <c r="H20" s="445">
        <f t="shared" si="4"/>
        <v>244</v>
      </c>
      <c r="I20" s="445">
        <f t="shared" si="4"/>
        <v>0</v>
      </c>
      <c r="J20" s="445">
        <f t="shared" si="4"/>
        <v>20</v>
      </c>
      <c r="K20" s="445">
        <f t="shared" si="4"/>
        <v>0</v>
      </c>
      <c r="L20" s="445"/>
      <c r="M20" s="511">
        <f aca="true" t="shared" si="5" ref="M20:R20">SUM(M18:M19)</f>
        <v>2177</v>
      </c>
      <c r="N20" s="445">
        <f t="shared" si="5"/>
        <v>0</v>
      </c>
      <c r="O20" s="445">
        <f t="shared" si="5"/>
        <v>152</v>
      </c>
      <c r="P20" s="445">
        <f t="shared" si="5"/>
        <v>0</v>
      </c>
      <c r="Q20" s="445">
        <f t="shared" si="5"/>
        <v>12</v>
      </c>
      <c r="R20" s="445">
        <f t="shared" si="5"/>
        <v>0</v>
      </c>
      <c r="S20" s="419"/>
    </row>
    <row r="21" spans="1:19" ht="9" customHeight="1">
      <c r="A21" s="429"/>
      <c r="B21" s="2219" t="s">
        <v>491</v>
      </c>
      <c r="C21" s="2219"/>
      <c r="D21" s="2219"/>
      <c r="E21" s="405"/>
      <c r="F21" s="510">
        <v>5935</v>
      </c>
      <c r="G21" s="444">
        <v>64</v>
      </c>
      <c r="H21" s="444">
        <v>570</v>
      </c>
      <c r="I21" s="444">
        <v>19</v>
      </c>
      <c r="J21" s="444">
        <v>46</v>
      </c>
      <c r="K21" s="444">
        <v>2</v>
      </c>
      <c r="L21" s="444"/>
      <c r="M21" s="510">
        <v>6276</v>
      </c>
      <c r="N21" s="444">
        <v>47</v>
      </c>
      <c r="O21" s="444">
        <v>630</v>
      </c>
      <c r="P21" s="444">
        <v>14</v>
      </c>
      <c r="Q21" s="444">
        <v>50</v>
      </c>
      <c r="R21" s="444">
        <v>1</v>
      </c>
      <c r="S21" s="408"/>
    </row>
    <row r="22" spans="1:19" ht="9" customHeight="1">
      <c r="A22" s="429"/>
      <c r="B22" s="2220" t="s">
        <v>287</v>
      </c>
      <c r="C22" s="2220"/>
      <c r="D22" s="2220"/>
      <c r="E22" s="411"/>
      <c r="F22" s="511">
        <v>21</v>
      </c>
      <c r="G22" s="445">
        <v>1</v>
      </c>
      <c r="H22" s="445">
        <v>138</v>
      </c>
      <c r="I22" s="445">
        <v>8</v>
      </c>
      <c r="J22" s="445">
        <v>11</v>
      </c>
      <c r="K22" s="445">
        <v>1</v>
      </c>
      <c r="L22" s="445"/>
      <c r="M22" s="511">
        <v>21</v>
      </c>
      <c r="N22" s="445">
        <v>0</v>
      </c>
      <c r="O22" s="445">
        <v>135</v>
      </c>
      <c r="P22" s="445">
        <v>0</v>
      </c>
      <c r="Q22" s="445">
        <v>11</v>
      </c>
      <c r="R22" s="445">
        <v>0</v>
      </c>
      <c r="S22" s="419"/>
    </row>
    <row r="23" spans="1:19" ht="9" customHeight="1">
      <c r="A23" s="381"/>
      <c r="B23" s="381"/>
      <c r="C23" s="381"/>
      <c r="D23" s="381"/>
      <c r="E23" s="391"/>
      <c r="F23" s="512"/>
      <c r="G23" s="513"/>
      <c r="H23" s="513"/>
      <c r="I23" s="513"/>
      <c r="J23" s="513"/>
      <c r="K23" s="513"/>
      <c r="L23" s="513"/>
      <c r="M23" s="512"/>
      <c r="N23" s="513"/>
      <c r="O23" s="513"/>
      <c r="P23" s="513"/>
      <c r="Q23" s="513"/>
      <c r="R23" s="513"/>
      <c r="S23" s="514"/>
    </row>
    <row r="24" spans="1:19" ht="9" customHeight="1">
      <c r="A24" s="397"/>
      <c r="B24" s="2225" t="s">
        <v>492</v>
      </c>
      <c r="C24" s="2225"/>
      <c r="D24" s="2225"/>
      <c r="E24" s="443"/>
      <c r="F24" s="512"/>
      <c r="G24" s="513"/>
      <c r="H24" s="513"/>
      <c r="I24" s="513"/>
      <c r="J24" s="513"/>
      <c r="K24" s="513"/>
      <c r="L24" s="513"/>
      <c r="M24" s="512"/>
      <c r="N24" s="513"/>
      <c r="O24" s="513"/>
      <c r="P24" s="513"/>
      <c r="Q24" s="513"/>
      <c r="R24" s="513"/>
      <c r="S24" s="514"/>
    </row>
    <row r="25" spans="1:19" ht="9" customHeight="1">
      <c r="A25" s="397"/>
      <c r="B25" s="434"/>
      <c r="C25" s="2225" t="s">
        <v>493</v>
      </c>
      <c r="D25" s="2225"/>
      <c r="E25" s="443"/>
      <c r="F25" s="510"/>
      <c r="G25" s="444"/>
      <c r="H25" s="444"/>
      <c r="I25" s="444"/>
      <c r="J25" s="444"/>
      <c r="K25" s="444"/>
      <c r="L25" s="444"/>
      <c r="M25" s="510"/>
      <c r="N25" s="444"/>
      <c r="O25" s="444"/>
      <c r="P25" s="444"/>
      <c r="Q25" s="444"/>
      <c r="R25" s="444"/>
      <c r="S25" s="408"/>
    </row>
    <row r="26" spans="1:19" ht="9" customHeight="1">
      <c r="A26" s="429"/>
      <c r="B26" s="435"/>
      <c r="C26" s="435"/>
      <c r="D26" s="429" t="s">
        <v>489</v>
      </c>
      <c r="E26" s="405"/>
      <c r="F26" s="515">
        <v>0</v>
      </c>
      <c r="G26" s="447">
        <v>0</v>
      </c>
      <c r="H26" s="447">
        <v>0</v>
      </c>
      <c r="I26" s="447">
        <v>0</v>
      </c>
      <c r="J26" s="447">
        <v>0</v>
      </c>
      <c r="K26" s="447">
        <v>0</v>
      </c>
      <c r="L26" s="408"/>
      <c r="M26" s="515">
        <v>0</v>
      </c>
      <c r="N26" s="447">
        <v>0</v>
      </c>
      <c r="O26" s="447">
        <v>0</v>
      </c>
      <c r="P26" s="447">
        <v>0</v>
      </c>
      <c r="Q26" s="447">
        <v>0</v>
      </c>
      <c r="R26" s="447">
        <v>0</v>
      </c>
      <c r="S26" s="408"/>
    </row>
    <row r="27" spans="1:19" ht="9" customHeight="1">
      <c r="A27" s="436"/>
      <c r="B27" s="437"/>
      <c r="C27" s="437"/>
      <c r="D27" s="436" t="s">
        <v>484</v>
      </c>
      <c r="E27" s="411"/>
      <c r="F27" s="510">
        <v>0</v>
      </c>
      <c r="G27" s="444">
        <v>0</v>
      </c>
      <c r="H27" s="444">
        <v>0</v>
      </c>
      <c r="I27" s="444">
        <v>0</v>
      </c>
      <c r="J27" s="517">
        <v>0</v>
      </c>
      <c r="K27" s="444">
        <v>0</v>
      </c>
      <c r="L27" s="408"/>
      <c r="M27" s="510">
        <v>0</v>
      </c>
      <c r="N27" s="444">
        <v>0</v>
      </c>
      <c r="O27" s="444">
        <v>0</v>
      </c>
      <c r="P27" s="444">
        <v>0</v>
      </c>
      <c r="Q27" s="517">
        <v>0</v>
      </c>
      <c r="R27" s="444">
        <v>0</v>
      </c>
      <c r="S27" s="408"/>
    </row>
    <row r="28" spans="1:19" ht="9" customHeight="1">
      <c r="A28" s="381"/>
      <c r="B28" s="381"/>
      <c r="C28" s="381"/>
      <c r="D28" s="381"/>
      <c r="E28" s="391"/>
      <c r="F28" s="511">
        <f aca="true" t="shared" si="6" ref="F28:K28">SUM(F26:F27)</f>
        <v>0</v>
      </c>
      <c r="G28" s="445">
        <f t="shared" si="6"/>
        <v>0</v>
      </c>
      <c r="H28" s="445">
        <f t="shared" si="6"/>
        <v>0</v>
      </c>
      <c r="I28" s="445">
        <f t="shared" si="6"/>
        <v>0</v>
      </c>
      <c r="J28" s="445">
        <f t="shared" si="6"/>
        <v>0</v>
      </c>
      <c r="K28" s="445">
        <f t="shared" si="6"/>
        <v>0</v>
      </c>
      <c r="L28" s="445"/>
      <c r="M28" s="511">
        <f aca="true" t="shared" si="7" ref="M28:R28">SUM(M26:M27)</f>
        <v>0</v>
      </c>
      <c r="N28" s="445">
        <f t="shared" si="7"/>
        <v>0</v>
      </c>
      <c r="O28" s="445">
        <f t="shared" si="7"/>
        <v>0</v>
      </c>
      <c r="P28" s="445">
        <f t="shared" si="7"/>
        <v>0</v>
      </c>
      <c r="Q28" s="445">
        <f t="shared" si="7"/>
        <v>0</v>
      </c>
      <c r="R28" s="445">
        <f t="shared" si="7"/>
        <v>0</v>
      </c>
      <c r="S28" s="419"/>
    </row>
    <row r="29" spans="1:19" ht="9" customHeight="1">
      <c r="A29" s="2221" t="s">
        <v>494</v>
      </c>
      <c r="B29" s="2221"/>
      <c r="C29" s="2221"/>
      <c r="D29" s="2221"/>
      <c r="E29" s="405"/>
      <c r="F29" s="510">
        <f aca="true" t="shared" si="8" ref="F29:K29">F16+F20+F21+F22+F28</f>
        <v>15233</v>
      </c>
      <c r="G29" s="445">
        <f t="shared" si="8"/>
        <v>2648</v>
      </c>
      <c r="H29" s="445">
        <f t="shared" si="8"/>
        <v>1666</v>
      </c>
      <c r="I29" s="445">
        <f t="shared" si="8"/>
        <v>1382</v>
      </c>
      <c r="J29" s="445">
        <f t="shared" si="8"/>
        <v>134</v>
      </c>
      <c r="K29" s="445">
        <f t="shared" si="8"/>
        <v>111</v>
      </c>
      <c r="L29" s="444"/>
      <c r="M29" s="510">
        <f aca="true" t="shared" si="9" ref="M29:R29">M16+M20+M21+M22+M28</f>
        <v>16091</v>
      </c>
      <c r="N29" s="445">
        <f t="shared" si="9"/>
        <v>2297</v>
      </c>
      <c r="O29" s="445">
        <f t="shared" si="9"/>
        <v>1856</v>
      </c>
      <c r="P29" s="445">
        <f t="shared" si="9"/>
        <v>1167</v>
      </c>
      <c r="Q29" s="445">
        <f t="shared" si="9"/>
        <v>149</v>
      </c>
      <c r="R29" s="445">
        <f t="shared" si="9"/>
        <v>93</v>
      </c>
      <c r="S29" s="408"/>
    </row>
    <row r="30" spans="1:19" ht="9" customHeight="1">
      <c r="A30" s="2222" t="s">
        <v>495</v>
      </c>
      <c r="B30" s="2222"/>
      <c r="C30" s="2222"/>
      <c r="D30" s="2222"/>
      <c r="E30" s="416"/>
      <c r="F30" s="511">
        <f aca="true" t="shared" si="10" ref="F30:K30">F29+F9</f>
        <v>15519</v>
      </c>
      <c r="G30" s="445">
        <f t="shared" si="10"/>
        <v>2648</v>
      </c>
      <c r="H30" s="445">
        <f t="shared" si="10"/>
        <v>1688</v>
      </c>
      <c r="I30" s="445">
        <f t="shared" si="10"/>
        <v>1382</v>
      </c>
      <c r="J30" s="445">
        <f t="shared" si="10"/>
        <v>136</v>
      </c>
      <c r="K30" s="445">
        <f t="shared" si="10"/>
        <v>111</v>
      </c>
      <c r="L30" s="445"/>
      <c r="M30" s="511">
        <f aca="true" t="shared" si="11" ref="M30:R30">M29+M9</f>
        <v>16280</v>
      </c>
      <c r="N30" s="445">
        <f t="shared" si="11"/>
        <v>2297</v>
      </c>
      <c r="O30" s="445">
        <f t="shared" si="11"/>
        <v>1870</v>
      </c>
      <c r="P30" s="445">
        <f t="shared" si="11"/>
        <v>1167</v>
      </c>
      <c r="Q30" s="445">
        <f t="shared" si="11"/>
        <v>150</v>
      </c>
      <c r="R30" s="445">
        <f t="shared" si="11"/>
        <v>93</v>
      </c>
      <c r="S30" s="419"/>
    </row>
    <row r="31" spans="1:19" ht="9" customHeight="1">
      <c r="A31" s="519"/>
      <c r="B31" s="519"/>
      <c r="C31" s="519"/>
      <c r="D31" s="519"/>
      <c r="E31" s="391"/>
      <c r="F31" s="520"/>
      <c r="G31" s="520"/>
      <c r="H31" s="520"/>
      <c r="I31" s="520"/>
      <c r="J31" s="520"/>
      <c r="K31" s="520"/>
      <c r="L31" s="520"/>
      <c r="M31" s="518"/>
      <c r="N31" s="518"/>
      <c r="O31" s="518"/>
      <c r="P31" s="518"/>
      <c r="Q31" s="518"/>
      <c r="R31" s="518"/>
      <c r="S31" s="521"/>
    </row>
    <row r="32" spans="1:19" ht="9" customHeight="1">
      <c r="A32" s="2223" t="s">
        <v>324</v>
      </c>
      <c r="B32" s="2223"/>
      <c r="C32" s="2223"/>
      <c r="D32" s="2223"/>
      <c r="E32" s="381"/>
      <c r="F32" s="2236" t="s">
        <v>331</v>
      </c>
      <c r="G32" s="2237"/>
      <c r="H32" s="2237"/>
      <c r="I32" s="2237"/>
      <c r="J32" s="2237"/>
      <c r="K32" s="2237"/>
      <c r="L32" s="499"/>
      <c r="M32" s="2236" t="s">
        <v>332</v>
      </c>
      <c r="N32" s="2237"/>
      <c r="O32" s="2237"/>
      <c r="P32" s="2237"/>
      <c r="Q32" s="2237"/>
      <c r="R32" s="2237"/>
      <c r="S32" s="500"/>
    </row>
    <row r="33" spans="1:19" ht="9" customHeight="1">
      <c r="A33" s="381"/>
      <c r="B33" s="381"/>
      <c r="C33" s="381"/>
      <c r="D33" s="381"/>
      <c r="E33" s="381"/>
      <c r="F33" s="2236" t="s">
        <v>479</v>
      </c>
      <c r="G33" s="2238"/>
      <c r="H33" s="2236" t="s">
        <v>477</v>
      </c>
      <c r="I33" s="2238"/>
      <c r="J33" s="2236" t="s">
        <v>478</v>
      </c>
      <c r="K33" s="2237"/>
      <c r="L33" s="499"/>
      <c r="M33" s="2236" t="s">
        <v>479</v>
      </c>
      <c r="N33" s="2237"/>
      <c r="O33" s="2236" t="s">
        <v>477</v>
      </c>
      <c r="P33" s="2238"/>
      <c r="Q33" s="2237" t="s">
        <v>478</v>
      </c>
      <c r="R33" s="2237"/>
      <c r="S33" s="500"/>
    </row>
    <row r="34" spans="1:19" ht="9" customHeight="1">
      <c r="A34" s="381"/>
      <c r="B34" s="381"/>
      <c r="C34" s="381"/>
      <c r="D34" s="381"/>
      <c r="E34" s="381"/>
      <c r="F34" s="501" t="s">
        <v>480</v>
      </c>
      <c r="G34" s="501" t="s">
        <v>481</v>
      </c>
      <c r="H34" s="501" t="s">
        <v>480</v>
      </c>
      <c r="I34" s="501" t="s">
        <v>481</v>
      </c>
      <c r="J34" s="501" t="s">
        <v>480</v>
      </c>
      <c r="K34" s="502" t="s">
        <v>481</v>
      </c>
      <c r="L34" s="503"/>
      <c r="M34" s="501" t="s">
        <v>480</v>
      </c>
      <c r="N34" s="501" t="s">
        <v>481</v>
      </c>
      <c r="O34" s="501" t="s">
        <v>480</v>
      </c>
      <c r="P34" s="501" t="s">
        <v>481</v>
      </c>
      <c r="Q34" s="501" t="s">
        <v>480</v>
      </c>
      <c r="R34" s="502" t="s">
        <v>481</v>
      </c>
      <c r="S34" s="503"/>
    </row>
    <row r="35" spans="1:19" ht="9" customHeight="1">
      <c r="A35" s="2224" t="s">
        <v>370</v>
      </c>
      <c r="B35" s="2224"/>
      <c r="C35" s="2224"/>
      <c r="D35" s="2224"/>
      <c r="E35" s="443"/>
      <c r="F35" s="504"/>
      <c r="G35" s="505"/>
      <c r="H35" s="505"/>
      <c r="I35" s="505"/>
      <c r="J35" s="505"/>
      <c r="K35" s="505"/>
      <c r="L35" s="522"/>
      <c r="M35" s="523"/>
      <c r="N35" s="522"/>
      <c r="O35" s="522"/>
      <c r="P35" s="522"/>
      <c r="Q35" s="522"/>
      <c r="R35" s="522"/>
      <c r="S35" s="524"/>
    </row>
    <row r="36" spans="1:19" ht="9" customHeight="1">
      <c r="A36" s="397"/>
      <c r="B36" s="2225" t="s">
        <v>482</v>
      </c>
      <c r="C36" s="2225"/>
      <c r="D36" s="2225"/>
      <c r="E36" s="443"/>
      <c r="F36" s="507"/>
      <c r="G36" s="508"/>
      <c r="H36" s="508"/>
      <c r="I36" s="508"/>
      <c r="J36" s="508"/>
      <c r="K36" s="508"/>
      <c r="L36" s="525"/>
      <c r="M36" s="526"/>
      <c r="N36" s="525"/>
      <c r="O36" s="525"/>
      <c r="P36" s="525"/>
      <c r="Q36" s="525"/>
      <c r="R36" s="525"/>
      <c r="S36" s="527"/>
    </row>
    <row r="37" spans="1:19" ht="9" customHeight="1">
      <c r="A37" s="429"/>
      <c r="B37" s="404"/>
      <c r="C37" s="2219" t="s">
        <v>483</v>
      </c>
      <c r="D37" s="2219"/>
      <c r="E37" s="405"/>
      <c r="F37" s="510">
        <v>320</v>
      </c>
      <c r="G37" s="444">
        <v>0</v>
      </c>
      <c r="H37" s="444">
        <v>23</v>
      </c>
      <c r="I37" s="444">
        <v>0</v>
      </c>
      <c r="J37" s="444">
        <v>2</v>
      </c>
      <c r="K37" s="444">
        <v>0</v>
      </c>
      <c r="L37" s="444"/>
      <c r="M37" s="510">
        <v>345</v>
      </c>
      <c r="N37" s="444">
        <v>0</v>
      </c>
      <c r="O37" s="444">
        <v>25</v>
      </c>
      <c r="P37" s="444">
        <v>0</v>
      </c>
      <c r="Q37" s="444">
        <v>2</v>
      </c>
      <c r="R37" s="444">
        <v>0</v>
      </c>
      <c r="S37" s="408"/>
    </row>
    <row r="38" spans="1:19" ht="9" customHeight="1">
      <c r="A38" s="2222" t="s">
        <v>485</v>
      </c>
      <c r="B38" s="2222"/>
      <c r="C38" s="2222"/>
      <c r="D38" s="2222"/>
      <c r="E38" s="416"/>
      <c r="F38" s="511">
        <f aca="true" t="shared" si="12" ref="F38:K38">SUM(F37)</f>
        <v>320</v>
      </c>
      <c r="G38" s="445">
        <f t="shared" si="12"/>
        <v>0</v>
      </c>
      <c r="H38" s="445">
        <f t="shared" si="12"/>
        <v>23</v>
      </c>
      <c r="I38" s="445">
        <f t="shared" si="12"/>
        <v>0</v>
      </c>
      <c r="J38" s="445">
        <f t="shared" si="12"/>
        <v>2</v>
      </c>
      <c r="K38" s="445">
        <f t="shared" si="12"/>
        <v>0</v>
      </c>
      <c r="L38" s="445"/>
      <c r="M38" s="511">
        <f aca="true" t="shared" si="13" ref="M38:R38">SUM(M37)</f>
        <v>345</v>
      </c>
      <c r="N38" s="445">
        <f t="shared" si="13"/>
        <v>0</v>
      </c>
      <c r="O38" s="445">
        <f t="shared" si="13"/>
        <v>25</v>
      </c>
      <c r="P38" s="445">
        <f t="shared" si="13"/>
        <v>0</v>
      </c>
      <c r="Q38" s="445">
        <f t="shared" si="13"/>
        <v>2</v>
      </c>
      <c r="R38" s="445">
        <f t="shared" si="13"/>
        <v>0</v>
      </c>
      <c r="S38" s="419"/>
    </row>
    <row r="39" spans="1:19" ht="9" customHeight="1">
      <c r="A39" s="422"/>
      <c r="B39" s="422"/>
      <c r="C39" s="422"/>
      <c r="D39" s="422"/>
      <c r="E39" s="423"/>
      <c r="F39" s="510"/>
      <c r="G39" s="444"/>
      <c r="H39" s="444"/>
      <c r="I39" s="444"/>
      <c r="J39" s="444"/>
      <c r="K39" s="444"/>
      <c r="L39" s="444"/>
      <c r="M39" s="510"/>
      <c r="N39" s="444"/>
      <c r="O39" s="444"/>
      <c r="P39" s="444"/>
      <c r="Q39" s="444"/>
      <c r="R39" s="444"/>
      <c r="S39" s="408"/>
    </row>
    <row r="40" spans="1:19" ht="9" customHeight="1">
      <c r="A40" s="2224" t="s">
        <v>486</v>
      </c>
      <c r="B40" s="2224"/>
      <c r="C40" s="2224"/>
      <c r="D40" s="2224"/>
      <c r="E40" s="443"/>
      <c r="F40" s="510"/>
      <c r="G40" s="444"/>
      <c r="H40" s="444"/>
      <c r="I40" s="444"/>
      <c r="J40" s="444"/>
      <c r="K40" s="444"/>
      <c r="L40" s="444"/>
      <c r="M40" s="510"/>
      <c r="N40" s="444"/>
      <c r="O40" s="444"/>
      <c r="P40" s="444"/>
      <c r="Q40" s="444"/>
      <c r="R40" s="444"/>
      <c r="S40" s="408"/>
    </row>
    <row r="41" spans="1:19" ht="9" customHeight="1">
      <c r="A41" s="397"/>
      <c r="B41" s="2225" t="s">
        <v>487</v>
      </c>
      <c r="C41" s="2225"/>
      <c r="D41" s="2225"/>
      <c r="E41" s="443"/>
      <c r="F41" s="512"/>
      <c r="G41" s="513"/>
      <c r="H41" s="513"/>
      <c r="I41" s="513"/>
      <c r="J41" s="513"/>
      <c r="K41" s="513"/>
      <c r="L41" s="528"/>
      <c r="M41" s="512"/>
      <c r="N41" s="513"/>
      <c r="O41" s="513"/>
      <c r="P41" s="513"/>
      <c r="Q41" s="513"/>
      <c r="R41" s="513"/>
      <c r="S41" s="529"/>
    </row>
    <row r="42" spans="1:19" ht="9" customHeight="1">
      <c r="A42" s="429"/>
      <c r="B42" s="404"/>
      <c r="C42" s="2219" t="s">
        <v>483</v>
      </c>
      <c r="D42" s="2219"/>
      <c r="E42" s="405"/>
      <c r="F42" s="515">
        <v>7738</v>
      </c>
      <c r="G42" s="447">
        <v>2270</v>
      </c>
      <c r="H42" s="447">
        <v>694</v>
      </c>
      <c r="I42" s="447">
        <v>1199</v>
      </c>
      <c r="J42" s="447">
        <v>56</v>
      </c>
      <c r="K42" s="447">
        <v>96</v>
      </c>
      <c r="L42" s="408"/>
      <c r="M42" s="515">
        <v>7925</v>
      </c>
      <c r="N42" s="447">
        <v>2312</v>
      </c>
      <c r="O42" s="447">
        <v>745</v>
      </c>
      <c r="P42" s="447">
        <v>1247</v>
      </c>
      <c r="Q42" s="447">
        <v>60</v>
      </c>
      <c r="R42" s="447">
        <v>100</v>
      </c>
      <c r="S42" s="408"/>
    </row>
    <row r="43" spans="1:19" ht="9" customHeight="1">
      <c r="A43" s="429"/>
      <c r="B43" s="404"/>
      <c r="C43" s="2220" t="s">
        <v>488</v>
      </c>
      <c r="D43" s="2220"/>
      <c r="E43" s="405"/>
      <c r="F43" s="515">
        <v>0</v>
      </c>
      <c r="G43" s="447">
        <v>0</v>
      </c>
      <c r="H43" s="447">
        <v>0</v>
      </c>
      <c r="I43" s="447">
        <v>0</v>
      </c>
      <c r="J43" s="447">
        <v>0</v>
      </c>
      <c r="K43" s="447">
        <v>0</v>
      </c>
      <c r="L43" s="408"/>
      <c r="M43" s="515">
        <v>0</v>
      </c>
      <c r="N43" s="447">
        <v>0</v>
      </c>
      <c r="O43" s="447">
        <v>0</v>
      </c>
      <c r="P43" s="447">
        <v>0</v>
      </c>
      <c r="Q43" s="447">
        <v>0</v>
      </c>
      <c r="R43" s="447">
        <v>0</v>
      </c>
      <c r="S43" s="408"/>
    </row>
    <row r="44" spans="1:19" ht="9" customHeight="1">
      <c r="A44" s="429"/>
      <c r="B44" s="404"/>
      <c r="C44" s="2220" t="s">
        <v>489</v>
      </c>
      <c r="D44" s="2220"/>
      <c r="E44" s="405"/>
      <c r="F44" s="516">
        <v>0</v>
      </c>
      <c r="G44" s="444">
        <v>0</v>
      </c>
      <c r="H44" s="444">
        <v>0</v>
      </c>
      <c r="I44" s="444">
        <v>0</v>
      </c>
      <c r="J44" s="444">
        <v>0</v>
      </c>
      <c r="K44" s="444">
        <v>0</v>
      </c>
      <c r="L44" s="444"/>
      <c r="M44" s="516">
        <v>0</v>
      </c>
      <c r="N44" s="444">
        <v>0</v>
      </c>
      <c r="O44" s="444">
        <v>0</v>
      </c>
      <c r="P44" s="444">
        <v>0</v>
      </c>
      <c r="Q44" s="444">
        <v>0</v>
      </c>
      <c r="R44" s="444">
        <v>0</v>
      </c>
      <c r="S44" s="408"/>
    </row>
    <row r="45" spans="1:19" ht="9" customHeight="1">
      <c r="A45" s="381"/>
      <c r="B45" s="381"/>
      <c r="C45" s="381"/>
      <c r="D45" s="381"/>
      <c r="E45" s="391"/>
      <c r="F45" s="511">
        <f aca="true" t="shared" si="14" ref="F45:K45">SUM(F42:F44)</f>
        <v>7738</v>
      </c>
      <c r="G45" s="445">
        <f t="shared" si="14"/>
        <v>2270</v>
      </c>
      <c r="H45" s="445">
        <f t="shared" si="14"/>
        <v>694</v>
      </c>
      <c r="I45" s="445">
        <f t="shared" si="14"/>
        <v>1199</v>
      </c>
      <c r="J45" s="445">
        <f t="shared" si="14"/>
        <v>56</v>
      </c>
      <c r="K45" s="445">
        <f t="shared" si="14"/>
        <v>96</v>
      </c>
      <c r="L45" s="530"/>
      <c r="M45" s="511">
        <f aca="true" t="shared" si="15" ref="M45:R45">SUM(M42:M44)</f>
        <v>7925</v>
      </c>
      <c r="N45" s="445">
        <f t="shared" si="15"/>
        <v>2312</v>
      </c>
      <c r="O45" s="445">
        <f t="shared" si="15"/>
        <v>745</v>
      </c>
      <c r="P45" s="445">
        <f t="shared" si="15"/>
        <v>1247</v>
      </c>
      <c r="Q45" s="445">
        <f t="shared" si="15"/>
        <v>60</v>
      </c>
      <c r="R45" s="445">
        <f t="shared" si="15"/>
        <v>100</v>
      </c>
      <c r="S45" s="419"/>
    </row>
    <row r="46" spans="1:19" ht="9" customHeight="1">
      <c r="A46" s="397"/>
      <c r="B46" s="2225" t="s">
        <v>490</v>
      </c>
      <c r="C46" s="2225"/>
      <c r="D46" s="2225"/>
      <c r="E46" s="448"/>
      <c r="F46" s="512"/>
      <c r="G46" s="513"/>
      <c r="H46" s="513"/>
      <c r="I46" s="513"/>
      <c r="J46" s="513"/>
      <c r="K46" s="513"/>
      <c r="L46" s="444"/>
      <c r="M46" s="512"/>
      <c r="N46" s="513"/>
      <c r="O46" s="513"/>
      <c r="P46" s="513"/>
      <c r="Q46" s="513"/>
      <c r="R46" s="513"/>
      <c r="S46" s="408"/>
    </row>
    <row r="47" spans="1:19" ht="9" customHeight="1">
      <c r="A47" s="429"/>
      <c r="B47" s="404"/>
      <c r="C47" s="2219" t="s">
        <v>483</v>
      </c>
      <c r="D47" s="2219"/>
      <c r="E47" s="405"/>
      <c r="F47" s="515">
        <v>2212</v>
      </c>
      <c r="G47" s="447">
        <v>0</v>
      </c>
      <c r="H47" s="447">
        <v>155</v>
      </c>
      <c r="I47" s="447">
        <v>0</v>
      </c>
      <c r="J47" s="447">
        <v>12</v>
      </c>
      <c r="K47" s="447">
        <v>0</v>
      </c>
      <c r="L47" s="408"/>
      <c r="M47" s="515">
        <v>2173</v>
      </c>
      <c r="N47" s="447">
        <v>0</v>
      </c>
      <c r="O47" s="447">
        <v>152</v>
      </c>
      <c r="P47" s="447">
        <v>0</v>
      </c>
      <c r="Q47" s="447">
        <v>12</v>
      </c>
      <c r="R47" s="447">
        <v>0</v>
      </c>
      <c r="S47" s="408"/>
    </row>
    <row r="48" spans="1:19" ht="9" customHeight="1">
      <c r="A48" s="429"/>
      <c r="B48" s="404"/>
      <c r="C48" s="2220" t="s">
        <v>488</v>
      </c>
      <c r="D48" s="2220"/>
      <c r="E48" s="405"/>
      <c r="F48" s="516">
        <v>0</v>
      </c>
      <c r="G48" s="444">
        <v>0</v>
      </c>
      <c r="H48" s="444">
        <v>0</v>
      </c>
      <c r="I48" s="444">
        <v>0</v>
      </c>
      <c r="J48" s="444">
        <v>0</v>
      </c>
      <c r="K48" s="444">
        <v>0</v>
      </c>
      <c r="L48" s="444"/>
      <c r="M48" s="516">
        <v>0</v>
      </c>
      <c r="N48" s="444">
        <v>0</v>
      </c>
      <c r="O48" s="444">
        <v>0</v>
      </c>
      <c r="P48" s="444">
        <v>0</v>
      </c>
      <c r="Q48" s="444">
        <v>0</v>
      </c>
      <c r="R48" s="444">
        <v>0</v>
      </c>
      <c r="S48" s="408"/>
    </row>
    <row r="49" spans="1:19" ht="9" customHeight="1">
      <c r="A49" s="381"/>
      <c r="B49" s="381"/>
      <c r="C49" s="381"/>
      <c r="D49" s="381"/>
      <c r="E49" s="391"/>
      <c r="F49" s="511">
        <f aca="true" t="shared" si="16" ref="F49:K49">SUM(F47:F48)</f>
        <v>2212</v>
      </c>
      <c r="G49" s="445">
        <f t="shared" si="16"/>
        <v>0</v>
      </c>
      <c r="H49" s="445">
        <f t="shared" si="16"/>
        <v>155</v>
      </c>
      <c r="I49" s="445">
        <f t="shared" si="16"/>
        <v>0</v>
      </c>
      <c r="J49" s="445">
        <f t="shared" si="16"/>
        <v>12</v>
      </c>
      <c r="K49" s="445">
        <f t="shared" si="16"/>
        <v>0</v>
      </c>
      <c r="L49" s="531"/>
      <c r="M49" s="511">
        <f aca="true" t="shared" si="17" ref="M49:R49">SUM(M47:M48)</f>
        <v>2173</v>
      </c>
      <c r="N49" s="445">
        <f t="shared" si="17"/>
        <v>0</v>
      </c>
      <c r="O49" s="445">
        <f t="shared" si="17"/>
        <v>152</v>
      </c>
      <c r="P49" s="445">
        <f t="shared" si="17"/>
        <v>0</v>
      </c>
      <c r="Q49" s="445">
        <f t="shared" si="17"/>
        <v>12</v>
      </c>
      <c r="R49" s="445">
        <f t="shared" si="17"/>
        <v>0</v>
      </c>
      <c r="S49" s="531"/>
    </row>
    <row r="50" spans="1:19" ht="9" customHeight="1">
      <c r="A50" s="429"/>
      <c r="B50" s="2219" t="s">
        <v>491</v>
      </c>
      <c r="C50" s="2219"/>
      <c r="D50" s="2219"/>
      <c r="E50" s="405"/>
      <c r="F50" s="510">
        <v>6260</v>
      </c>
      <c r="G50" s="444">
        <v>51</v>
      </c>
      <c r="H50" s="444">
        <v>561</v>
      </c>
      <c r="I50" s="444">
        <v>10</v>
      </c>
      <c r="J50" s="444">
        <v>45</v>
      </c>
      <c r="K50" s="444">
        <v>1</v>
      </c>
      <c r="L50" s="444"/>
      <c r="M50" s="510">
        <v>6218</v>
      </c>
      <c r="N50" s="444">
        <v>29</v>
      </c>
      <c r="O50" s="444">
        <v>559</v>
      </c>
      <c r="P50" s="444">
        <v>5</v>
      </c>
      <c r="Q50" s="444">
        <v>45</v>
      </c>
      <c r="R50" s="444">
        <v>0</v>
      </c>
      <c r="S50" s="408"/>
    </row>
    <row r="51" spans="1:19" ht="9" customHeight="1">
      <c r="A51" s="429"/>
      <c r="B51" s="2220" t="s">
        <v>321</v>
      </c>
      <c r="C51" s="2220"/>
      <c r="D51" s="2220"/>
      <c r="E51" s="411"/>
      <c r="F51" s="511">
        <v>10</v>
      </c>
      <c r="G51" s="445">
        <v>0</v>
      </c>
      <c r="H51" s="445">
        <v>2</v>
      </c>
      <c r="I51" s="445">
        <v>0</v>
      </c>
      <c r="J51" s="445">
        <v>0</v>
      </c>
      <c r="K51" s="445">
        <v>0</v>
      </c>
      <c r="L51" s="445"/>
      <c r="M51" s="511">
        <v>10</v>
      </c>
      <c r="N51" s="445">
        <v>0</v>
      </c>
      <c r="O51" s="445">
        <v>2</v>
      </c>
      <c r="P51" s="445">
        <v>0</v>
      </c>
      <c r="Q51" s="445">
        <v>0</v>
      </c>
      <c r="R51" s="445">
        <v>0</v>
      </c>
      <c r="S51" s="419"/>
    </row>
    <row r="52" spans="1:19" ht="9" customHeight="1">
      <c r="A52" s="381"/>
      <c r="B52" s="381"/>
      <c r="C52" s="381"/>
      <c r="D52" s="381"/>
      <c r="E52" s="391"/>
      <c r="F52" s="512"/>
      <c r="G52" s="513"/>
      <c r="H52" s="513"/>
      <c r="I52" s="513"/>
      <c r="J52" s="513"/>
      <c r="K52" s="513"/>
      <c r="L52" s="528"/>
      <c r="M52" s="512"/>
      <c r="N52" s="513"/>
      <c r="O52" s="513"/>
      <c r="P52" s="513"/>
      <c r="Q52" s="513"/>
      <c r="R52" s="513"/>
      <c r="S52" s="529"/>
    </row>
    <row r="53" spans="1:19" ht="9" customHeight="1">
      <c r="A53" s="532"/>
      <c r="B53" s="2225" t="s">
        <v>492</v>
      </c>
      <c r="C53" s="2225"/>
      <c r="D53" s="2225"/>
      <c r="E53" s="443"/>
      <c r="F53" s="512"/>
      <c r="G53" s="513"/>
      <c r="H53" s="513"/>
      <c r="I53" s="513"/>
      <c r="J53" s="513"/>
      <c r="K53" s="513"/>
      <c r="L53" s="444"/>
      <c r="M53" s="512"/>
      <c r="N53" s="513"/>
      <c r="O53" s="513"/>
      <c r="P53" s="513"/>
      <c r="Q53" s="513"/>
      <c r="R53" s="513"/>
      <c r="S53" s="408"/>
    </row>
    <row r="54" spans="1:19" ht="9" customHeight="1">
      <c r="A54" s="434"/>
      <c r="B54" s="434"/>
      <c r="C54" s="2225" t="s">
        <v>493</v>
      </c>
      <c r="D54" s="2225"/>
      <c r="E54" s="443"/>
      <c r="F54" s="510"/>
      <c r="G54" s="444"/>
      <c r="H54" s="444"/>
      <c r="I54" s="444"/>
      <c r="J54" s="444"/>
      <c r="K54" s="444"/>
      <c r="L54" s="444"/>
      <c r="M54" s="510"/>
      <c r="N54" s="444"/>
      <c r="O54" s="444"/>
      <c r="P54" s="444"/>
      <c r="Q54" s="444"/>
      <c r="R54" s="444"/>
      <c r="S54" s="408"/>
    </row>
    <row r="55" spans="1:19" ht="9" customHeight="1">
      <c r="A55" s="435"/>
      <c r="B55" s="435"/>
      <c r="C55" s="435"/>
      <c r="D55" s="429" t="s">
        <v>489</v>
      </c>
      <c r="E55" s="405"/>
      <c r="F55" s="515">
        <v>18</v>
      </c>
      <c r="G55" s="447">
        <v>0</v>
      </c>
      <c r="H55" s="447">
        <v>0</v>
      </c>
      <c r="I55" s="447">
        <v>0</v>
      </c>
      <c r="J55" s="447">
        <v>18</v>
      </c>
      <c r="K55" s="447">
        <v>0</v>
      </c>
      <c r="L55" s="408"/>
      <c r="M55" s="515">
        <v>18</v>
      </c>
      <c r="N55" s="447">
        <v>0</v>
      </c>
      <c r="O55" s="447">
        <v>0</v>
      </c>
      <c r="P55" s="447">
        <v>0</v>
      </c>
      <c r="Q55" s="447">
        <v>18</v>
      </c>
      <c r="R55" s="447">
        <v>0</v>
      </c>
      <c r="S55" s="408"/>
    </row>
    <row r="56" spans="1:19" ht="9" customHeight="1">
      <c r="A56" s="437"/>
      <c r="B56" s="437"/>
      <c r="C56" s="437"/>
      <c r="D56" s="436" t="s">
        <v>484</v>
      </c>
      <c r="E56" s="411"/>
      <c r="F56" s="510">
        <v>16</v>
      </c>
      <c r="G56" s="444">
        <v>0</v>
      </c>
      <c r="H56" s="444">
        <v>0</v>
      </c>
      <c r="I56" s="444">
        <v>0</v>
      </c>
      <c r="J56" s="517">
        <v>16</v>
      </c>
      <c r="K56" s="444">
        <v>0</v>
      </c>
      <c r="L56" s="408"/>
      <c r="M56" s="510">
        <v>17</v>
      </c>
      <c r="N56" s="444">
        <v>0</v>
      </c>
      <c r="O56" s="444">
        <v>0</v>
      </c>
      <c r="P56" s="444">
        <v>0</v>
      </c>
      <c r="Q56" s="517">
        <v>17</v>
      </c>
      <c r="R56" s="444">
        <v>0</v>
      </c>
      <c r="S56" s="408"/>
    </row>
    <row r="57" spans="1:19" ht="9" customHeight="1">
      <c r="A57" s="381"/>
      <c r="B57" s="381"/>
      <c r="C57" s="381"/>
      <c r="D57" s="381"/>
      <c r="E57" s="391"/>
      <c r="F57" s="511">
        <f aca="true" t="shared" si="18" ref="F57:K57">SUM(F55:F56)</f>
        <v>34</v>
      </c>
      <c r="G57" s="445">
        <f t="shared" si="18"/>
        <v>0</v>
      </c>
      <c r="H57" s="445">
        <f t="shared" si="18"/>
        <v>0</v>
      </c>
      <c r="I57" s="445">
        <f t="shared" si="18"/>
        <v>0</v>
      </c>
      <c r="J57" s="445">
        <f t="shared" si="18"/>
        <v>34</v>
      </c>
      <c r="K57" s="445">
        <f t="shared" si="18"/>
        <v>0</v>
      </c>
      <c r="L57" s="445"/>
      <c r="M57" s="511">
        <f aca="true" t="shared" si="19" ref="M57:R57">SUM(M55:M56)</f>
        <v>35</v>
      </c>
      <c r="N57" s="445">
        <f t="shared" si="19"/>
        <v>0</v>
      </c>
      <c r="O57" s="445">
        <f t="shared" si="19"/>
        <v>0</v>
      </c>
      <c r="P57" s="445">
        <f t="shared" si="19"/>
        <v>0</v>
      </c>
      <c r="Q57" s="445">
        <f t="shared" si="19"/>
        <v>35</v>
      </c>
      <c r="R57" s="445">
        <f t="shared" si="19"/>
        <v>0</v>
      </c>
      <c r="S57" s="419"/>
    </row>
    <row r="58" spans="1:19" ht="9" customHeight="1">
      <c r="A58" s="2221" t="s">
        <v>494</v>
      </c>
      <c r="B58" s="2221"/>
      <c r="C58" s="2221"/>
      <c r="D58" s="2221"/>
      <c r="E58" s="405"/>
      <c r="F58" s="510">
        <f aca="true" t="shared" si="20" ref="F58:K58">F45+F49+F50+F51+F57</f>
        <v>16254</v>
      </c>
      <c r="G58" s="445">
        <f t="shared" si="20"/>
        <v>2321</v>
      </c>
      <c r="H58" s="445">
        <f t="shared" si="20"/>
        <v>1412</v>
      </c>
      <c r="I58" s="445">
        <f t="shared" si="20"/>
        <v>1209</v>
      </c>
      <c r="J58" s="445">
        <f t="shared" si="20"/>
        <v>147</v>
      </c>
      <c r="K58" s="445">
        <f t="shared" si="20"/>
        <v>97</v>
      </c>
      <c r="L58" s="444"/>
      <c r="M58" s="510">
        <f aca="true" t="shared" si="21" ref="M58:R58">M45+M49+M50+M51+M57</f>
        <v>16361</v>
      </c>
      <c r="N58" s="445">
        <f t="shared" si="21"/>
        <v>2341</v>
      </c>
      <c r="O58" s="445">
        <f t="shared" si="21"/>
        <v>1458</v>
      </c>
      <c r="P58" s="445">
        <f t="shared" si="21"/>
        <v>1252</v>
      </c>
      <c r="Q58" s="445">
        <f t="shared" si="21"/>
        <v>152</v>
      </c>
      <c r="R58" s="445">
        <f t="shared" si="21"/>
        <v>100</v>
      </c>
      <c r="S58" s="408"/>
    </row>
    <row r="59" spans="1:19" ht="9" customHeight="1">
      <c r="A59" s="2222" t="s">
        <v>495</v>
      </c>
      <c r="B59" s="2222"/>
      <c r="C59" s="2222"/>
      <c r="D59" s="2222"/>
      <c r="E59" s="416"/>
      <c r="F59" s="511">
        <f aca="true" t="shared" si="22" ref="F59:K59">F58+F38</f>
        <v>16574</v>
      </c>
      <c r="G59" s="445">
        <f t="shared" si="22"/>
        <v>2321</v>
      </c>
      <c r="H59" s="445">
        <f t="shared" si="22"/>
        <v>1435</v>
      </c>
      <c r="I59" s="445">
        <f t="shared" si="22"/>
        <v>1209</v>
      </c>
      <c r="J59" s="445">
        <f t="shared" si="22"/>
        <v>149</v>
      </c>
      <c r="K59" s="445">
        <f t="shared" si="22"/>
        <v>97</v>
      </c>
      <c r="L59" s="445"/>
      <c r="M59" s="511">
        <f aca="true" t="shared" si="23" ref="M59:R59">M58+M38</f>
        <v>16706</v>
      </c>
      <c r="N59" s="445">
        <f t="shared" si="23"/>
        <v>2341</v>
      </c>
      <c r="O59" s="445">
        <f t="shared" si="23"/>
        <v>1483</v>
      </c>
      <c r="P59" s="445">
        <f t="shared" si="23"/>
        <v>1252</v>
      </c>
      <c r="Q59" s="445">
        <f t="shared" si="23"/>
        <v>154</v>
      </c>
      <c r="R59" s="445">
        <f t="shared" si="23"/>
        <v>100</v>
      </c>
      <c r="S59" s="419"/>
    </row>
    <row r="60" spans="1:19" ht="3.75" customHeight="1">
      <c r="A60" s="2233"/>
      <c r="B60" s="2233"/>
      <c r="C60" s="2233"/>
      <c r="D60" s="2233"/>
      <c r="E60" s="2233"/>
      <c r="F60" s="2233"/>
      <c r="G60" s="2233"/>
      <c r="H60" s="2233"/>
      <c r="I60" s="2233"/>
      <c r="J60" s="2233"/>
      <c r="K60" s="2233"/>
      <c r="L60" s="2233"/>
      <c r="M60" s="2233"/>
      <c r="N60" s="2233"/>
      <c r="O60" s="2233"/>
      <c r="P60" s="2233"/>
      <c r="Q60" s="2233"/>
      <c r="R60" s="2233"/>
      <c r="S60" s="533"/>
    </row>
    <row r="61" spans="1:19" ht="7.5" customHeight="1">
      <c r="A61" s="1874">
        <v>1</v>
      </c>
      <c r="B61" s="2232" t="s">
        <v>523</v>
      </c>
      <c r="C61" s="2232"/>
      <c r="D61" s="2232"/>
      <c r="E61" s="2232"/>
      <c r="F61" s="2232"/>
      <c r="G61" s="2232"/>
      <c r="H61" s="2232"/>
      <c r="I61" s="2232"/>
      <c r="J61" s="2232"/>
      <c r="K61" s="2232"/>
      <c r="L61" s="2232"/>
      <c r="M61" s="2232"/>
      <c r="N61" s="2232"/>
      <c r="O61" s="2232"/>
      <c r="P61" s="2232"/>
      <c r="Q61" s="2232"/>
      <c r="R61" s="2232"/>
      <c r="S61" s="380"/>
    </row>
    <row r="62" spans="1:19" ht="7.5" customHeight="1">
      <c r="A62" s="1874">
        <v>2</v>
      </c>
      <c r="B62" s="2232" t="s">
        <v>524</v>
      </c>
      <c r="C62" s="2232"/>
      <c r="D62" s="2232"/>
      <c r="E62" s="2232"/>
      <c r="F62" s="2232"/>
      <c r="G62" s="2232"/>
      <c r="H62" s="2232"/>
      <c r="I62" s="2232"/>
      <c r="J62" s="2232"/>
      <c r="K62" s="2232"/>
      <c r="L62" s="2232"/>
      <c r="M62" s="2232"/>
      <c r="N62" s="2232"/>
      <c r="O62" s="2232"/>
      <c r="P62" s="2232"/>
      <c r="Q62" s="2232"/>
      <c r="R62" s="2232"/>
      <c r="S62" s="380"/>
    </row>
    <row r="63" spans="2:18" ht="7.5" customHeight="1">
      <c r="B63" s="2234"/>
      <c r="C63" s="2234"/>
      <c r="D63" s="2234"/>
      <c r="E63" s="2234"/>
      <c r="F63" s="2234"/>
      <c r="G63" s="2235"/>
      <c r="H63" s="2234"/>
      <c r="I63" s="2234"/>
      <c r="J63" s="2234"/>
      <c r="K63" s="2234"/>
      <c r="L63" s="2234"/>
      <c r="M63" s="2234"/>
      <c r="N63" s="2234"/>
      <c r="O63" s="2234"/>
      <c r="P63" s="2234"/>
      <c r="Q63" s="2234"/>
      <c r="R63" s="2234"/>
    </row>
  </sheetData>
  <sheetProtection formatCells="0" formatColumns="0" formatRows="0" sort="0" autoFilter="0" pivotTables="0"/>
  <mergeCells count="59">
    <mergeCell ref="A59:D59"/>
    <mergeCell ref="B53:D53"/>
    <mergeCell ref="C54:D54"/>
    <mergeCell ref="A32:D32"/>
    <mergeCell ref="C47:D47"/>
    <mergeCell ref="C48:D48"/>
    <mergeCell ref="B50:D50"/>
    <mergeCell ref="A35:D35"/>
    <mergeCell ref="A38:D38"/>
    <mergeCell ref="A40:D40"/>
    <mergeCell ref="C37:D37"/>
    <mergeCell ref="B36:D36"/>
    <mergeCell ref="A1:S1"/>
    <mergeCell ref="A58:D58"/>
    <mergeCell ref="B21:D21"/>
    <mergeCell ref="B22:D22"/>
    <mergeCell ref="B17:D17"/>
    <mergeCell ref="C18:D18"/>
    <mergeCell ref="C19:D19"/>
    <mergeCell ref="B12:D12"/>
    <mergeCell ref="C13:D13"/>
    <mergeCell ref="C14:D14"/>
    <mergeCell ref="C15:D15"/>
    <mergeCell ref="O33:P33"/>
    <mergeCell ref="Q33:R33"/>
    <mergeCell ref="F33:G33"/>
    <mergeCell ref="H33:I33"/>
    <mergeCell ref="J33:K33"/>
    <mergeCell ref="M33:N33"/>
    <mergeCell ref="M32:R32"/>
    <mergeCell ref="A6:D6"/>
    <mergeCell ref="A9:D9"/>
    <mergeCell ref="A11:D11"/>
    <mergeCell ref="A30:D30"/>
    <mergeCell ref="A29:D29"/>
    <mergeCell ref="C8:D8"/>
    <mergeCell ref="B7:D7"/>
    <mergeCell ref="C25:D25"/>
    <mergeCell ref="B24:D24"/>
    <mergeCell ref="B51:D51"/>
    <mergeCell ref="F4:G4"/>
    <mergeCell ref="H4:I4"/>
    <mergeCell ref="J4:K4"/>
    <mergeCell ref="M3:R3"/>
    <mergeCell ref="M4:N4"/>
    <mergeCell ref="O4:P4"/>
    <mergeCell ref="Q4:R4"/>
    <mergeCell ref="F3:K3"/>
    <mergeCell ref="F32:K32"/>
    <mergeCell ref="A60:R60"/>
    <mergeCell ref="A3:D3"/>
    <mergeCell ref="B62:R62"/>
    <mergeCell ref="B61:R61"/>
    <mergeCell ref="B63:R63"/>
    <mergeCell ref="B41:D41"/>
    <mergeCell ref="C42:D42"/>
    <mergeCell ref="C43:D43"/>
    <mergeCell ref="C44:D44"/>
    <mergeCell ref="B46:D46"/>
  </mergeCells>
  <printOptions horizontalCentered="1"/>
  <pageMargins left="0.25" right="0.25" top="0.5" bottom="0.25" header="0.5" footer="0.5"/>
  <pageSetup horizontalDpi="600" verticalDpi="600" orientation="landscape" paperSize="9" scale="98" r:id="rId1"/>
  <colBreaks count="1" manualBreakCount="1">
    <brk id="19" min="3" max="66" man="1"/>
  </colBreaks>
</worksheet>
</file>

<file path=xl/worksheets/sheet32.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140625" defaultRowHeight="12.75"/>
  <cols>
    <col min="1" max="1" width="70.7109375" style="1597" customWidth="1"/>
    <col min="2" max="2" width="2.57421875" style="1597" customWidth="1"/>
    <col min="3" max="3" width="70.7109375" style="1597" customWidth="1"/>
    <col min="4" max="255" width="9.140625" style="1597" customWidth="1"/>
    <col min="256" max="16384" width="9.140625" style="1597" customWidth="1"/>
  </cols>
  <sheetData>
    <row r="1" spans="1:3" ht="16.5">
      <c r="A1" s="2245" t="s">
        <v>166</v>
      </c>
      <c r="B1" s="2245"/>
      <c r="C1" s="2245"/>
    </row>
    <row r="2" spans="1:3" s="1598" customFormat="1" ht="8.25" customHeight="1">
      <c r="A2" s="1599"/>
      <c r="B2" s="1599"/>
      <c r="C2" s="1599"/>
    </row>
    <row r="3" spans="1:3" s="1598" customFormat="1" ht="8.25" customHeight="1">
      <c r="A3" s="1600" t="s">
        <v>167</v>
      </c>
      <c r="B3" s="1601"/>
      <c r="C3" s="1600" t="s">
        <v>168</v>
      </c>
    </row>
    <row r="4" spans="1:3" s="1598" customFormat="1" ht="8.25" customHeight="1">
      <c r="A4" s="1602" t="s">
        <v>169</v>
      </c>
      <c r="B4" s="1601"/>
      <c r="C4" s="2248" t="s">
        <v>170</v>
      </c>
    </row>
    <row r="5" spans="1:3" s="1598" customFormat="1" ht="8.25" customHeight="1">
      <c r="A5" s="1601"/>
      <c r="B5" s="1601"/>
      <c r="C5" s="2248"/>
    </row>
    <row r="6" spans="1:3" s="1598" customFormat="1" ht="8.25" customHeight="1">
      <c r="A6" s="2246" t="s">
        <v>171</v>
      </c>
      <c r="B6" s="2246"/>
      <c r="C6" s="2248"/>
    </row>
    <row r="7" spans="1:3" s="1598" customFormat="1" ht="8.25" customHeight="1">
      <c r="A7" s="2242" t="s">
        <v>173</v>
      </c>
      <c r="B7" s="1601"/>
      <c r="C7" s="2248"/>
    </row>
    <row r="8" spans="1:3" s="1598" customFormat="1" ht="8.25" customHeight="1">
      <c r="A8" s="2242"/>
      <c r="B8" s="1601"/>
      <c r="C8" s="2248"/>
    </row>
    <row r="9" spans="1:3" s="1598" customFormat="1" ht="8.25" customHeight="1">
      <c r="A9" s="1601"/>
      <c r="B9" s="1601"/>
      <c r="C9" s="2248"/>
    </row>
    <row r="10" spans="1:3" s="1598" customFormat="1" ht="8.25" customHeight="1">
      <c r="A10" s="1600" t="s">
        <v>174</v>
      </c>
      <c r="B10" s="1601"/>
      <c r="C10" s="2248"/>
    </row>
    <row r="11" spans="1:3" s="1598" customFormat="1" ht="8.25" customHeight="1">
      <c r="A11" s="2242" t="s">
        <v>175</v>
      </c>
      <c r="B11" s="1601"/>
      <c r="C11" s="2248"/>
    </row>
    <row r="12" spans="1:3" s="1598" customFormat="1" ht="8.25" customHeight="1">
      <c r="A12" s="2242"/>
      <c r="B12" s="1601"/>
      <c r="C12" s="2248"/>
    </row>
    <row r="13" spans="1:3" s="1598" customFormat="1" ht="8.25" customHeight="1">
      <c r="A13" s="1601"/>
      <c r="B13" s="1601"/>
      <c r="C13" s="2248"/>
    </row>
    <row r="14" spans="1:3" s="1598" customFormat="1" ht="8.25" customHeight="1">
      <c r="A14" s="1600" t="s">
        <v>176</v>
      </c>
      <c r="B14" s="1601"/>
      <c r="C14" s="2248"/>
    </row>
    <row r="15" spans="1:3" s="1598" customFormat="1" ht="8.25" customHeight="1">
      <c r="A15" s="2242" t="s">
        <v>177</v>
      </c>
      <c r="B15" s="1601"/>
      <c r="C15" s="2248"/>
    </row>
    <row r="16" spans="1:3" s="1598" customFormat="1" ht="8.25" customHeight="1">
      <c r="A16" s="2242"/>
      <c r="B16" s="1601"/>
      <c r="C16" s="2247" t="s">
        <v>178</v>
      </c>
    </row>
    <row r="17" spans="1:3" s="1598" customFormat="1" ht="8.25" customHeight="1">
      <c r="A17" s="1601"/>
      <c r="B17" s="1601"/>
      <c r="C17" s="2247"/>
    </row>
    <row r="18" spans="1:3" s="1598" customFormat="1" ht="8.25" customHeight="1">
      <c r="A18" s="1600" t="s">
        <v>179</v>
      </c>
      <c r="B18" s="1601"/>
      <c r="C18" s="2247"/>
    </row>
    <row r="19" spans="1:3" s="1598" customFormat="1" ht="8.25" customHeight="1">
      <c r="A19" s="2242" t="s">
        <v>180</v>
      </c>
      <c r="B19" s="1601"/>
      <c r="C19" s="2247"/>
    </row>
    <row r="20" spans="1:3" s="1598" customFormat="1" ht="8.25" customHeight="1">
      <c r="A20" s="2242"/>
      <c r="B20" s="1601"/>
      <c r="C20" s="2247"/>
    </row>
    <row r="21" spans="1:3" s="1598" customFormat="1" ht="8.25" customHeight="1">
      <c r="A21" s="1601"/>
      <c r="B21" s="1601"/>
      <c r="C21" s="2247"/>
    </row>
    <row r="22" spans="1:3" s="1598" customFormat="1" ht="8.25" customHeight="1">
      <c r="A22" s="1600" t="s">
        <v>656</v>
      </c>
      <c r="B22" s="1601"/>
      <c r="C22" s="1600"/>
    </row>
    <row r="23" spans="1:3" s="1598" customFormat="1" ht="8.25" customHeight="1">
      <c r="A23" s="2242" t="s">
        <v>181</v>
      </c>
      <c r="B23" s="2242"/>
      <c r="C23" s="1600" t="s">
        <v>348</v>
      </c>
    </row>
    <row r="24" spans="1:3" s="1598" customFormat="1" ht="8.25" customHeight="1">
      <c r="A24" s="1601"/>
      <c r="B24" s="1601"/>
      <c r="C24" s="2242" t="s">
        <v>182</v>
      </c>
    </row>
    <row r="25" spans="1:3" s="1598" customFormat="1" ht="8.25" customHeight="1">
      <c r="A25" s="1600" t="s">
        <v>183</v>
      </c>
      <c r="B25" s="1601"/>
      <c r="C25" s="2242"/>
    </row>
    <row r="26" spans="1:3" s="1598" customFormat="1" ht="8.25" customHeight="1">
      <c r="A26" s="1602" t="s">
        <v>184</v>
      </c>
      <c r="B26" s="1601"/>
      <c r="C26" s="1600"/>
    </row>
    <row r="27" spans="1:3" s="1598" customFormat="1" ht="8.25" customHeight="1">
      <c r="A27" s="1601"/>
      <c r="B27" s="1601"/>
      <c r="C27" s="1600" t="s">
        <v>481</v>
      </c>
    </row>
    <row r="28" spans="1:3" s="1598" customFormat="1" ht="8.25" customHeight="1">
      <c r="A28" s="1600" t="s">
        <v>185</v>
      </c>
      <c r="B28" s="1601"/>
      <c r="C28" s="2242" t="s">
        <v>186</v>
      </c>
    </row>
    <row r="29" spans="1:3" s="1598" customFormat="1" ht="8.25" customHeight="1">
      <c r="A29" s="1602" t="s">
        <v>187</v>
      </c>
      <c r="B29" s="1601"/>
      <c r="C29" s="2242"/>
    </row>
    <row r="30" spans="1:3" s="1598" customFormat="1" ht="8.25" customHeight="1">
      <c r="A30" s="1602"/>
      <c r="B30" s="1601"/>
      <c r="C30" s="1600"/>
    </row>
    <row r="31" spans="1:3" s="1598" customFormat="1" ht="8.25" customHeight="1">
      <c r="A31" s="1603" t="s">
        <v>188</v>
      </c>
      <c r="B31" s="1601"/>
      <c r="C31" s="1600" t="s">
        <v>189</v>
      </c>
    </row>
    <row r="32" spans="1:3" s="1598" customFormat="1" ht="8.25" customHeight="1">
      <c r="A32" s="2242" t="s">
        <v>190</v>
      </c>
      <c r="B32" s="1601"/>
      <c r="C32" s="2239" t="s">
        <v>191</v>
      </c>
    </row>
    <row r="33" spans="1:3" s="1598" customFormat="1" ht="8.25" customHeight="1">
      <c r="A33" s="2242"/>
      <c r="B33" s="1601"/>
      <c r="C33" s="2239"/>
    </row>
    <row r="34" spans="1:3" s="1598" customFormat="1" ht="8.25" customHeight="1">
      <c r="A34" s="1601"/>
      <c r="B34" s="1601"/>
      <c r="C34" s="2239"/>
    </row>
    <row r="35" spans="1:3" s="1598" customFormat="1" ht="8.25" customHeight="1">
      <c r="A35" s="1603" t="s">
        <v>192</v>
      </c>
      <c r="B35" s="1601"/>
      <c r="C35" s="2239"/>
    </row>
    <row r="36" spans="1:3" s="1598" customFormat="1" ht="8.25" customHeight="1">
      <c r="A36" s="1604" t="s">
        <v>193</v>
      </c>
      <c r="B36" s="1601"/>
      <c r="C36" s="2239"/>
    </row>
    <row r="37" spans="1:3" s="1598" customFormat="1" ht="8.25" customHeight="1">
      <c r="A37" s="1601"/>
      <c r="B37" s="1601"/>
      <c r="C37" s="2239"/>
    </row>
    <row r="38" spans="1:3" s="1598" customFormat="1" ht="8.25" customHeight="1">
      <c r="A38" s="1603" t="s">
        <v>194</v>
      </c>
      <c r="B38" s="1601"/>
      <c r="C38" s="2239"/>
    </row>
    <row r="39" spans="1:3" s="1598" customFormat="1" ht="8.25" customHeight="1">
      <c r="A39" s="2244" t="s">
        <v>195</v>
      </c>
      <c r="B39" s="1601"/>
      <c r="C39" s="2239"/>
    </row>
    <row r="40" spans="1:3" s="1598" customFormat="1" ht="8.25" customHeight="1">
      <c r="A40" s="2244"/>
      <c r="B40" s="1601"/>
      <c r="C40" s="1605" t="s">
        <v>480</v>
      </c>
    </row>
    <row r="41" spans="1:3" s="1598" customFormat="1" ht="8.25" customHeight="1">
      <c r="A41" s="1601"/>
      <c r="B41" s="1601"/>
      <c r="C41" s="2241" t="s">
        <v>196</v>
      </c>
    </row>
    <row r="42" spans="1:3" s="1598" customFormat="1" ht="8.25" customHeight="1">
      <c r="A42" s="1603" t="s">
        <v>197</v>
      </c>
      <c r="B42" s="1601"/>
      <c r="C42" s="2241"/>
    </row>
    <row r="43" spans="1:3" s="1598" customFormat="1" ht="8.25" customHeight="1">
      <c r="A43" s="1604" t="s">
        <v>198</v>
      </c>
      <c r="B43" s="1601"/>
      <c r="C43" s="2241"/>
    </row>
    <row r="44" spans="1:3" s="1598" customFormat="1" ht="8.25" customHeight="1">
      <c r="A44" s="1601"/>
      <c r="B44" s="1601"/>
      <c r="C44" s="2241"/>
    </row>
    <row r="45" spans="1:3" s="1598" customFormat="1" ht="11.25" customHeight="1">
      <c r="A45" s="1603" t="s">
        <v>199</v>
      </c>
      <c r="B45" s="1601"/>
      <c r="C45" s="2241"/>
    </row>
    <row r="46" spans="1:3" s="1598" customFormat="1" ht="8.25" customHeight="1">
      <c r="A46" s="2244" t="s">
        <v>200</v>
      </c>
      <c r="B46" s="1601"/>
      <c r="C46" s="1606"/>
    </row>
    <row r="47" spans="1:3" s="1598" customFormat="1" ht="8.25" customHeight="1">
      <c r="A47" s="2244"/>
      <c r="B47" s="1601"/>
      <c r="C47" s="1606" t="s">
        <v>201</v>
      </c>
    </row>
    <row r="48" spans="1:3" s="1598" customFormat="1" ht="8.25" customHeight="1">
      <c r="A48" s="1601"/>
      <c r="B48" s="1601"/>
      <c r="C48" s="2240" t="s">
        <v>202</v>
      </c>
    </row>
    <row r="49" spans="1:3" s="1598" customFormat="1" ht="8.25" customHeight="1">
      <c r="A49" s="1603" t="s">
        <v>350</v>
      </c>
      <c r="B49" s="1601"/>
      <c r="C49" s="2240"/>
    </row>
    <row r="50" spans="1:3" ht="8.25" customHeight="1">
      <c r="A50" s="2243" t="s">
        <v>203</v>
      </c>
      <c r="B50" s="1601"/>
      <c r="C50" s="1603"/>
    </row>
    <row r="51" spans="1:3" ht="8.25" customHeight="1">
      <c r="A51" s="2243"/>
      <c r="B51" s="1601"/>
      <c r="C51" s="1603" t="s">
        <v>204</v>
      </c>
    </row>
    <row r="52" spans="1:3" ht="8.25" customHeight="1">
      <c r="A52" s="1602"/>
      <c r="B52" s="1601"/>
      <c r="C52" s="2239" t="s">
        <v>205</v>
      </c>
    </row>
    <row r="53" spans="1:3" ht="8.25" customHeight="1">
      <c r="A53" s="1600" t="s">
        <v>349</v>
      </c>
      <c r="B53" s="1601"/>
      <c r="C53" s="2239"/>
    </row>
    <row r="54" spans="1:3" ht="8.25" customHeight="1">
      <c r="A54" s="2242" t="s">
        <v>206</v>
      </c>
      <c r="B54" s="2242"/>
      <c r="C54" s="2239"/>
    </row>
    <row r="55" spans="1:3" ht="8.25" customHeight="1">
      <c r="A55" s="1607"/>
      <c r="B55" s="1607"/>
      <c r="C55" s="2239"/>
    </row>
    <row r="56" spans="1:3" ht="8.25" customHeight="1">
      <c r="A56" s="1607"/>
      <c r="B56" s="1607"/>
      <c r="C56" s="2239"/>
    </row>
    <row r="57" ht="8.25" customHeight="1"/>
    <row r="58" ht="8.25" customHeight="1"/>
  </sheetData>
  <sheetProtection formatCells="0" formatColumns="0" formatRows="0" sort="0" autoFilter="0" pivotTables="0"/>
  <mergeCells count="20">
    <mergeCell ref="A15:A16"/>
    <mergeCell ref="C4:C15"/>
    <mergeCell ref="A23:B23"/>
    <mergeCell ref="C32:C39"/>
    <mergeCell ref="C28:C29"/>
    <mergeCell ref="C24:C25"/>
    <mergeCell ref="A1:C1"/>
    <mergeCell ref="A19:A20"/>
    <mergeCell ref="A6:B6"/>
    <mergeCell ref="A7:A8"/>
    <mergeCell ref="A11:A12"/>
    <mergeCell ref="C16:C21"/>
    <mergeCell ref="C52:C56"/>
    <mergeCell ref="C48:C49"/>
    <mergeCell ref="C41:C45"/>
    <mergeCell ref="A32:A33"/>
    <mergeCell ref="A54:B54"/>
    <mergeCell ref="A50:A51"/>
    <mergeCell ref="A46:A47"/>
    <mergeCell ref="A39:A40"/>
  </mergeCells>
  <printOptions/>
  <pageMargins left="0.25" right="0.25" top="0.5" bottom="0.2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42"/>
  <sheetViews>
    <sheetView zoomScalePageLayoutView="0" workbookViewId="0" topLeftCell="A1">
      <selection activeCell="Y21" sqref="Y21"/>
    </sheetView>
  </sheetViews>
  <sheetFormatPr defaultColWidth="9.140625" defaultRowHeight="12.75"/>
  <cols>
    <col min="1" max="1" width="4.00390625" style="810" customWidth="1"/>
    <col min="2" max="2" width="4.28125" style="810" customWidth="1"/>
    <col min="3" max="4" width="1.8515625" style="810" customWidth="1"/>
    <col min="5" max="5" width="72.8515625" style="810" customWidth="1"/>
    <col min="6" max="6" width="2.28125" style="810" customWidth="1"/>
    <col min="7" max="7" width="6.8515625" style="810" customWidth="1"/>
    <col min="8" max="8" width="1.28515625" style="810" customWidth="1"/>
    <col min="9" max="9" width="13.7109375" style="810" bestFit="1" customWidth="1"/>
    <col min="10" max="11" width="1.28515625" style="810" customWidth="1"/>
    <col min="12" max="12" width="6.57421875" style="810" customWidth="1"/>
    <col min="13" max="13" width="1.28515625" style="810" customWidth="1"/>
    <col min="14" max="14" width="6.57421875" style="810" customWidth="1"/>
    <col min="15" max="15" width="1.28515625" style="810" customWidth="1"/>
    <col min="16" max="16" width="6.57421875" style="810" customWidth="1"/>
    <col min="17" max="17" width="1.28515625" style="810" customWidth="1"/>
    <col min="18" max="18" width="6.57421875" style="810" customWidth="1"/>
    <col min="19" max="19" width="1.28515625" style="810" customWidth="1"/>
    <col min="20" max="20" width="6.57421875" style="810" customWidth="1"/>
    <col min="21" max="21" width="1.28515625" style="810" customWidth="1"/>
    <col min="22" max="31" width="9.140625" style="810" customWidth="1"/>
    <col min="32" max="32" width="9.140625" style="896" customWidth="1"/>
    <col min="33" max="254" width="9.140625" style="810" customWidth="1"/>
    <col min="255" max="16384" width="9.140625" style="810" customWidth="1"/>
  </cols>
  <sheetData>
    <row r="1" spans="1:21" ht="15.75" customHeight="1">
      <c r="A1" s="1893" t="s">
        <v>9</v>
      </c>
      <c r="B1" s="1893"/>
      <c r="C1" s="1893"/>
      <c r="D1" s="1893"/>
      <c r="E1" s="1893"/>
      <c r="F1" s="1893"/>
      <c r="G1" s="1893"/>
      <c r="H1" s="1893"/>
      <c r="I1" s="1893"/>
      <c r="J1" s="1893"/>
      <c r="K1" s="1893"/>
      <c r="L1" s="1893"/>
      <c r="M1" s="1893"/>
      <c r="N1" s="1893"/>
      <c r="O1" s="1893"/>
      <c r="P1" s="1893"/>
      <c r="Q1" s="1893"/>
      <c r="R1" s="1893"/>
      <c r="S1" s="1893"/>
      <c r="T1" s="1893"/>
      <c r="U1" s="1893"/>
    </row>
    <row r="2" spans="1:21" s="811" customFormat="1" ht="5.25" customHeight="1">
      <c r="A2" s="1929"/>
      <c r="B2" s="1929"/>
      <c r="C2" s="1929"/>
      <c r="D2" s="1929"/>
      <c r="E2" s="1929"/>
      <c r="F2" s="1929"/>
      <c r="G2" s="1929"/>
      <c r="H2" s="1929"/>
      <c r="I2" s="1929"/>
      <c r="J2" s="1929"/>
      <c r="K2" s="1929"/>
      <c r="L2" s="1929"/>
      <c r="M2" s="1929"/>
      <c r="N2" s="1929"/>
      <c r="O2" s="1929"/>
      <c r="P2" s="1929"/>
      <c r="Q2" s="1929"/>
      <c r="R2" s="1929"/>
      <c r="S2" s="1929"/>
      <c r="T2" s="1929"/>
      <c r="U2" s="1929"/>
    </row>
    <row r="3" spans="1:21" ht="9.75" customHeight="1">
      <c r="A3" s="1902" t="s">
        <v>324</v>
      </c>
      <c r="B3" s="1902"/>
      <c r="C3" s="1902"/>
      <c r="D3" s="1902"/>
      <c r="E3" s="1902"/>
      <c r="F3" s="151"/>
      <c r="G3" s="1898" t="s">
        <v>325</v>
      </c>
      <c r="H3" s="1899"/>
      <c r="I3" s="1899"/>
      <c r="J3" s="1899"/>
      <c r="K3" s="897"/>
      <c r="L3" s="898" t="s">
        <v>326</v>
      </c>
      <c r="M3" s="899"/>
      <c r="N3" s="898" t="s">
        <v>327</v>
      </c>
      <c r="O3" s="899"/>
      <c r="P3" s="898" t="s">
        <v>328</v>
      </c>
      <c r="Q3" s="899"/>
      <c r="R3" s="898" t="s">
        <v>329</v>
      </c>
      <c r="S3" s="900"/>
      <c r="T3" s="898" t="s">
        <v>330</v>
      </c>
      <c r="U3" s="901"/>
    </row>
    <row r="4" spans="1:21" ht="9.75" customHeight="1">
      <c r="A4" s="1902"/>
      <c r="B4" s="1902"/>
      <c r="C4" s="1902"/>
      <c r="D4" s="1902"/>
      <c r="E4" s="1902"/>
      <c r="F4" s="902"/>
      <c r="G4" s="816"/>
      <c r="H4" s="817"/>
      <c r="I4" s="818" t="s">
        <v>749</v>
      </c>
      <c r="J4" s="819"/>
      <c r="K4" s="903"/>
      <c r="L4" s="821"/>
      <c r="M4" s="819"/>
      <c r="N4" s="821"/>
      <c r="O4" s="819"/>
      <c r="P4" s="821"/>
      <c r="Q4" s="819"/>
      <c r="R4" s="821"/>
      <c r="S4" s="822"/>
      <c r="T4" s="821"/>
      <c r="U4" s="823"/>
    </row>
    <row r="5" spans="1:21" ht="9.75" customHeight="1">
      <c r="A5" s="832" t="s">
        <v>750</v>
      </c>
      <c r="B5" s="1822" t="s">
        <v>400</v>
      </c>
      <c r="C5" s="1928"/>
      <c r="D5" s="1928"/>
      <c r="E5" s="1928"/>
      <c r="F5" s="824"/>
      <c r="G5" s="825"/>
      <c r="H5" s="826"/>
      <c r="I5" s="825" t="s">
        <v>751</v>
      </c>
      <c r="J5" s="1819" t="s">
        <v>666</v>
      </c>
      <c r="K5" s="905"/>
      <c r="L5" s="829"/>
      <c r="M5" s="827"/>
      <c r="N5" s="829"/>
      <c r="O5" s="827"/>
      <c r="P5" s="829"/>
      <c r="Q5" s="827"/>
      <c r="R5" s="829"/>
      <c r="S5" s="830"/>
      <c r="T5" s="829"/>
      <c r="U5" s="831"/>
    </row>
    <row r="6" spans="1:21" ht="9.75" customHeight="1">
      <c r="A6" s="890"/>
      <c r="B6" s="856"/>
      <c r="C6" s="1927" t="s">
        <v>10</v>
      </c>
      <c r="D6" s="1927"/>
      <c r="E6" s="1927"/>
      <c r="F6" s="832"/>
      <c r="G6" s="906"/>
      <c r="H6" s="858"/>
      <c r="I6" s="907"/>
      <c r="J6" s="848"/>
      <c r="K6" s="908"/>
      <c r="L6" s="909"/>
      <c r="M6" s="848"/>
      <c r="N6" s="909"/>
      <c r="O6" s="848"/>
      <c r="P6" s="909"/>
      <c r="Q6" s="848"/>
      <c r="R6" s="909"/>
      <c r="S6" s="859"/>
      <c r="T6" s="909"/>
      <c r="U6" s="860"/>
    </row>
    <row r="7" spans="1:21" ht="9.75" customHeight="1">
      <c r="A7" s="837">
        <v>61</v>
      </c>
      <c r="B7" s="839"/>
      <c r="C7" s="839"/>
      <c r="D7" s="1904" t="s">
        <v>11</v>
      </c>
      <c r="E7" s="1904"/>
      <c r="F7" s="876"/>
      <c r="G7" s="910">
        <v>0.10039999999999999</v>
      </c>
      <c r="H7" s="858"/>
      <c r="I7" s="1792"/>
      <c r="J7" s="842"/>
      <c r="K7" s="908"/>
      <c r="L7" s="911">
        <v>0.095</v>
      </c>
      <c r="M7" s="848"/>
      <c r="N7" s="911">
        <v>0.094</v>
      </c>
      <c r="O7" s="848"/>
      <c r="P7" s="911">
        <v>0.093</v>
      </c>
      <c r="Q7" s="848"/>
      <c r="R7" s="911">
        <v>0.097</v>
      </c>
      <c r="S7" s="912"/>
      <c r="T7" s="911">
        <v>0.096</v>
      </c>
      <c r="U7" s="913"/>
    </row>
    <row r="8" spans="1:21" ht="9.75" customHeight="1">
      <c r="A8" s="845">
        <v>62</v>
      </c>
      <c r="B8" s="862"/>
      <c r="C8" s="862"/>
      <c r="D8" s="1914" t="s">
        <v>12</v>
      </c>
      <c r="E8" s="1914"/>
      <c r="F8" s="839"/>
      <c r="G8" s="910">
        <v>0.1213</v>
      </c>
      <c r="H8" s="858"/>
      <c r="I8" s="1814"/>
      <c r="J8" s="842"/>
      <c r="K8" s="908"/>
      <c r="L8" s="911">
        <v>0.115</v>
      </c>
      <c r="M8" s="848"/>
      <c r="N8" s="911">
        <v>0.116</v>
      </c>
      <c r="O8" s="848"/>
      <c r="P8" s="911">
        <v>0.116</v>
      </c>
      <c r="Q8" s="848"/>
      <c r="R8" s="911">
        <v>0.122</v>
      </c>
      <c r="S8" s="912"/>
      <c r="T8" s="911">
        <v>0.12</v>
      </c>
      <c r="U8" s="913"/>
    </row>
    <row r="9" spans="1:21" ht="9.75" customHeight="1">
      <c r="A9" s="845">
        <v>63</v>
      </c>
      <c r="B9" s="862"/>
      <c r="C9" s="862"/>
      <c r="D9" s="1914" t="s">
        <v>13</v>
      </c>
      <c r="E9" s="1914"/>
      <c r="F9" s="839"/>
      <c r="G9" s="910">
        <v>0.1487</v>
      </c>
      <c r="H9" s="858"/>
      <c r="I9" s="1814"/>
      <c r="J9" s="842"/>
      <c r="K9" s="908"/>
      <c r="L9" s="911">
        <v>0.142</v>
      </c>
      <c r="M9" s="848"/>
      <c r="N9" s="911">
        <v>0.146</v>
      </c>
      <c r="O9" s="848"/>
      <c r="P9" s="911">
        <v>0.147</v>
      </c>
      <c r="Q9" s="848"/>
      <c r="R9" s="911">
        <v>0.155</v>
      </c>
      <c r="S9" s="912"/>
      <c r="T9" s="911">
        <v>0.153</v>
      </c>
      <c r="U9" s="913"/>
    </row>
    <row r="10" spans="1:21" ht="9.75" customHeight="1">
      <c r="A10" s="914">
        <v>64</v>
      </c>
      <c r="B10" s="915"/>
      <c r="C10" s="915"/>
      <c r="D10" s="1926" t="s">
        <v>272</v>
      </c>
      <c r="E10" s="1926"/>
      <c r="F10" s="916"/>
      <c r="G10" s="917"/>
      <c r="H10" s="858"/>
      <c r="I10" s="1815"/>
      <c r="J10" s="848"/>
      <c r="K10" s="908"/>
      <c r="L10" s="918"/>
      <c r="M10" s="848"/>
      <c r="N10" s="918"/>
      <c r="O10" s="848"/>
      <c r="P10" s="918"/>
      <c r="Q10" s="848"/>
      <c r="R10" s="918"/>
      <c r="S10" s="859"/>
      <c r="T10" s="918"/>
      <c r="U10" s="860"/>
    </row>
    <row r="11" spans="1:21" ht="9.75" customHeight="1">
      <c r="A11" s="919"/>
      <c r="B11" s="920"/>
      <c r="C11" s="920"/>
      <c r="D11" s="920"/>
      <c r="E11" s="920" t="s">
        <v>271</v>
      </c>
      <c r="F11" s="904"/>
      <c r="G11" s="910">
        <v>0.07</v>
      </c>
      <c r="H11" s="858"/>
      <c r="I11" s="1814"/>
      <c r="J11" s="842"/>
      <c r="K11" s="908"/>
      <c r="L11" s="911">
        <v>0.07</v>
      </c>
      <c r="M11" s="848"/>
      <c r="N11" s="911">
        <v>0.07</v>
      </c>
      <c r="O11" s="848"/>
      <c r="P11" s="911">
        <v>0.07</v>
      </c>
      <c r="Q11" s="848"/>
      <c r="R11" s="911">
        <v>0.07</v>
      </c>
      <c r="S11" s="859"/>
      <c r="T11" s="911">
        <v>0.07</v>
      </c>
      <c r="U11" s="860"/>
    </row>
    <row r="12" spans="1:21" ht="9.75" customHeight="1">
      <c r="A12" s="845">
        <v>65</v>
      </c>
      <c r="B12" s="862"/>
      <c r="C12" s="862"/>
      <c r="D12" s="862"/>
      <c r="E12" s="921" t="s">
        <v>14</v>
      </c>
      <c r="F12" s="922"/>
      <c r="G12" s="910">
        <v>0.025</v>
      </c>
      <c r="H12" s="858"/>
      <c r="I12" s="1814"/>
      <c r="J12" s="842"/>
      <c r="K12" s="908"/>
      <c r="L12" s="911">
        <v>0.025</v>
      </c>
      <c r="M12" s="848"/>
      <c r="N12" s="911">
        <v>0.025</v>
      </c>
      <c r="O12" s="848"/>
      <c r="P12" s="911">
        <v>0.025</v>
      </c>
      <c r="Q12" s="848"/>
      <c r="R12" s="911">
        <v>0.025</v>
      </c>
      <c r="S12" s="859"/>
      <c r="T12" s="911">
        <v>0.025</v>
      </c>
      <c r="U12" s="860"/>
    </row>
    <row r="13" spans="1:21" ht="9.75" customHeight="1">
      <c r="A13" s="845">
        <v>68</v>
      </c>
      <c r="B13" s="862"/>
      <c r="C13" s="862"/>
      <c r="D13" s="1920" t="s">
        <v>15</v>
      </c>
      <c r="E13" s="1920"/>
      <c r="F13" s="923"/>
      <c r="G13" s="910">
        <v>0.10039999999999999</v>
      </c>
      <c r="H13" s="858"/>
      <c r="I13" s="1814"/>
      <c r="J13" s="842"/>
      <c r="K13" s="908"/>
      <c r="L13" s="911">
        <v>0.095</v>
      </c>
      <c r="M13" s="848"/>
      <c r="N13" s="911">
        <v>0.094</v>
      </c>
      <c r="O13" s="848"/>
      <c r="P13" s="911">
        <v>0.093</v>
      </c>
      <c r="Q13" s="848"/>
      <c r="R13" s="911">
        <v>0.097</v>
      </c>
      <c r="S13" s="859"/>
      <c r="T13" s="911">
        <v>0.096</v>
      </c>
      <c r="U13" s="860"/>
    </row>
    <row r="14" spans="1:21" ht="9.75" customHeight="1">
      <c r="A14" s="924"/>
      <c r="B14" s="925"/>
      <c r="C14" s="1925" t="s">
        <v>16</v>
      </c>
      <c r="D14" s="1925"/>
      <c r="E14" s="1925"/>
      <c r="F14" s="922"/>
      <c r="G14" s="177"/>
      <c r="H14" s="858"/>
      <c r="I14" s="1815"/>
      <c r="J14" s="848"/>
      <c r="K14" s="908"/>
      <c r="L14" s="849"/>
      <c r="M14" s="848"/>
      <c r="N14" s="849"/>
      <c r="O14" s="848"/>
      <c r="P14" s="849"/>
      <c r="Q14" s="848"/>
      <c r="R14" s="849"/>
      <c r="S14" s="859"/>
      <c r="T14" s="849"/>
      <c r="U14" s="860"/>
    </row>
    <row r="15" spans="1:21" ht="9.75" customHeight="1">
      <c r="A15" s="837">
        <v>69</v>
      </c>
      <c r="B15" s="839"/>
      <c r="C15" s="839"/>
      <c r="D15" s="1921" t="s">
        <v>17</v>
      </c>
      <c r="E15" s="1921"/>
      <c r="F15" s="926"/>
      <c r="G15" s="910">
        <v>0.07</v>
      </c>
      <c r="H15" s="858"/>
      <c r="I15" s="1814"/>
      <c r="J15" s="842"/>
      <c r="K15" s="908"/>
      <c r="L15" s="911">
        <v>0.07</v>
      </c>
      <c r="M15" s="848"/>
      <c r="N15" s="911">
        <v>0.07</v>
      </c>
      <c r="O15" s="848"/>
      <c r="P15" s="911">
        <v>0.07</v>
      </c>
      <c r="Q15" s="848"/>
      <c r="R15" s="911">
        <v>0.07</v>
      </c>
      <c r="S15" s="859"/>
      <c r="T15" s="911">
        <v>0.07</v>
      </c>
      <c r="U15" s="860"/>
    </row>
    <row r="16" spans="1:21" ht="9.75" customHeight="1">
      <c r="A16" s="927"/>
      <c r="B16" s="928"/>
      <c r="C16" s="1925" t="s">
        <v>18</v>
      </c>
      <c r="D16" s="1925"/>
      <c r="E16" s="1925"/>
      <c r="F16" s="904"/>
      <c r="G16" s="177"/>
      <c r="H16" s="858"/>
      <c r="I16" s="1815" t="s">
        <v>19</v>
      </c>
      <c r="J16" s="848"/>
      <c r="K16" s="908"/>
      <c r="L16" s="849"/>
      <c r="M16" s="848"/>
      <c r="N16" s="849"/>
      <c r="O16" s="848"/>
      <c r="P16" s="849"/>
      <c r="Q16" s="848"/>
      <c r="R16" s="849"/>
      <c r="S16" s="859"/>
      <c r="T16" s="849"/>
      <c r="U16" s="860"/>
    </row>
    <row r="17" spans="1:21" ht="9.75" customHeight="1">
      <c r="A17" s="837">
        <v>72</v>
      </c>
      <c r="B17" s="839"/>
      <c r="C17" s="839"/>
      <c r="D17" s="1921" t="s">
        <v>20</v>
      </c>
      <c r="E17" s="1921"/>
      <c r="F17" s="904"/>
      <c r="G17" s="929">
        <v>547</v>
      </c>
      <c r="H17" s="858"/>
      <c r="I17" s="1814" t="s">
        <v>21</v>
      </c>
      <c r="J17" s="930"/>
      <c r="K17" s="908"/>
      <c r="L17" s="843">
        <v>526</v>
      </c>
      <c r="M17" s="848"/>
      <c r="N17" s="843">
        <v>531</v>
      </c>
      <c r="O17" s="848"/>
      <c r="P17" s="843">
        <v>528</v>
      </c>
      <c r="Q17" s="848"/>
      <c r="R17" s="843">
        <v>597</v>
      </c>
      <c r="S17" s="859"/>
      <c r="T17" s="843">
        <v>611</v>
      </c>
      <c r="U17" s="860"/>
    </row>
    <row r="18" spans="1:21" ht="9.75" customHeight="1">
      <c r="A18" s="845">
        <v>73</v>
      </c>
      <c r="B18" s="862"/>
      <c r="C18" s="862"/>
      <c r="D18" s="1920" t="s">
        <v>22</v>
      </c>
      <c r="E18" s="1920"/>
      <c r="F18" s="922"/>
      <c r="G18" s="929">
        <v>1365</v>
      </c>
      <c r="H18" s="858"/>
      <c r="I18" s="1814" t="s">
        <v>23</v>
      </c>
      <c r="J18" s="842"/>
      <c r="K18" s="908"/>
      <c r="L18" s="843">
        <v>1333</v>
      </c>
      <c r="M18" s="848"/>
      <c r="N18" s="843">
        <v>1277</v>
      </c>
      <c r="O18" s="848"/>
      <c r="P18" s="843">
        <v>1254</v>
      </c>
      <c r="Q18" s="848"/>
      <c r="R18" s="843">
        <v>1240</v>
      </c>
      <c r="S18" s="859"/>
      <c r="T18" s="843">
        <v>1181</v>
      </c>
      <c r="U18" s="860"/>
    </row>
    <row r="19" spans="1:21" ht="9.75" customHeight="1">
      <c r="A19" s="845">
        <v>75</v>
      </c>
      <c r="B19" s="862"/>
      <c r="C19" s="862"/>
      <c r="D19" s="1920" t="s">
        <v>24</v>
      </c>
      <c r="E19" s="1920"/>
      <c r="F19" s="922"/>
      <c r="G19" s="929">
        <v>681</v>
      </c>
      <c r="H19" s="858"/>
      <c r="I19" s="1814" t="s">
        <v>587</v>
      </c>
      <c r="J19" s="842"/>
      <c r="K19" s="908"/>
      <c r="L19" s="843">
        <v>669</v>
      </c>
      <c r="M19" s="848"/>
      <c r="N19" s="843">
        <v>643</v>
      </c>
      <c r="O19" s="848"/>
      <c r="P19" s="843">
        <v>618</v>
      </c>
      <c r="Q19" s="848"/>
      <c r="R19" s="843">
        <v>599</v>
      </c>
      <c r="S19" s="859"/>
      <c r="T19" s="843">
        <v>631</v>
      </c>
      <c r="U19" s="860"/>
    </row>
    <row r="20" spans="1:21" ht="9.75" customHeight="1">
      <c r="A20" s="931"/>
      <c r="B20" s="932"/>
      <c r="C20" s="1922" t="s">
        <v>25</v>
      </c>
      <c r="D20" s="1922"/>
      <c r="E20" s="1922"/>
      <c r="F20" s="922"/>
      <c r="G20" s="177"/>
      <c r="H20" s="858"/>
      <c r="I20" s="1815"/>
      <c r="J20" s="848"/>
      <c r="K20" s="908"/>
      <c r="L20" s="849"/>
      <c r="M20" s="848"/>
      <c r="N20" s="849"/>
      <c r="O20" s="848"/>
      <c r="P20" s="849"/>
      <c r="Q20" s="848"/>
      <c r="R20" s="849"/>
      <c r="S20" s="859"/>
      <c r="T20" s="849"/>
      <c r="U20" s="860"/>
    </row>
    <row r="21" spans="1:21" ht="9.75" customHeight="1">
      <c r="A21" s="933"/>
      <c r="B21" s="856"/>
      <c r="C21" s="856"/>
      <c r="D21" s="1924" t="s">
        <v>26</v>
      </c>
      <c r="E21" s="1924"/>
      <c r="F21" s="904"/>
      <c r="G21" s="177"/>
      <c r="H21" s="858"/>
      <c r="I21" s="1815"/>
      <c r="J21" s="848"/>
      <c r="K21" s="908"/>
      <c r="L21" s="849"/>
      <c r="M21" s="848"/>
      <c r="N21" s="849"/>
      <c r="O21" s="848"/>
      <c r="P21" s="849"/>
      <c r="Q21" s="848"/>
      <c r="R21" s="849"/>
      <c r="S21" s="859"/>
      <c r="T21" s="849"/>
      <c r="U21" s="860"/>
    </row>
    <row r="22" spans="1:21" ht="9.75" customHeight="1">
      <c r="A22" s="837">
        <v>76</v>
      </c>
      <c r="B22" s="839"/>
      <c r="C22" s="839"/>
      <c r="D22" s="934"/>
      <c r="E22" s="934" t="s">
        <v>27</v>
      </c>
      <c r="F22" s="904"/>
      <c r="G22" s="929">
        <v>101</v>
      </c>
      <c r="H22" s="858"/>
      <c r="I22" s="1814"/>
      <c r="J22" s="842"/>
      <c r="K22" s="908"/>
      <c r="L22" s="843">
        <v>84</v>
      </c>
      <c r="M22" s="848"/>
      <c r="N22" s="843">
        <v>90</v>
      </c>
      <c r="O22" s="848"/>
      <c r="P22" s="843">
        <v>101</v>
      </c>
      <c r="Q22" s="848"/>
      <c r="R22" s="843">
        <v>113</v>
      </c>
      <c r="S22" s="859"/>
      <c r="T22" s="843">
        <v>118</v>
      </c>
      <c r="U22" s="860"/>
    </row>
    <row r="23" spans="1:21" ht="9.75" customHeight="1">
      <c r="A23" s="845">
        <v>77</v>
      </c>
      <c r="B23" s="862"/>
      <c r="C23" s="862"/>
      <c r="D23" s="1920" t="s">
        <v>28</v>
      </c>
      <c r="E23" s="1920"/>
      <c r="F23" s="922"/>
      <c r="G23" s="929">
        <v>101</v>
      </c>
      <c r="H23" s="858"/>
      <c r="I23" s="1814" t="s">
        <v>705</v>
      </c>
      <c r="J23" s="842"/>
      <c r="K23" s="908"/>
      <c r="L23" s="843">
        <v>84</v>
      </c>
      <c r="M23" s="848"/>
      <c r="N23" s="843">
        <v>90</v>
      </c>
      <c r="O23" s="848"/>
      <c r="P23" s="843">
        <v>100</v>
      </c>
      <c r="Q23" s="848"/>
      <c r="R23" s="843">
        <v>102</v>
      </c>
      <c r="S23" s="859"/>
      <c r="T23" s="843">
        <v>106</v>
      </c>
      <c r="U23" s="860"/>
    </row>
    <row r="24" spans="1:21" ht="9.75" customHeight="1">
      <c r="A24" s="863">
        <v>78</v>
      </c>
      <c r="B24" s="864"/>
      <c r="C24" s="864"/>
      <c r="D24" s="1923" t="s">
        <v>29</v>
      </c>
      <c r="E24" s="1923"/>
      <c r="F24" s="922"/>
      <c r="G24" s="177"/>
      <c r="H24" s="858"/>
      <c r="I24" s="1815"/>
      <c r="J24" s="848"/>
      <c r="K24" s="908"/>
      <c r="L24" s="849"/>
      <c r="M24" s="848"/>
      <c r="N24" s="849"/>
      <c r="O24" s="848"/>
      <c r="P24" s="849"/>
      <c r="Q24" s="848"/>
      <c r="R24" s="849"/>
      <c r="S24" s="859"/>
      <c r="T24" s="849"/>
      <c r="U24" s="860"/>
    </row>
    <row r="25" spans="1:21" ht="9.75" customHeight="1">
      <c r="A25" s="837"/>
      <c r="B25" s="839"/>
      <c r="C25" s="839"/>
      <c r="D25" s="934"/>
      <c r="E25" s="934" t="s">
        <v>27</v>
      </c>
      <c r="F25" s="904"/>
      <c r="G25" s="929">
        <v>0</v>
      </c>
      <c r="H25" s="858"/>
      <c r="I25" s="1814"/>
      <c r="J25" s="842"/>
      <c r="K25" s="908"/>
      <c r="L25" s="843">
        <v>0</v>
      </c>
      <c r="M25" s="848"/>
      <c r="N25" s="843">
        <v>0</v>
      </c>
      <c r="O25" s="848"/>
      <c r="P25" s="843">
        <v>0</v>
      </c>
      <c r="Q25" s="848"/>
      <c r="R25" s="843">
        <v>0</v>
      </c>
      <c r="S25" s="859"/>
      <c r="T25" s="843">
        <v>0</v>
      </c>
      <c r="U25" s="860"/>
    </row>
    <row r="26" spans="1:21" ht="9.75" customHeight="1">
      <c r="A26" s="845">
        <v>79</v>
      </c>
      <c r="B26" s="862"/>
      <c r="C26" s="862"/>
      <c r="D26" s="1920" t="s">
        <v>30</v>
      </c>
      <c r="E26" s="1920"/>
      <c r="F26" s="922"/>
      <c r="G26" s="929">
        <v>0</v>
      </c>
      <c r="H26" s="858"/>
      <c r="I26" s="1814"/>
      <c r="J26" s="842"/>
      <c r="K26" s="908"/>
      <c r="L26" s="843">
        <v>0</v>
      </c>
      <c r="M26" s="848"/>
      <c r="N26" s="843">
        <v>0</v>
      </c>
      <c r="O26" s="848"/>
      <c r="P26" s="843">
        <v>0</v>
      </c>
      <c r="Q26" s="848"/>
      <c r="R26" s="843">
        <v>0</v>
      </c>
      <c r="S26" s="859"/>
      <c r="T26" s="843">
        <v>0</v>
      </c>
      <c r="U26" s="860"/>
    </row>
    <row r="27" spans="1:21" ht="9.75" customHeight="1">
      <c r="A27" s="931"/>
      <c r="B27" s="932"/>
      <c r="C27" s="1922" t="s">
        <v>31</v>
      </c>
      <c r="D27" s="1922"/>
      <c r="E27" s="1922"/>
      <c r="F27" s="922"/>
      <c r="G27" s="177"/>
      <c r="H27" s="858"/>
      <c r="I27" s="1815"/>
      <c r="J27" s="848"/>
      <c r="K27" s="908"/>
      <c r="L27" s="849"/>
      <c r="M27" s="848"/>
      <c r="N27" s="849"/>
      <c r="O27" s="848"/>
      <c r="P27" s="849"/>
      <c r="Q27" s="848"/>
      <c r="R27" s="849"/>
      <c r="S27" s="859"/>
      <c r="T27" s="849"/>
      <c r="U27" s="860"/>
    </row>
    <row r="28" spans="1:21" ht="9.75" customHeight="1">
      <c r="A28" s="837">
        <v>80</v>
      </c>
      <c r="B28" s="839"/>
      <c r="C28" s="839"/>
      <c r="D28" s="1921" t="s">
        <v>32</v>
      </c>
      <c r="E28" s="1921"/>
      <c r="F28" s="935"/>
      <c r="G28" s="910" t="s">
        <v>392</v>
      </c>
      <c r="H28" s="858"/>
      <c r="I28" s="1814"/>
      <c r="J28" s="842"/>
      <c r="K28" s="908"/>
      <c r="L28" s="911" t="s">
        <v>392</v>
      </c>
      <c r="M28" s="848"/>
      <c r="N28" s="911" t="s">
        <v>392</v>
      </c>
      <c r="O28" s="848"/>
      <c r="P28" s="911" t="s">
        <v>392</v>
      </c>
      <c r="Q28" s="848"/>
      <c r="R28" s="911" t="s">
        <v>392</v>
      </c>
      <c r="S28" s="859"/>
      <c r="T28" s="911" t="s">
        <v>392</v>
      </c>
      <c r="U28" s="860"/>
    </row>
    <row r="29" spans="1:21" ht="9.75" customHeight="1">
      <c r="A29" s="845">
        <v>81</v>
      </c>
      <c r="B29" s="862"/>
      <c r="C29" s="862"/>
      <c r="D29" s="1920" t="s">
        <v>33</v>
      </c>
      <c r="E29" s="1920"/>
      <c r="F29" s="935"/>
      <c r="G29" s="910" t="s">
        <v>392</v>
      </c>
      <c r="H29" s="858"/>
      <c r="I29" s="1814"/>
      <c r="J29" s="842"/>
      <c r="K29" s="908"/>
      <c r="L29" s="911" t="s">
        <v>392</v>
      </c>
      <c r="M29" s="848"/>
      <c r="N29" s="911" t="s">
        <v>392</v>
      </c>
      <c r="O29" s="848"/>
      <c r="P29" s="911" t="s">
        <v>392</v>
      </c>
      <c r="Q29" s="848"/>
      <c r="R29" s="911" t="s">
        <v>392</v>
      </c>
      <c r="S29" s="859"/>
      <c r="T29" s="911" t="s">
        <v>392</v>
      </c>
      <c r="U29" s="860"/>
    </row>
    <row r="30" spans="1:21" ht="9.75" customHeight="1">
      <c r="A30" s="936">
        <v>82</v>
      </c>
      <c r="B30" s="937"/>
      <c r="C30" s="937"/>
      <c r="D30" s="1920" t="s">
        <v>34</v>
      </c>
      <c r="E30" s="1920"/>
      <c r="F30" s="857"/>
      <c r="G30" s="929">
        <v>2005</v>
      </c>
      <c r="H30" s="858"/>
      <c r="I30" s="1814" t="s">
        <v>269</v>
      </c>
      <c r="J30" s="842"/>
      <c r="K30" s="908"/>
      <c r="L30" s="938">
        <v>2004</v>
      </c>
      <c r="M30" s="848"/>
      <c r="N30" s="938">
        <v>2255</v>
      </c>
      <c r="O30" s="848"/>
      <c r="P30" s="938">
        <v>2255</v>
      </c>
      <c r="Q30" s="848"/>
      <c r="R30" s="938">
        <v>2255</v>
      </c>
      <c r="S30" s="859"/>
      <c r="T30" s="938">
        <v>2255</v>
      </c>
      <c r="U30" s="860"/>
    </row>
    <row r="31" spans="1:21" ht="9.75" customHeight="1">
      <c r="A31" s="936">
        <v>83</v>
      </c>
      <c r="B31" s="937"/>
      <c r="C31" s="937"/>
      <c r="D31" s="1920" t="s">
        <v>35</v>
      </c>
      <c r="E31" s="1920"/>
      <c r="F31" s="935"/>
      <c r="G31" s="929">
        <v>135</v>
      </c>
      <c r="H31" s="858"/>
      <c r="I31" s="1814" t="s">
        <v>270</v>
      </c>
      <c r="J31" s="842"/>
      <c r="K31" s="908"/>
      <c r="L31" s="938">
        <v>467</v>
      </c>
      <c r="M31" s="848"/>
      <c r="N31" s="938">
        <v>208</v>
      </c>
      <c r="O31" s="848"/>
      <c r="P31" s="938">
        <v>202</v>
      </c>
      <c r="Q31" s="848"/>
      <c r="R31" s="938">
        <v>260</v>
      </c>
      <c r="S31" s="859"/>
      <c r="T31" s="938">
        <v>238</v>
      </c>
      <c r="U31" s="860"/>
    </row>
    <row r="32" spans="1:21" ht="9.75" customHeight="1">
      <c r="A32" s="936">
        <v>84</v>
      </c>
      <c r="B32" s="937"/>
      <c r="C32" s="937"/>
      <c r="D32" s="1920" t="s">
        <v>36</v>
      </c>
      <c r="E32" s="1920"/>
      <c r="F32" s="935"/>
      <c r="G32" s="929">
        <v>3605</v>
      </c>
      <c r="H32" s="858"/>
      <c r="I32" s="1792"/>
      <c r="J32" s="842"/>
      <c r="K32" s="908"/>
      <c r="L32" s="938">
        <v>3605</v>
      </c>
      <c r="M32" s="848"/>
      <c r="N32" s="938">
        <v>4055</v>
      </c>
      <c r="O32" s="848"/>
      <c r="P32" s="938">
        <v>4055</v>
      </c>
      <c r="Q32" s="848"/>
      <c r="R32" s="938">
        <v>4055</v>
      </c>
      <c r="S32" s="859"/>
      <c r="T32" s="938">
        <v>4055</v>
      </c>
      <c r="U32" s="860"/>
    </row>
    <row r="33" spans="1:21" ht="9.75" customHeight="1">
      <c r="A33" s="936">
        <v>85</v>
      </c>
      <c r="B33" s="937"/>
      <c r="C33" s="937"/>
      <c r="D33" s="1920" t="s">
        <v>37</v>
      </c>
      <c r="E33" s="1920"/>
      <c r="F33" s="935"/>
      <c r="G33" s="939">
        <v>324</v>
      </c>
      <c r="H33" s="207"/>
      <c r="I33" s="940"/>
      <c r="J33" s="941"/>
      <c r="K33" s="942"/>
      <c r="L33" s="943">
        <v>327</v>
      </c>
      <c r="M33" s="941"/>
      <c r="N33" s="943">
        <v>0</v>
      </c>
      <c r="O33" s="941"/>
      <c r="P33" s="943">
        <v>0</v>
      </c>
      <c r="Q33" s="941"/>
      <c r="R33" s="943">
        <v>0</v>
      </c>
      <c r="S33" s="207"/>
      <c r="T33" s="943">
        <v>478</v>
      </c>
      <c r="U33" s="888"/>
    </row>
    <row r="34" spans="1:21" ht="4.5" customHeight="1">
      <c r="A34" s="895"/>
      <c r="B34" s="895"/>
      <c r="C34" s="895"/>
      <c r="D34" s="895"/>
      <c r="E34" s="895"/>
      <c r="F34" s="895"/>
      <c r="G34" s="895"/>
      <c r="H34" s="895"/>
      <c r="I34" s="895"/>
      <c r="J34" s="895"/>
      <c r="K34" s="895"/>
      <c r="L34" s="895"/>
      <c r="M34" s="895"/>
      <c r="N34" s="895"/>
      <c r="O34" s="895"/>
      <c r="P34" s="895"/>
      <c r="Q34" s="895"/>
      <c r="R34" s="895"/>
      <c r="S34" s="895"/>
      <c r="T34" s="895"/>
      <c r="U34" s="895"/>
    </row>
    <row r="35" spans="1:21" ht="16.5" customHeight="1">
      <c r="A35" s="1820">
        <v>1</v>
      </c>
      <c r="B35" s="944"/>
      <c r="C35" s="1918" t="s">
        <v>38</v>
      </c>
      <c r="D35" s="1918"/>
      <c r="E35" s="1918"/>
      <c r="F35" s="1918"/>
      <c r="G35" s="1918"/>
      <c r="H35" s="1918"/>
      <c r="I35" s="1918"/>
      <c r="J35" s="1918"/>
      <c r="K35" s="1918"/>
      <c r="L35" s="1918"/>
      <c r="M35" s="1918"/>
      <c r="N35" s="1918"/>
      <c r="O35" s="1918"/>
      <c r="P35" s="1918"/>
      <c r="Q35" s="1918"/>
      <c r="R35" s="1918"/>
      <c r="S35" s="1918"/>
      <c r="T35" s="1918"/>
      <c r="U35" s="1918"/>
    </row>
    <row r="36" spans="1:21" ht="9">
      <c r="A36" s="1821">
        <v>2</v>
      </c>
      <c r="B36" s="944"/>
      <c r="C36" s="1919" t="s">
        <v>39</v>
      </c>
      <c r="D36" s="1919"/>
      <c r="E36" s="1919"/>
      <c r="F36" s="1919"/>
      <c r="G36" s="1919"/>
      <c r="H36" s="1919"/>
      <c r="I36" s="1919"/>
      <c r="J36" s="1919"/>
      <c r="K36" s="1919"/>
      <c r="L36" s="1919"/>
      <c r="M36" s="1919"/>
      <c r="N36" s="1919"/>
      <c r="O36" s="1919"/>
      <c r="P36" s="1919"/>
      <c r="Q36" s="1919"/>
      <c r="R36" s="1919"/>
      <c r="S36" s="1919"/>
      <c r="T36" s="1919"/>
      <c r="U36" s="1919"/>
    </row>
    <row r="37" spans="1:21" ht="9">
      <c r="A37" s="1821">
        <v>3</v>
      </c>
      <c r="B37" s="944"/>
      <c r="C37" s="1916" t="s">
        <v>40</v>
      </c>
      <c r="D37" s="1916"/>
      <c r="E37" s="1916"/>
      <c r="F37" s="1916"/>
      <c r="G37" s="1916"/>
      <c r="H37" s="1916"/>
      <c r="I37" s="1916"/>
      <c r="J37" s="1916"/>
      <c r="K37" s="1916"/>
      <c r="L37" s="1916"/>
      <c r="M37" s="1916"/>
      <c r="N37" s="1916"/>
      <c r="O37" s="1916"/>
      <c r="P37" s="1916"/>
      <c r="Q37" s="1916"/>
      <c r="R37" s="1916"/>
      <c r="S37" s="1916"/>
      <c r="T37" s="1916"/>
      <c r="U37" s="1916"/>
    </row>
    <row r="38" spans="1:21" ht="9">
      <c r="A38" s="1821">
        <v>4</v>
      </c>
      <c r="B38" s="944"/>
      <c r="C38" s="1916" t="s">
        <v>41</v>
      </c>
      <c r="D38" s="1916"/>
      <c r="E38" s="1916"/>
      <c r="F38" s="1916"/>
      <c r="G38" s="1916"/>
      <c r="H38" s="1916"/>
      <c r="I38" s="1916"/>
      <c r="J38" s="1916"/>
      <c r="K38" s="1916"/>
      <c r="L38" s="1916"/>
      <c r="M38" s="1916"/>
      <c r="N38" s="1916"/>
      <c r="O38" s="1916"/>
      <c r="P38" s="1916"/>
      <c r="Q38" s="1916"/>
      <c r="R38" s="1916"/>
      <c r="S38" s="1916"/>
      <c r="T38" s="1916"/>
      <c r="U38" s="1916"/>
    </row>
    <row r="39" spans="1:21" ht="9">
      <c r="A39" s="1821">
        <v>5</v>
      </c>
      <c r="B39" s="944"/>
      <c r="C39" s="1916" t="s">
        <v>42</v>
      </c>
      <c r="D39" s="1916"/>
      <c r="E39" s="1916"/>
      <c r="F39" s="1916"/>
      <c r="G39" s="1916"/>
      <c r="H39" s="1916"/>
      <c r="I39" s="1916"/>
      <c r="J39" s="1916"/>
      <c r="K39" s="1916"/>
      <c r="L39" s="1916"/>
      <c r="M39" s="1916"/>
      <c r="N39" s="1916"/>
      <c r="O39" s="1916"/>
      <c r="P39" s="1916"/>
      <c r="Q39" s="1916"/>
      <c r="R39" s="1916"/>
      <c r="S39" s="1916"/>
      <c r="T39" s="1916"/>
      <c r="U39" s="1916"/>
    </row>
    <row r="40" spans="1:21" ht="26.25" customHeight="1">
      <c r="A40" s="1820">
        <v>6</v>
      </c>
      <c r="B40" s="944"/>
      <c r="C40" s="1917" t="s">
        <v>273</v>
      </c>
      <c r="D40" s="1917"/>
      <c r="E40" s="1917"/>
      <c r="F40" s="1917"/>
      <c r="G40" s="1917"/>
      <c r="H40" s="1917"/>
      <c r="I40" s="1917"/>
      <c r="J40" s="1917"/>
      <c r="K40" s="1917"/>
      <c r="L40" s="1917"/>
      <c r="M40" s="1917"/>
      <c r="N40" s="1917"/>
      <c r="O40" s="1917"/>
      <c r="P40" s="1917"/>
      <c r="Q40" s="1917"/>
      <c r="R40" s="1917"/>
      <c r="S40" s="1917"/>
      <c r="T40" s="1917"/>
      <c r="U40" s="1917"/>
    </row>
    <row r="41" spans="1:21" ht="9">
      <c r="A41" s="1821">
        <v>7</v>
      </c>
      <c r="C41" s="1916" t="s">
        <v>43</v>
      </c>
      <c r="D41" s="1916"/>
      <c r="E41" s="1916"/>
      <c r="F41" s="1916"/>
      <c r="G41" s="1916"/>
      <c r="H41" s="1916"/>
      <c r="I41" s="1916"/>
      <c r="J41" s="1916"/>
      <c r="K41" s="1916"/>
      <c r="L41" s="1916"/>
      <c r="M41" s="1916"/>
      <c r="N41" s="1916"/>
      <c r="O41" s="1916"/>
      <c r="P41" s="1916"/>
      <c r="Q41" s="1916"/>
      <c r="R41" s="1916"/>
      <c r="S41" s="1916"/>
      <c r="T41" s="1916"/>
      <c r="U41" s="1916"/>
    </row>
    <row r="42" spans="1:21" ht="9">
      <c r="A42" s="945" t="s">
        <v>392</v>
      </c>
      <c r="C42" s="1915" t="s">
        <v>44</v>
      </c>
      <c r="D42" s="1915"/>
      <c r="E42" s="1915"/>
      <c r="F42" s="1915"/>
      <c r="G42" s="1915"/>
      <c r="H42" s="1915"/>
      <c r="I42" s="1915"/>
      <c r="J42" s="1915"/>
      <c r="K42" s="1915"/>
      <c r="L42" s="1915"/>
      <c r="M42" s="1915"/>
      <c r="N42" s="1915"/>
      <c r="O42" s="1915"/>
      <c r="P42" s="1915"/>
      <c r="Q42" s="1915"/>
      <c r="R42" s="1915"/>
      <c r="S42" s="1915"/>
      <c r="T42" s="1915"/>
      <c r="U42" s="1915"/>
    </row>
  </sheetData>
  <sheetProtection formatCells="0" formatColumns="0" formatRows="0" sort="0" autoFilter="0" pivotTables="0"/>
  <mergeCells count="38">
    <mergeCell ref="C6:E6"/>
    <mergeCell ref="D7:E7"/>
    <mergeCell ref="A1:U1"/>
    <mergeCell ref="G3:J3"/>
    <mergeCell ref="A4:E4"/>
    <mergeCell ref="C5:E5"/>
    <mergeCell ref="A2:U2"/>
    <mergeCell ref="A3:E3"/>
    <mergeCell ref="C14:E14"/>
    <mergeCell ref="D8:E8"/>
    <mergeCell ref="D9:E9"/>
    <mergeCell ref="D13:E13"/>
    <mergeCell ref="D10:E10"/>
    <mergeCell ref="C16:E16"/>
    <mergeCell ref="D15:E15"/>
    <mergeCell ref="C27:E27"/>
    <mergeCell ref="D17:E17"/>
    <mergeCell ref="D18:E18"/>
    <mergeCell ref="D23:E23"/>
    <mergeCell ref="D26:E26"/>
    <mergeCell ref="D19:E19"/>
    <mergeCell ref="C20:E20"/>
    <mergeCell ref="D24:E24"/>
    <mergeCell ref="D21:E21"/>
    <mergeCell ref="D33:E33"/>
    <mergeCell ref="D28:E28"/>
    <mergeCell ref="D29:E29"/>
    <mergeCell ref="D30:E30"/>
    <mergeCell ref="D31:E31"/>
    <mergeCell ref="D32:E32"/>
    <mergeCell ref="C42:U42"/>
    <mergeCell ref="C41:U41"/>
    <mergeCell ref="C39:U39"/>
    <mergeCell ref="C40:U40"/>
    <mergeCell ref="C35:U35"/>
    <mergeCell ref="C36:U36"/>
    <mergeCell ref="C37:U37"/>
    <mergeCell ref="C38:U38"/>
  </mergeCells>
  <printOptions horizontalCentered="1"/>
  <pageMargins left="0.25" right="0.25" top="0.5" bottom="0.25"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O53"/>
  <sheetViews>
    <sheetView zoomScalePageLayoutView="0" workbookViewId="0" topLeftCell="A1">
      <selection activeCell="G63" sqref="G63"/>
    </sheetView>
  </sheetViews>
  <sheetFormatPr defaultColWidth="9.140625" defaultRowHeight="12.75"/>
  <cols>
    <col min="1" max="3" width="2.140625" style="752" customWidth="1"/>
    <col min="4" max="4" width="68.28125" style="752" customWidth="1"/>
    <col min="5" max="5" width="11.421875" style="752" customWidth="1"/>
    <col min="6" max="6" width="1.28515625" style="752" customWidth="1"/>
    <col min="7" max="7" width="10.00390625" style="809" customWidth="1"/>
    <col min="8" max="8" width="9.28125" style="809" customWidth="1"/>
    <col min="9" max="9" width="1.28515625" style="809" customWidth="1"/>
    <col min="10" max="10" width="4.28125" style="809" customWidth="1"/>
    <col min="11" max="11" width="13.57421875" style="809" customWidth="1"/>
    <col min="12" max="12" width="7.8515625" style="752" customWidth="1"/>
    <col min="13" max="13" width="11.421875" style="809" customWidth="1"/>
    <col min="14" max="15" width="1.28515625" style="809" customWidth="1"/>
    <col min="16" max="16" width="9.140625" style="809" customWidth="1"/>
    <col min="17" max="254" width="9.140625" style="752" customWidth="1"/>
    <col min="255" max="16384" width="9.140625" style="752" customWidth="1"/>
  </cols>
  <sheetData>
    <row r="1" spans="1:15" ht="19.5">
      <c r="A1" s="1948" t="s">
        <v>274</v>
      </c>
      <c r="B1" s="1948"/>
      <c r="C1" s="1948"/>
      <c r="D1" s="1948"/>
      <c r="E1" s="1948"/>
      <c r="F1" s="1948"/>
      <c r="G1" s="1948"/>
      <c r="H1" s="1948"/>
      <c r="I1" s="1948"/>
      <c r="J1" s="1948"/>
      <c r="K1" s="1948"/>
      <c r="L1" s="1948"/>
      <c r="M1" s="1948"/>
      <c r="N1" s="1948"/>
      <c r="O1" s="1948"/>
    </row>
    <row r="2" spans="1:15" ht="9">
      <c r="A2" s="753"/>
      <c r="B2" s="753"/>
      <c r="C2" s="753"/>
      <c r="D2" s="753"/>
      <c r="E2" s="753"/>
      <c r="F2" s="753"/>
      <c r="G2" s="753"/>
      <c r="H2" s="753"/>
      <c r="I2" s="753"/>
      <c r="J2" s="753"/>
      <c r="K2" s="753"/>
      <c r="L2" s="753"/>
      <c r="M2" s="753"/>
      <c r="N2" s="753"/>
      <c r="O2" s="753"/>
    </row>
    <row r="3" spans="1:15" ht="9.75" customHeight="1">
      <c r="A3" s="1952" t="s">
        <v>324</v>
      </c>
      <c r="B3" s="1952"/>
      <c r="C3" s="1952"/>
      <c r="D3" s="1953"/>
      <c r="E3" s="1949" t="s">
        <v>325</v>
      </c>
      <c r="F3" s="1950"/>
      <c r="G3" s="1950"/>
      <c r="H3" s="1950"/>
      <c r="I3" s="1950"/>
      <c r="J3" s="1950"/>
      <c r="K3" s="1950"/>
      <c r="L3" s="1950"/>
      <c r="M3" s="1950"/>
      <c r="N3" s="1950"/>
      <c r="O3" s="1951"/>
    </row>
    <row r="4" spans="1:15" ht="9.75" customHeight="1">
      <c r="A4" s="754"/>
      <c r="B4" s="754"/>
      <c r="C4" s="754"/>
      <c r="D4" s="754"/>
      <c r="E4" s="755" t="s">
        <v>677</v>
      </c>
      <c r="F4" s="756"/>
      <c r="G4" s="1944" t="s">
        <v>678</v>
      </c>
      <c r="H4" s="1944"/>
      <c r="I4" s="1794" t="s">
        <v>374</v>
      </c>
      <c r="J4" s="1793"/>
      <c r="K4" s="757" t="s">
        <v>679</v>
      </c>
      <c r="L4" s="756"/>
      <c r="M4" s="756" t="s">
        <v>680</v>
      </c>
      <c r="N4" s="756"/>
      <c r="O4" s="758"/>
    </row>
    <row r="5" spans="1:15" ht="9.75" customHeight="1">
      <c r="A5" s="754"/>
      <c r="B5" s="754"/>
      <c r="C5" s="754"/>
      <c r="D5" s="754"/>
      <c r="E5" s="755" t="s">
        <v>681</v>
      </c>
      <c r="F5" s="756"/>
      <c r="G5" s="756"/>
      <c r="H5" s="756" t="s">
        <v>682</v>
      </c>
      <c r="I5" s="756"/>
      <c r="J5" s="759"/>
      <c r="K5" s="756" t="s">
        <v>683</v>
      </c>
      <c r="L5" s="756"/>
      <c r="M5" s="756" t="s">
        <v>684</v>
      </c>
      <c r="N5" s="756"/>
      <c r="O5" s="758"/>
    </row>
    <row r="6" spans="1:15" ht="9.75" customHeight="1">
      <c r="A6" s="1942"/>
      <c r="B6" s="1942"/>
      <c r="C6" s="1943"/>
      <c r="D6" s="760"/>
      <c r="E6" s="761" t="s">
        <v>685</v>
      </c>
      <c r="F6" s="762"/>
      <c r="G6" s="762" t="s">
        <v>686</v>
      </c>
      <c r="H6" s="762" t="s">
        <v>687</v>
      </c>
      <c r="I6" s="762"/>
      <c r="J6" s="763"/>
      <c r="K6" s="762" t="s">
        <v>688</v>
      </c>
      <c r="L6" s="762" t="s">
        <v>453</v>
      </c>
      <c r="M6" s="762" t="s">
        <v>689</v>
      </c>
      <c r="N6" s="1829" t="s">
        <v>666</v>
      </c>
      <c r="O6" s="764"/>
    </row>
    <row r="7" spans="1:15" ht="9.75" customHeight="1">
      <c r="A7" s="1946" t="s">
        <v>690</v>
      </c>
      <c r="B7" s="1946"/>
      <c r="C7" s="1946"/>
      <c r="D7" s="1947"/>
      <c r="E7" s="766"/>
      <c r="F7" s="767"/>
      <c r="G7" s="767"/>
      <c r="H7" s="767"/>
      <c r="I7" s="767"/>
      <c r="J7" s="767"/>
      <c r="K7" s="767"/>
      <c r="L7" s="767"/>
      <c r="M7" s="767"/>
      <c r="N7" s="767"/>
      <c r="O7" s="768"/>
    </row>
    <row r="8" spans="1:15" ht="9.75" customHeight="1">
      <c r="A8" s="769"/>
      <c r="B8" s="1940" t="s">
        <v>691</v>
      </c>
      <c r="C8" s="1940"/>
      <c r="D8" s="1941"/>
      <c r="E8" s="770">
        <v>2873</v>
      </c>
      <c r="F8" s="771"/>
      <c r="G8" s="771">
        <v>0</v>
      </c>
      <c r="H8" s="771">
        <v>0</v>
      </c>
      <c r="I8" s="772"/>
      <c r="J8" s="772"/>
      <c r="K8" s="773">
        <f>SUM(E8:H8)</f>
        <v>2873</v>
      </c>
      <c r="L8" s="774"/>
      <c r="M8" s="775"/>
      <c r="N8" s="772"/>
      <c r="O8" s="776"/>
    </row>
    <row r="9" spans="1:15" ht="9.75" customHeight="1">
      <c r="A9" s="777"/>
      <c r="B9" s="1934" t="s">
        <v>692</v>
      </c>
      <c r="C9" s="1934"/>
      <c r="D9" s="1935"/>
      <c r="E9" s="778">
        <v>7815</v>
      </c>
      <c r="F9" s="779"/>
      <c r="G9" s="771">
        <v>0</v>
      </c>
      <c r="H9" s="771">
        <v>0</v>
      </c>
      <c r="I9" s="779"/>
      <c r="J9" s="779"/>
      <c r="K9" s="773">
        <f>SUM(E9:H9)</f>
        <v>7815</v>
      </c>
      <c r="L9" s="781"/>
      <c r="M9" s="782"/>
      <c r="N9" s="779"/>
      <c r="O9" s="783"/>
    </row>
    <row r="10" spans="1:15" ht="9.75" customHeight="1">
      <c r="A10" s="777"/>
      <c r="B10" s="1934" t="s">
        <v>693</v>
      </c>
      <c r="C10" s="1934"/>
      <c r="D10" s="1935"/>
      <c r="E10" s="778">
        <v>67204</v>
      </c>
      <c r="F10" s="779"/>
      <c r="G10" s="771">
        <v>-44</v>
      </c>
      <c r="H10" s="771">
        <v>0</v>
      </c>
      <c r="I10" s="779"/>
      <c r="J10" s="779"/>
      <c r="K10" s="773">
        <f>SUM(E10:H10)</f>
        <v>67160</v>
      </c>
      <c r="L10" s="781"/>
      <c r="M10" s="782"/>
      <c r="N10" s="779"/>
      <c r="O10" s="758"/>
    </row>
    <row r="11" spans="1:15" ht="9.75" customHeight="1">
      <c r="A11" s="784"/>
      <c r="B11" s="785"/>
      <c r="C11" s="1930" t="s">
        <v>694</v>
      </c>
      <c r="D11" s="1931"/>
      <c r="E11" s="787"/>
      <c r="F11" s="771"/>
      <c r="G11" s="771"/>
      <c r="H11" s="771"/>
      <c r="I11" s="771"/>
      <c r="J11" s="771"/>
      <c r="K11" s="773"/>
      <c r="L11" s="788">
        <v>32</v>
      </c>
      <c r="M11" s="1824" t="s">
        <v>695</v>
      </c>
      <c r="N11" s="1795"/>
      <c r="O11" s="758"/>
    </row>
    <row r="12" spans="1:15" ht="9.75" customHeight="1">
      <c r="A12" s="784"/>
      <c r="B12" s="789"/>
      <c r="C12" s="1930" t="s">
        <v>696</v>
      </c>
      <c r="D12" s="1931"/>
      <c r="E12" s="778"/>
      <c r="F12" s="779"/>
      <c r="G12" s="779"/>
      <c r="H12" s="779"/>
      <c r="I12" s="779"/>
      <c r="J12" s="779"/>
      <c r="K12" s="780"/>
      <c r="L12" s="788">
        <v>215</v>
      </c>
      <c r="M12" s="1824" t="s">
        <v>697</v>
      </c>
      <c r="N12" s="1796"/>
      <c r="O12" s="758"/>
    </row>
    <row r="13" spans="1:15" ht="9.75" customHeight="1">
      <c r="A13" s="784"/>
      <c r="B13" s="789"/>
      <c r="C13" s="1930" t="s">
        <v>698</v>
      </c>
      <c r="D13" s="1931"/>
      <c r="E13" s="778"/>
      <c r="F13" s="779"/>
      <c r="G13" s="779"/>
      <c r="H13" s="779"/>
      <c r="I13" s="779"/>
      <c r="J13" s="779"/>
      <c r="K13" s="780"/>
      <c r="L13" s="788">
        <v>87</v>
      </c>
      <c r="M13" s="1824"/>
      <c r="N13" s="1796"/>
      <c r="O13" s="758"/>
    </row>
    <row r="14" spans="1:15" ht="9.75" customHeight="1">
      <c r="A14" s="784"/>
      <c r="B14" s="789"/>
      <c r="C14" s="1930" t="s">
        <v>699</v>
      </c>
      <c r="D14" s="1931"/>
      <c r="E14" s="778"/>
      <c r="F14" s="779"/>
      <c r="G14" s="779"/>
      <c r="H14" s="779"/>
      <c r="I14" s="779"/>
      <c r="J14" s="779"/>
      <c r="K14" s="780"/>
      <c r="L14" s="781">
        <f>K10-L11-L12-L13</f>
        <v>66826</v>
      </c>
      <c r="M14" s="1824"/>
      <c r="N14" s="1796"/>
      <c r="O14" s="758"/>
    </row>
    <row r="15" spans="1:15" ht="9.75" customHeight="1">
      <c r="A15" s="777"/>
      <c r="B15" s="1932" t="s">
        <v>700</v>
      </c>
      <c r="C15" s="1932"/>
      <c r="D15" s="1933"/>
      <c r="E15" s="778">
        <v>2891</v>
      </c>
      <c r="F15" s="771"/>
      <c r="G15" s="771">
        <v>0</v>
      </c>
      <c r="H15" s="771">
        <v>0</v>
      </c>
      <c r="I15" s="771"/>
      <c r="J15" s="771"/>
      <c r="K15" s="773">
        <f>SUM(E15:H15)</f>
        <v>2891</v>
      </c>
      <c r="L15" s="788"/>
      <c r="M15" s="1825"/>
      <c r="N15" s="1796"/>
      <c r="O15" s="758"/>
    </row>
    <row r="16" spans="1:15" ht="9.75" customHeight="1">
      <c r="A16" s="777"/>
      <c r="B16" s="1932" t="s">
        <v>701</v>
      </c>
      <c r="C16" s="1932"/>
      <c r="D16" s="1933"/>
      <c r="E16" s="778">
        <v>24434</v>
      </c>
      <c r="F16" s="771"/>
      <c r="G16" s="771">
        <v>0</v>
      </c>
      <c r="H16" s="771">
        <v>0</v>
      </c>
      <c r="I16" s="779"/>
      <c r="J16" s="779"/>
      <c r="K16" s="773">
        <f>SUM(E16:H16)</f>
        <v>24434</v>
      </c>
      <c r="L16" s="781"/>
      <c r="M16" s="1824"/>
      <c r="N16" s="1796"/>
      <c r="O16" s="758"/>
    </row>
    <row r="17" spans="1:15" ht="9.75" customHeight="1">
      <c r="A17" s="777"/>
      <c r="B17" s="1932" t="s">
        <v>702</v>
      </c>
      <c r="C17" s="1932"/>
      <c r="D17" s="1933"/>
      <c r="E17" s="778">
        <v>251106</v>
      </c>
      <c r="F17" s="771"/>
      <c r="G17" s="771">
        <v>0</v>
      </c>
      <c r="H17" s="771">
        <v>0</v>
      </c>
      <c r="I17" s="779"/>
      <c r="J17" s="779"/>
      <c r="K17" s="773">
        <f>SUM(E17:H17)</f>
        <v>251106</v>
      </c>
      <c r="L17" s="781"/>
      <c r="M17" s="1824"/>
      <c r="N17" s="1796"/>
      <c r="O17" s="783"/>
    </row>
    <row r="18" spans="1:15" ht="9.75" customHeight="1">
      <c r="A18" s="777"/>
      <c r="B18" s="1932" t="s">
        <v>703</v>
      </c>
      <c r="C18" s="1932"/>
      <c r="D18" s="1933"/>
      <c r="E18" s="778">
        <v>-1726</v>
      </c>
      <c r="F18" s="771"/>
      <c r="G18" s="771">
        <v>0</v>
      </c>
      <c r="H18" s="771">
        <v>0</v>
      </c>
      <c r="I18" s="779"/>
      <c r="J18" s="779"/>
      <c r="K18" s="773">
        <f>SUM(E18:H18)</f>
        <v>-1726</v>
      </c>
      <c r="L18" s="781"/>
      <c r="M18" s="1824"/>
      <c r="N18" s="1796"/>
      <c r="O18" s="758"/>
    </row>
    <row r="19" spans="1:15" ht="9.75" customHeight="1">
      <c r="A19" s="790"/>
      <c r="B19" s="789"/>
      <c r="C19" s="1930" t="s">
        <v>704</v>
      </c>
      <c r="D19" s="1931"/>
      <c r="E19" s="778"/>
      <c r="F19" s="779"/>
      <c r="G19" s="779"/>
      <c r="H19" s="779"/>
      <c r="I19" s="779"/>
      <c r="J19" s="779"/>
      <c r="K19" s="780"/>
      <c r="L19" s="788">
        <v>-101</v>
      </c>
      <c r="M19" s="1824" t="s">
        <v>705</v>
      </c>
      <c r="N19" s="1796"/>
      <c r="O19" s="758"/>
    </row>
    <row r="20" spans="1:15" ht="9.75" customHeight="1">
      <c r="A20" s="791"/>
      <c r="B20" s="789"/>
      <c r="C20" s="1930" t="s">
        <v>706</v>
      </c>
      <c r="D20" s="1931"/>
      <c r="E20" s="778"/>
      <c r="F20" s="779"/>
      <c r="G20" s="779"/>
      <c r="H20" s="779"/>
      <c r="I20" s="779"/>
      <c r="J20" s="779"/>
      <c r="K20" s="780"/>
      <c r="L20" s="788">
        <v>0</v>
      </c>
      <c r="M20" s="1824" t="s">
        <v>707</v>
      </c>
      <c r="N20" s="1796"/>
      <c r="O20" s="758"/>
    </row>
    <row r="21" spans="1:15" ht="9.75" customHeight="1">
      <c r="A21" s="791"/>
      <c r="B21" s="789"/>
      <c r="C21" s="1930" t="s">
        <v>708</v>
      </c>
      <c r="D21" s="1931"/>
      <c r="E21" s="778"/>
      <c r="F21" s="779"/>
      <c r="G21" s="779"/>
      <c r="H21" s="779"/>
      <c r="I21" s="779"/>
      <c r="J21" s="779"/>
      <c r="K21" s="780"/>
      <c r="L21" s="781">
        <f>K18-L19-L20</f>
        <v>-1625</v>
      </c>
      <c r="M21" s="1824"/>
      <c r="N21" s="1796"/>
      <c r="O21" s="758"/>
    </row>
    <row r="22" spans="1:15" ht="9.75" customHeight="1">
      <c r="A22" s="769"/>
      <c r="B22" s="1932" t="s">
        <v>709</v>
      </c>
      <c r="C22" s="1932"/>
      <c r="D22" s="1933"/>
      <c r="E22" s="778">
        <v>19346</v>
      </c>
      <c r="F22" s="771"/>
      <c r="G22" s="771">
        <v>0</v>
      </c>
      <c r="H22" s="771">
        <v>0</v>
      </c>
      <c r="I22" s="771"/>
      <c r="J22" s="771"/>
      <c r="K22" s="773">
        <f aca="true" t="shared" si="0" ref="K22:K27">SUM(E22:H22)</f>
        <v>19346</v>
      </c>
      <c r="L22" s="788"/>
      <c r="M22" s="1825"/>
      <c r="N22" s="1795"/>
      <c r="O22" s="758"/>
    </row>
    <row r="23" spans="1:15" ht="9.75" customHeight="1">
      <c r="A23" s="777"/>
      <c r="B23" s="1932" t="s">
        <v>710</v>
      </c>
      <c r="C23" s="1932"/>
      <c r="D23" s="1933"/>
      <c r="E23" s="778">
        <v>9300</v>
      </c>
      <c r="F23" s="771"/>
      <c r="G23" s="771">
        <v>0</v>
      </c>
      <c r="H23" s="771">
        <v>0</v>
      </c>
      <c r="I23" s="779"/>
      <c r="J23" s="779"/>
      <c r="K23" s="773">
        <f t="shared" si="0"/>
        <v>9300</v>
      </c>
      <c r="L23" s="781"/>
      <c r="M23" s="1824"/>
      <c r="N23" s="1796"/>
      <c r="O23" s="758"/>
    </row>
    <row r="24" spans="1:15" ht="9.75" customHeight="1">
      <c r="A24" s="777"/>
      <c r="B24" s="1932" t="s">
        <v>711</v>
      </c>
      <c r="C24" s="1932"/>
      <c r="D24" s="1933"/>
      <c r="E24" s="778">
        <v>1741</v>
      </c>
      <c r="F24" s="771"/>
      <c r="G24" s="771">
        <v>0</v>
      </c>
      <c r="H24" s="771">
        <v>0</v>
      </c>
      <c r="I24" s="779"/>
      <c r="J24" s="779"/>
      <c r="K24" s="773">
        <f t="shared" si="0"/>
        <v>1741</v>
      </c>
      <c r="L24" s="781"/>
      <c r="M24" s="1824"/>
      <c r="N24" s="1796"/>
      <c r="O24" s="758"/>
    </row>
    <row r="25" spans="1:15" ht="9.75" customHeight="1">
      <c r="A25" s="777"/>
      <c r="B25" s="1932" t="s">
        <v>712</v>
      </c>
      <c r="C25" s="1932"/>
      <c r="D25" s="1933"/>
      <c r="E25" s="778">
        <v>1438</v>
      </c>
      <c r="F25" s="771"/>
      <c r="G25" s="771">
        <v>0</v>
      </c>
      <c r="H25" s="771">
        <v>0</v>
      </c>
      <c r="I25" s="779"/>
      <c r="J25" s="779"/>
      <c r="K25" s="773">
        <f t="shared" si="0"/>
        <v>1438</v>
      </c>
      <c r="L25" s="781"/>
      <c r="M25" s="1824" t="s">
        <v>713</v>
      </c>
      <c r="N25" s="1796"/>
      <c r="O25" s="758"/>
    </row>
    <row r="26" spans="1:15" ht="9.75" customHeight="1">
      <c r="A26" s="777"/>
      <c r="B26" s="1932" t="s">
        <v>714</v>
      </c>
      <c r="C26" s="1932"/>
      <c r="D26" s="1933"/>
      <c r="E26" s="778">
        <v>897</v>
      </c>
      <c r="F26" s="771"/>
      <c r="G26" s="771">
        <v>0</v>
      </c>
      <c r="H26" s="771">
        <v>0</v>
      </c>
      <c r="I26" s="779"/>
      <c r="J26" s="779"/>
      <c r="K26" s="773">
        <f t="shared" si="0"/>
        <v>897</v>
      </c>
      <c r="L26" s="781"/>
      <c r="M26" s="1824" t="s">
        <v>715</v>
      </c>
      <c r="N26" s="1796"/>
      <c r="O26" s="758"/>
    </row>
    <row r="27" spans="1:15" ht="9.75" customHeight="1">
      <c r="A27" s="777"/>
      <c r="B27" s="1932" t="s">
        <v>716</v>
      </c>
      <c r="C27" s="1932"/>
      <c r="D27" s="1933"/>
      <c r="E27" s="778">
        <v>1766</v>
      </c>
      <c r="F27" s="771"/>
      <c r="G27" s="771">
        <v>0</v>
      </c>
      <c r="H27" s="771">
        <v>468</v>
      </c>
      <c r="I27" s="779"/>
      <c r="J27" s="779"/>
      <c r="K27" s="773">
        <f t="shared" si="0"/>
        <v>2234</v>
      </c>
      <c r="L27" s="781"/>
      <c r="M27" s="1824"/>
      <c r="N27" s="1796"/>
      <c r="O27" s="758"/>
    </row>
    <row r="28" spans="1:15" ht="9.75" customHeight="1">
      <c r="A28" s="791"/>
      <c r="B28" s="789"/>
      <c r="C28" s="1930" t="s">
        <v>717</v>
      </c>
      <c r="D28" s="1931"/>
      <c r="E28" s="778"/>
      <c r="F28" s="779"/>
      <c r="G28" s="779"/>
      <c r="H28" s="779"/>
      <c r="I28" s="779"/>
      <c r="J28" s="779"/>
      <c r="K28" s="780"/>
      <c r="L28" s="788">
        <v>355</v>
      </c>
      <c r="M28" s="1824" t="s">
        <v>718</v>
      </c>
      <c r="N28" s="1796"/>
      <c r="O28" s="758"/>
    </row>
    <row r="29" spans="1:15" ht="9.75" customHeight="1">
      <c r="A29" s="791"/>
      <c r="B29" s="789"/>
      <c r="C29" s="1930" t="s">
        <v>719</v>
      </c>
      <c r="D29" s="1931"/>
      <c r="E29" s="778"/>
      <c r="F29" s="779"/>
      <c r="G29" s="779"/>
      <c r="H29" s="779"/>
      <c r="I29" s="779"/>
      <c r="J29" s="779"/>
      <c r="K29" s="780"/>
      <c r="L29" s="788">
        <v>41</v>
      </c>
      <c r="M29" s="1824" t="s">
        <v>720</v>
      </c>
      <c r="N29" s="1796"/>
      <c r="O29" s="758"/>
    </row>
    <row r="30" spans="1:15" ht="9.75" customHeight="1">
      <c r="A30" s="791"/>
      <c r="B30" s="789"/>
      <c r="C30" s="1930" t="s">
        <v>694</v>
      </c>
      <c r="D30" s="1931"/>
      <c r="E30" s="778"/>
      <c r="F30" s="779"/>
      <c r="G30" s="779"/>
      <c r="H30" s="779"/>
      <c r="I30" s="779"/>
      <c r="J30" s="779"/>
      <c r="K30" s="780"/>
      <c r="L30" s="788">
        <v>996</v>
      </c>
      <c r="M30" s="1824" t="s">
        <v>721</v>
      </c>
      <c r="N30" s="1796"/>
      <c r="O30" s="758"/>
    </row>
    <row r="31" spans="1:15" ht="9.75" customHeight="1">
      <c r="A31" s="791"/>
      <c r="B31" s="789"/>
      <c r="C31" s="1930" t="s">
        <v>698</v>
      </c>
      <c r="D31" s="1931"/>
      <c r="E31" s="778"/>
      <c r="F31" s="779"/>
      <c r="G31" s="779"/>
      <c r="H31" s="779"/>
      <c r="I31" s="779"/>
      <c r="J31" s="779"/>
      <c r="K31" s="780"/>
      <c r="L31" s="788">
        <v>151</v>
      </c>
      <c r="M31" s="1824"/>
      <c r="N31" s="1796"/>
      <c r="O31" s="758"/>
    </row>
    <row r="32" spans="1:15" ht="9.75" customHeight="1">
      <c r="A32" s="791"/>
      <c r="B32" s="789"/>
      <c r="C32" s="1930" t="s">
        <v>722</v>
      </c>
      <c r="D32" s="1931"/>
      <c r="E32" s="778"/>
      <c r="F32" s="779"/>
      <c r="G32" s="779"/>
      <c r="H32" s="779"/>
      <c r="I32" s="779"/>
      <c r="J32" s="779"/>
      <c r="K32" s="780"/>
      <c r="L32" s="788">
        <v>117</v>
      </c>
      <c r="M32" s="1824" t="s">
        <v>723</v>
      </c>
      <c r="N32" s="1796"/>
      <c r="O32" s="758"/>
    </row>
    <row r="33" spans="1:15" ht="9.75" customHeight="1">
      <c r="A33" s="791"/>
      <c r="B33" s="789"/>
      <c r="C33" s="1930" t="s">
        <v>724</v>
      </c>
      <c r="D33" s="1931"/>
      <c r="E33" s="778"/>
      <c r="F33" s="779"/>
      <c r="G33" s="779"/>
      <c r="H33" s="779"/>
      <c r="I33" s="779"/>
      <c r="J33" s="779"/>
      <c r="K33" s="780"/>
      <c r="L33" s="788">
        <v>14</v>
      </c>
      <c r="M33" s="1824" t="s">
        <v>725</v>
      </c>
      <c r="N33" s="1796"/>
      <c r="O33" s="758"/>
    </row>
    <row r="34" spans="1:15" ht="9.75" customHeight="1">
      <c r="A34" s="791"/>
      <c r="B34" s="789"/>
      <c r="C34" s="1930" t="s">
        <v>726</v>
      </c>
      <c r="D34" s="1931"/>
      <c r="E34" s="778"/>
      <c r="F34" s="779"/>
      <c r="G34" s="779"/>
      <c r="H34" s="779"/>
      <c r="I34" s="779"/>
      <c r="J34" s="779"/>
      <c r="K34" s="780"/>
      <c r="L34" s="788">
        <v>337</v>
      </c>
      <c r="M34" s="1824" t="s">
        <v>727</v>
      </c>
      <c r="N34" s="1796"/>
      <c r="O34" s="758"/>
    </row>
    <row r="35" spans="1:15" ht="9.75" customHeight="1">
      <c r="A35" s="791"/>
      <c r="B35" s="789"/>
      <c r="C35" s="1930" t="s">
        <v>696</v>
      </c>
      <c r="D35" s="1931"/>
      <c r="E35" s="778"/>
      <c r="F35" s="779"/>
      <c r="G35" s="779"/>
      <c r="H35" s="779"/>
      <c r="I35" s="779"/>
      <c r="J35" s="779"/>
      <c r="K35" s="780"/>
      <c r="L35" s="788">
        <v>200</v>
      </c>
      <c r="M35" s="1824" t="s">
        <v>728</v>
      </c>
      <c r="N35" s="1796"/>
      <c r="O35" s="758"/>
    </row>
    <row r="36" spans="1:15" ht="9.75" customHeight="1">
      <c r="A36" s="791"/>
      <c r="B36" s="789"/>
      <c r="C36" s="1930" t="s">
        <v>729</v>
      </c>
      <c r="D36" s="1931"/>
      <c r="E36" s="778"/>
      <c r="F36" s="779"/>
      <c r="G36" s="779"/>
      <c r="H36" s="779"/>
      <c r="I36" s="779"/>
      <c r="J36" s="779"/>
      <c r="K36" s="780"/>
      <c r="L36" s="788">
        <v>23</v>
      </c>
      <c r="M36" s="1824"/>
      <c r="N36" s="1796"/>
      <c r="O36" s="758"/>
    </row>
    <row r="37" spans="1:15" ht="9.75" customHeight="1">
      <c r="A37" s="777"/>
      <c r="B37" s="1932" t="s">
        <v>730</v>
      </c>
      <c r="C37" s="1932"/>
      <c r="D37" s="1933"/>
      <c r="E37" s="770">
        <v>536</v>
      </c>
      <c r="F37" s="771"/>
      <c r="G37" s="771">
        <v>0</v>
      </c>
      <c r="H37" s="771">
        <v>0</v>
      </c>
      <c r="I37" s="779"/>
      <c r="J37" s="779"/>
      <c r="K37" s="780">
        <f>SUM(E37:H37)</f>
        <v>536</v>
      </c>
      <c r="L37" s="781"/>
      <c r="M37" s="1824"/>
      <c r="N37" s="1796"/>
      <c r="O37" s="758"/>
    </row>
    <row r="38" spans="1:15" ht="9.75" customHeight="1">
      <c r="A38" s="791"/>
      <c r="B38" s="789"/>
      <c r="C38" s="1930" t="s">
        <v>731</v>
      </c>
      <c r="D38" s="1931"/>
      <c r="E38" s="778"/>
      <c r="F38" s="779"/>
      <c r="G38" s="779"/>
      <c r="H38" s="779"/>
      <c r="I38" s="779"/>
      <c r="J38" s="779"/>
      <c r="K38" s="780"/>
      <c r="L38" s="788">
        <v>66</v>
      </c>
      <c r="M38" s="1824" t="s">
        <v>732</v>
      </c>
      <c r="N38" s="1796"/>
      <c r="O38" s="758"/>
    </row>
    <row r="39" spans="1:15" ht="9.75" customHeight="1">
      <c r="A39" s="791"/>
      <c r="B39" s="789"/>
      <c r="C39" s="1930" t="s">
        <v>733</v>
      </c>
      <c r="D39" s="1931"/>
      <c r="E39" s="778"/>
      <c r="F39" s="779"/>
      <c r="G39" s="779"/>
      <c r="H39" s="779"/>
      <c r="I39" s="779"/>
      <c r="J39" s="779"/>
      <c r="K39" s="780"/>
      <c r="L39" s="788">
        <v>27</v>
      </c>
      <c r="M39" s="1824" t="s">
        <v>734</v>
      </c>
      <c r="N39" s="1796"/>
      <c r="O39" s="758"/>
    </row>
    <row r="40" spans="1:15" ht="9.75" customHeight="1">
      <c r="A40" s="791"/>
      <c r="B40" s="789"/>
      <c r="C40" s="1930" t="s">
        <v>735</v>
      </c>
      <c r="D40" s="1931"/>
      <c r="E40" s="778"/>
      <c r="F40" s="779"/>
      <c r="G40" s="779"/>
      <c r="H40" s="779"/>
      <c r="I40" s="779"/>
      <c r="J40" s="779"/>
      <c r="K40" s="780"/>
      <c r="L40" s="788">
        <v>681</v>
      </c>
      <c r="M40" s="1824" t="s">
        <v>587</v>
      </c>
      <c r="N40" s="1796"/>
      <c r="O40" s="758"/>
    </row>
    <row r="41" spans="1:15" ht="9.75" customHeight="1">
      <c r="A41" s="791"/>
      <c r="B41" s="789"/>
      <c r="C41" s="1930" t="s">
        <v>736</v>
      </c>
      <c r="D41" s="1931"/>
      <c r="E41" s="778"/>
      <c r="F41" s="779"/>
      <c r="G41" s="779"/>
      <c r="H41" s="779"/>
      <c r="I41" s="779"/>
      <c r="J41" s="779"/>
      <c r="K41" s="780"/>
      <c r="L41" s="788">
        <v>-71</v>
      </c>
      <c r="M41" s="1824" t="s">
        <v>737</v>
      </c>
      <c r="N41" s="1796"/>
      <c r="O41" s="758"/>
    </row>
    <row r="42" spans="1:15" ht="9.75" customHeight="1">
      <c r="A42" s="791"/>
      <c r="B42" s="789"/>
      <c r="C42" s="1930" t="s">
        <v>738</v>
      </c>
      <c r="D42" s="1931"/>
      <c r="E42" s="778"/>
      <c r="F42" s="779"/>
      <c r="G42" s="779"/>
      <c r="H42" s="779"/>
      <c r="I42" s="779"/>
      <c r="J42" s="779"/>
      <c r="K42" s="780"/>
      <c r="L42" s="788">
        <v>-91</v>
      </c>
      <c r="M42" s="1824" t="s">
        <v>739</v>
      </c>
      <c r="N42" s="1796"/>
      <c r="O42" s="758"/>
    </row>
    <row r="43" spans="1:15" ht="9.75" customHeight="1">
      <c r="A43" s="791"/>
      <c r="B43" s="789"/>
      <c r="C43" s="1930" t="s">
        <v>740</v>
      </c>
      <c r="D43" s="1931"/>
      <c r="E43" s="778"/>
      <c r="F43" s="779"/>
      <c r="G43" s="779"/>
      <c r="H43" s="779"/>
      <c r="I43" s="779"/>
      <c r="J43" s="779"/>
      <c r="K43" s="780"/>
      <c r="L43" s="788">
        <v>-76</v>
      </c>
      <c r="M43" s="1824" t="s">
        <v>741</v>
      </c>
      <c r="N43" s="1796"/>
      <c r="O43" s="758"/>
    </row>
    <row r="44" spans="1:15" ht="9.75" customHeight="1">
      <c r="A44" s="792"/>
      <c r="B44" s="1936" t="s">
        <v>742</v>
      </c>
      <c r="C44" s="1936"/>
      <c r="D44" s="1937"/>
      <c r="E44" s="793"/>
      <c r="F44" s="794"/>
      <c r="G44" s="794"/>
      <c r="H44" s="794"/>
      <c r="I44" s="794"/>
      <c r="J44" s="794"/>
      <c r="K44" s="795"/>
      <c r="L44" s="796"/>
      <c r="M44" s="1826"/>
      <c r="N44" s="1797"/>
      <c r="O44" s="758"/>
    </row>
    <row r="45" spans="1:15" ht="9.75" customHeight="1">
      <c r="A45" s="769"/>
      <c r="B45" s="797"/>
      <c r="C45" s="1938" t="s">
        <v>545</v>
      </c>
      <c r="D45" s="1939"/>
      <c r="E45" s="787">
        <v>287</v>
      </c>
      <c r="F45" s="771"/>
      <c r="G45" s="771">
        <v>0</v>
      </c>
      <c r="H45" s="771">
        <v>0</v>
      </c>
      <c r="I45" s="771"/>
      <c r="J45" s="771"/>
      <c r="K45" s="780">
        <f>SUM(E45:H45)</f>
        <v>287</v>
      </c>
      <c r="L45" s="788"/>
      <c r="M45" s="1825" t="s">
        <v>743</v>
      </c>
      <c r="N45" s="1795"/>
      <c r="O45" s="758"/>
    </row>
    <row r="46" spans="1:15" ht="9.75" customHeight="1">
      <c r="A46" s="769"/>
      <c r="B46" s="797"/>
      <c r="C46" s="789"/>
      <c r="D46" s="798" t="s">
        <v>744</v>
      </c>
      <c r="E46" s="770"/>
      <c r="F46" s="771"/>
      <c r="G46" s="771"/>
      <c r="H46" s="771"/>
      <c r="I46" s="771"/>
      <c r="J46" s="771"/>
      <c r="K46" s="773"/>
      <c r="L46" s="788"/>
      <c r="M46" s="1827"/>
      <c r="N46" s="1795"/>
      <c r="O46" s="758"/>
    </row>
    <row r="47" spans="1:15" ht="9.75" customHeight="1">
      <c r="A47" s="769"/>
      <c r="B47" s="797"/>
      <c r="C47" s="789"/>
      <c r="D47" s="798" t="s">
        <v>745</v>
      </c>
      <c r="E47" s="770"/>
      <c r="F47" s="771"/>
      <c r="G47" s="771"/>
      <c r="H47" s="771"/>
      <c r="I47" s="771"/>
      <c r="J47" s="771"/>
      <c r="K47" s="773"/>
      <c r="L47" s="788"/>
      <c r="M47" s="1825"/>
      <c r="N47" s="1795"/>
      <c r="O47" s="758"/>
    </row>
    <row r="48" spans="1:15" ht="9.75" customHeight="1">
      <c r="A48" s="777"/>
      <c r="B48" s="799"/>
      <c r="C48" s="1930" t="s">
        <v>549</v>
      </c>
      <c r="D48" s="1931"/>
      <c r="E48" s="770">
        <v>7194</v>
      </c>
      <c r="F48" s="771"/>
      <c r="G48" s="771">
        <v>-108</v>
      </c>
      <c r="H48" s="771">
        <v>0</v>
      </c>
      <c r="I48" s="794"/>
      <c r="J48" s="794"/>
      <c r="K48" s="780">
        <f>SUM(E48:H48)</f>
        <v>7086</v>
      </c>
      <c r="L48" s="781"/>
      <c r="M48" s="1826"/>
      <c r="N48" s="1797"/>
      <c r="O48" s="758"/>
    </row>
    <row r="49" spans="1:15" ht="9.75" customHeight="1">
      <c r="A49" s="777"/>
      <c r="B49" s="799"/>
      <c r="C49" s="786"/>
      <c r="D49" s="789" t="s">
        <v>696</v>
      </c>
      <c r="E49" s="778"/>
      <c r="F49" s="779"/>
      <c r="G49" s="779"/>
      <c r="H49" s="779"/>
      <c r="I49" s="779"/>
      <c r="J49" s="779"/>
      <c r="K49" s="780"/>
      <c r="L49" s="788">
        <v>4</v>
      </c>
      <c r="M49" s="1824" t="s">
        <v>746</v>
      </c>
      <c r="N49" s="1796"/>
      <c r="O49" s="758"/>
    </row>
    <row r="50" spans="1:15" ht="9.75" customHeight="1">
      <c r="A50" s="777"/>
      <c r="B50" s="799"/>
      <c r="C50" s="786"/>
      <c r="D50" s="789" t="s">
        <v>549</v>
      </c>
      <c r="E50" s="770"/>
      <c r="F50" s="772"/>
      <c r="G50" s="772"/>
      <c r="H50" s="772"/>
      <c r="I50" s="772"/>
      <c r="J50" s="772"/>
      <c r="K50" s="800"/>
      <c r="L50" s="774">
        <f>K48-L49</f>
        <v>7082</v>
      </c>
      <c r="M50" s="1828"/>
      <c r="N50" s="1798"/>
      <c r="O50" s="758"/>
    </row>
    <row r="51" spans="1:15" ht="9.75" customHeight="1">
      <c r="A51" s="1934" t="s">
        <v>747</v>
      </c>
      <c r="B51" s="1934"/>
      <c r="C51" s="1934"/>
      <c r="D51" s="1935"/>
      <c r="E51" s="801">
        <f>SUM(E8:E50)</f>
        <v>397102</v>
      </c>
      <c r="F51" s="802"/>
      <c r="G51" s="802">
        <f>SUM(G8:G50)</f>
        <v>-152</v>
      </c>
      <c r="H51" s="802">
        <f>SUM(H8:H50)</f>
        <v>468</v>
      </c>
      <c r="I51" s="802">
        <f>SUM(I8:I50)</f>
        <v>0</v>
      </c>
      <c r="J51" s="802"/>
      <c r="K51" s="803">
        <f>SUM(K8:K50)</f>
        <v>397418</v>
      </c>
      <c r="L51" s="804"/>
      <c r="M51" s="805"/>
      <c r="N51" s="802"/>
      <c r="O51" s="806"/>
    </row>
    <row r="52" spans="1:15" ht="4.5" customHeight="1">
      <c r="A52" s="765"/>
      <c r="B52" s="765"/>
      <c r="C52" s="765"/>
      <c r="D52" s="765"/>
      <c r="E52" s="772"/>
      <c r="F52" s="772"/>
      <c r="G52" s="772"/>
      <c r="H52" s="772"/>
      <c r="I52" s="772"/>
      <c r="J52" s="772"/>
      <c r="K52" s="772"/>
      <c r="L52" s="807"/>
      <c r="M52" s="772"/>
      <c r="N52" s="772"/>
      <c r="O52" s="808"/>
    </row>
    <row r="53" spans="1:15" ht="9">
      <c r="A53" s="1945" t="s">
        <v>496</v>
      </c>
      <c r="B53" s="1945"/>
      <c r="C53" s="1945"/>
      <c r="D53" s="1945"/>
      <c r="E53" s="1945"/>
      <c r="F53" s="1945"/>
      <c r="G53" s="1945"/>
      <c r="H53" s="1945"/>
      <c r="I53" s="1945"/>
      <c r="J53" s="1945"/>
      <c r="K53" s="1945"/>
      <c r="L53" s="1945"/>
      <c r="M53" s="1945"/>
      <c r="N53" s="1945"/>
      <c r="O53" s="1945"/>
    </row>
  </sheetData>
  <sheetProtection formatCells="0" formatColumns="0" formatRows="0" sort="0" autoFilter="0" pivotTables="0"/>
  <mergeCells count="47">
    <mergeCell ref="E3:O3"/>
    <mergeCell ref="A3:D3"/>
    <mergeCell ref="B9:D9"/>
    <mergeCell ref="B10:D10"/>
    <mergeCell ref="B23:D23"/>
    <mergeCell ref="A1:O1"/>
    <mergeCell ref="C41:D41"/>
    <mergeCell ref="C42:D42"/>
    <mergeCell ref="B37:D37"/>
    <mergeCell ref="C38:D38"/>
    <mergeCell ref="C39:D39"/>
    <mergeCell ref="C40:D40"/>
    <mergeCell ref="A53:O53"/>
    <mergeCell ref="C19:D19"/>
    <mergeCell ref="C20:D20"/>
    <mergeCell ref="C21:D21"/>
    <mergeCell ref="B22:D22"/>
    <mergeCell ref="C32:D32"/>
    <mergeCell ref="C34:D34"/>
    <mergeCell ref="B24:D24"/>
    <mergeCell ref="C43:D43"/>
    <mergeCell ref="B8:D8"/>
    <mergeCell ref="B15:D15"/>
    <mergeCell ref="B16:D16"/>
    <mergeCell ref="B17:D17"/>
    <mergeCell ref="A6:C6"/>
    <mergeCell ref="G4:H4"/>
    <mergeCell ref="C14:D14"/>
    <mergeCell ref="A7:D7"/>
    <mergeCell ref="C11:D11"/>
    <mergeCell ref="C12:D12"/>
    <mergeCell ref="A51:D51"/>
    <mergeCell ref="B44:D44"/>
    <mergeCell ref="C45:D45"/>
    <mergeCell ref="C48:D48"/>
    <mergeCell ref="C31:D31"/>
    <mergeCell ref="B18:D18"/>
    <mergeCell ref="B25:D25"/>
    <mergeCell ref="C35:D35"/>
    <mergeCell ref="C13:D13"/>
    <mergeCell ref="C36:D36"/>
    <mergeCell ref="C28:D28"/>
    <mergeCell ref="C29:D29"/>
    <mergeCell ref="C30:D30"/>
    <mergeCell ref="C33:D33"/>
    <mergeCell ref="B27:D27"/>
    <mergeCell ref="B26:D26"/>
  </mergeCells>
  <printOptions horizontalCentered="1"/>
  <pageMargins left="0.25" right="0.25" top="0.3" bottom="0.25" header="0.5" footer="0.5"/>
  <pageSetup horizontalDpi="600" verticalDpi="600" orientation="landscape" scale="90" r:id="rId1"/>
</worksheet>
</file>

<file path=xl/worksheets/sheet6.xml><?xml version="1.0" encoding="utf-8"?>
<worksheet xmlns="http://schemas.openxmlformats.org/spreadsheetml/2006/main" xmlns:r="http://schemas.openxmlformats.org/officeDocument/2006/relationships">
  <dimension ref="A1:S61"/>
  <sheetViews>
    <sheetView zoomScalePageLayoutView="0" workbookViewId="0" topLeftCell="A1">
      <selection activeCell="Y24" sqref="Y24"/>
    </sheetView>
  </sheetViews>
  <sheetFormatPr defaultColWidth="9.140625" defaultRowHeight="12.75"/>
  <cols>
    <col min="1" max="3" width="2.140625" style="1389" customWidth="1"/>
    <col min="4" max="4" width="67.57421875" style="1389" customWidth="1"/>
    <col min="5" max="5" width="1.1484375" style="1389" customWidth="1"/>
    <col min="6" max="6" width="10.7109375" style="1389" customWidth="1"/>
    <col min="7" max="7" width="1.28515625" style="1389" customWidth="1"/>
    <col min="8" max="8" width="10.00390625" style="1513" customWidth="1"/>
    <col min="9" max="9" width="1.28515625" style="1513" customWidth="1"/>
    <col min="10" max="10" width="9.28125" style="1513" customWidth="1"/>
    <col min="11" max="11" width="1.28515625" style="1513" customWidth="1"/>
    <col min="12" max="12" width="1.8515625" style="1513" customWidth="1"/>
    <col min="13" max="13" width="10.00390625" style="1513" customWidth="1"/>
    <col min="14" max="14" width="1.28515625" style="1513" customWidth="1"/>
    <col min="15" max="15" width="10.00390625" style="1389" customWidth="1"/>
    <col min="16" max="16" width="1.28515625" style="1389" customWidth="1"/>
    <col min="17" max="17" width="10.00390625" style="1513" customWidth="1"/>
    <col min="18" max="19" width="1.28515625" style="1513" customWidth="1"/>
    <col min="20" max="20" width="9.140625" style="1513" customWidth="1"/>
    <col min="21" max="254" width="9.140625" style="1389" customWidth="1"/>
    <col min="255" max="16384" width="9.140625" style="1389" customWidth="1"/>
  </cols>
  <sheetData>
    <row r="1" spans="1:19" ht="18">
      <c r="A1" s="1893" t="s">
        <v>112</v>
      </c>
      <c r="B1" s="1893"/>
      <c r="C1" s="1893"/>
      <c r="D1" s="1893"/>
      <c r="E1" s="1893"/>
      <c r="F1" s="1893"/>
      <c r="G1" s="1893"/>
      <c r="H1" s="1893"/>
      <c r="I1" s="1893"/>
      <c r="J1" s="1893"/>
      <c r="K1" s="1893"/>
      <c r="L1" s="1893"/>
      <c r="M1" s="1893"/>
      <c r="N1" s="1893"/>
      <c r="O1" s="1893"/>
      <c r="P1" s="1893"/>
      <c r="Q1" s="1893"/>
      <c r="R1" s="1893"/>
      <c r="S1" s="1893"/>
    </row>
    <row r="2" spans="1:19" ht="3.75" customHeight="1">
      <c r="A2" s="1954"/>
      <c r="B2" s="1954"/>
      <c r="C2" s="1954"/>
      <c r="D2" s="1954"/>
      <c r="E2" s="1954"/>
      <c r="F2" s="1954"/>
      <c r="G2" s="1954"/>
      <c r="H2" s="1954"/>
      <c r="I2" s="1954"/>
      <c r="J2" s="1954"/>
      <c r="K2" s="1954"/>
      <c r="L2" s="1954"/>
      <c r="M2" s="1954"/>
      <c r="N2" s="1954"/>
      <c r="O2" s="1954"/>
      <c r="P2" s="1954"/>
      <c r="Q2" s="1954"/>
      <c r="R2" s="1954"/>
      <c r="S2" s="1954"/>
    </row>
    <row r="3" spans="1:19" s="752" customFormat="1" ht="9" customHeight="1">
      <c r="A3" s="1390"/>
      <c r="B3" s="1390"/>
      <c r="C3" s="1390"/>
      <c r="D3" s="1390"/>
      <c r="E3" s="1391"/>
      <c r="F3" s="1972" t="s">
        <v>325</v>
      </c>
      <c r="G3" s="1973"/>
      <c r="H3" s="1973"/>
      <c r="I3" s="1973"/>
      <c r="J3" s="1973"/>
      <c r="K3" s="1973"/>
      <c r="L3" s="1973"/>
      <c r="M3" s="1973"/>
      <c r="N3" s="1973"/>
      <c r="O3" s="1973"/>
      <c r="P3" s="1973"/>
      <c r="Q3" s="1973"/>
      <c r="R3" s="1973"/>
      <c r="S3" s="1974"/>
    </row>
    <row r="4" spans="1:19" s="752" customFormat="1" ht="9" customHeight="1">
      <c r="A4" s="1390"/>
      <c r="B4" s="1390"/>
      <c r="C4" s="1390"/>
      <c r="D4" s="1390"/>
      <c r="E4" s="1391"/>
      <c r="F4" s="1392"/>
      <c r="G4" s="1393"/>
      <c r="H4" s="1393"/>
      <c r="I4" s="1393"/>
      <c r="J4" s="1393"/>
      <c r="K4" s="1393"/>
      <c r="L4" s="1393"/>
      <c r="M4" s="1394" t="s">
        <v>113</v>
      </c>
      <c r="N4" s="1394"/>
      <c r="O4" s="1393"/>
      <c r="P4" s="1393"/>
      <c r="Q4" s="1393"/>
      <c r="R4" s="1393"/>
      <c r="S4" s="1395"/>
    </row>
    <row r="5" spans="1:19" s="752" customFormat="1" ht="9" customHeight="1">
      <c r="A5" s="1969" t="s">
        <v>324</v>
      </c>
      <c r="B5" s="1969"/>
      <c r="C5" s="1969"/>
      <c r="D5" s="1969"/>
      <c r="E5" s="1397"/>
      <c r="G5" s="1394"/>
      <c r="H5" s="1976" t="s">
        <v>678</v>
      </c>
      <c r="I5" s="1976"/>
      <c r="J5" s="1976"/>
      <c r="K5" s="1800" t="s">
        <v>374</v>
      </c>
      <c r="L5" s="1799"/>
      <c r="M5" s="1394" t="s">
        <v>114</v>
      </c>
      <c r="N5" s="1394"/>
      <c r="O5" s="1394"/>
      <c r="P5" s="1394"/>
      <c r="Q5" s="1394" t="s">
        <v>680</v>
      </c>
      <c r="R5" s="1394"/>
      <c r="S5" s="1399"/>
    </row>
    <row r="6" spans="1:19" s="752" customFormat="1" ht="9" customHeight="1">
      <c r="A6" s="1396"/>
      <c r="B6" s="1396"/>
      <c r="C6" s="1396"/>
      <c r="D6" s="1396"/>
      <c r="E6" s="1397"/>
      <c r="F6" s="1400" t="s">
        <v>677</v>
      </c>
      <c r="G6" s="1394"/>
      <c r="H6" s="1401"/>
      <c r="I6" s="1401"/>
      <c r="J6" s="1401"/>
      <c r="K6" s="1394"/>
      <c r="L6" s="1398"/>
      <c r="M6" s="1394" t="s">
        <v>115</v>
      </c>
      <c r="N6" s="1394"/>
      <c r="O6" s="1394"/>
      <c r="P6" s="1394"/>
      <c r="Q6" s="1394" t="s">
        <v>751</v>
      </c>
      <c r="R6" s="1394"/>
      <c r="S6" s="1399"/>
    </row>
    <row r="7" spans="1:19" s="752" customFormat="1" ht="9" customHeight="1">
      <c r="A7" s="1975"/>
      <c r="B7" s="1975"/>
      <c r="C7" s="1975"/>
      <c r="D7" s="1975"/>
      <c r="E7" s="1397"/>
      <c r="F7" s="1400" t="s">
        <v>681</v>
      </c>
      <c r="G7" s="1394"/>
      <c r="H7" s="1394"/>
      <c r="I7" s="1394"/>
      <c r="J7" s="1394" t="s">
        <v>682</v>
      </c>
      <c r="K7" s="1394"/>
      <c r="L7" s="1402"/>
      <c r="M7" s="1394" t="s">
        <v>116</v>
      </c>
      <c r="N7" s="1394"/>
      <c r="O7" s="1394"/>
      <c r="P7" s="1394"/>
      <c r="Q7" s="1394" t="s">
        <v>117</v>
      </c>
      <c r="R7" s="1394"/>
      <c r="S7" s="1399"/>
    </row>
    <row r="8" spans="1:19" s="752" customFormat="1" ht="9" customHeight="1">
      <c r="A8" s="1971" t="s">
        <v>118</v>
      </c>
      <c r="B8" s="1971"/>
      <c r="C8" s="1971"/>
      <c r="D8" s="1971"/>
      <c r="E8" s="1403"/>
      <c r="F8" s="1404" t="s">
        <v>685</v>
      </c>
      <c r="G8" s="1405"/>
      <c r="H8" s="1405" t="s">
        <v>686</v>
      </c>
      <c r="I8" s="1405"/>
      <c r="J8" s="1405" t="s">
        <v>687</v>
      </c>
      <c r="K8" s="1405"/>
      <c r="L8" s="1406"/>
      <c r="M8" s="1405" t="s">
        <v>119</v>
      </c>
      <c r="N8" s="1405"/>
      <c r="O8" s="1405" t="s">
        <v>453</v>
      </c>
      <c r="P8" s="1405"/>
      <c r="Q8" s="1405" t="s">
        <v>120</v>
      </c>
      <c r="R8" s="1801" t="s">
        <v>666</v>
      </c>
      <c r="S8" s="1407"/>
    </row>
    <row r="9" spans="1:19" s="752" customFormat="1" ht="9" customHeight="1">
      <c r="A9" s="1408"/>
      <c r="B9" s="1970" t="s">
        <v>121</v>
      </c>
      <c r="C9" s="1970"/>
      <c r="D9" s="1970"/>
      <c r="E9" s="1410"/>
      <c r="F9" s="1411">
        <v>314023</v>
      </c>
      <c r="G9" s="1412"/>
      <c r="H9" s="1412">
        <v>0</v>
      </c>
      <c r="I9" s="1412"/>
      <c r="J9" s="1412">
        <v>0</v>
      </c>
      <c r="K9" s="1412"/>
      <c r="L9" s="1412"/>
      <c r="M9" s="1412">
        <f>SUM(F9:J9)</f>
        <v>314023</v>
      </c>
      <c r="N9" s="1412"/>
      <c r="O9" s="1413"/>
      <c r="P9" s="1413"/>
      <c r="Q9" s="1414"/>
      <c r="R9" s="1412"/>
      <c r="S9" s="1399"/>
    </row>
    <row r="10" spans="1:19" s="752" customFormat="1" ht="9" customHeight="1">
      <c r="A10" s="1415"/>
      <c r="B10" s="1968" t="s">
        <v>122</v>
      </c>
      <c r="C10" s="1968"/>
      <c r="D10" s="1968"/>
      <c r="E10" s="1410"/>
      <c r="F10" s="1411">
        <v>12263</v>
      </c>
      <c r="G10" s="1412"/>
      <c r="H10" s="1412">
        <v>0</v>
      </c>
      <c r="I10" s="1412"/>
      <c r="J10" s="1412">
        <v>0</v>
      </c>
      <c r="K10" s="1412"/>
      <c r="L10" s="1412"/>
      <c r="M10" s="1412">
        <f aca="true" t="shared" si="0" ref="M10:M17">SUM(F10:J10)</f>
        <v>12263</v>
      </c>
      <c r="N10" s="1412"/>
      <c r="O10" s="1416"/>
      <c r="P10" s="1416"/>
      <c r="Q10" s="1417"/>
      <c r="R10" s="1418"/>
      <c r="S10" s="1399"/>
    </row>
    <row r="11" spans="1:19" s="752" customFormat="1" ht="9" customHeight="1">
      <c r="A11" s="1415"/>
      <c r="B11" s="1968" t="s">
        <v>123</v>
      </c>
      <c r="C11" s="1968"/>
      <c r="D11" s="1968"/>
      <c r="E11" s="1410"/>
      <c r="F11" s="1411">
        <v>1236</v>
      </c>
      <c r="G11" s="1412"/>
      <c r="H11" s="1412">
        <v>0</v>
      </c>
      <c r="I11" s="1412"/>
      <c r="J11" s="1412">
        <v>0</v>
      </c>
      <c r="K11" s="1412"/>
      <c r="L11" s="1412"/>
      <c r="M11" s="1412">
        <f t="shared" si="0"/>
        <v>1236</v>
      </c>
      <c r="N11" s="1412"/>
      <c r="O11" s="1416"/>
      <c r="P11" s="1416"/>
      <c r="Q11" s="1417"/>
      <c r="R11" s="1418"/>
      <c r="S11" s="1399"/>
    </row>
    <row r="12" spans="1:19" s="752" customFormat="1" ht="9" customHeight="1">
      <c r="A12" s="1415"/>
      <c r="B12" s="1968" t="s">
        <v>124</v>
      </c>
      <c r="C12" s="1968"/>
      <c r="D12" s="1968"/>
      <c r="E12" s="1410"/>
      <c r="F12" s="1411">
        <v>8411</v>
      </c>
      <c r="G12" s="1412"/>
      <c r="H12" s="1412">
        <v>0</v>
      </c>
      <c r="I12" s="1412"/>
      <c r="J12" s="1412">
        <v>0</v>
      </c>
      <c r="K12" s="1412"/>
      <c r="L12" s="1412"/>
      <c r="M12" s="1412">
        <f t="shared" si="0"/>
        <v>8411</v>
      </c>
      <c r="N12" s="1412"/>
      <c r="O12" s="1419"/>
      <c r="P12" s="1419"/>
      <c r="Q12" s="1417"/>
      <c r="R12" s="1418"/>
      <c r="S12" s="1399"/>
    </row>
    <row r="13" spans="1:19" s="752" customFormat="1" ht="9" customHeight="1">
      <c r="A13" s="1408"/>
      <c r="B13" s="1968" t="s">
        <v>709</v>
      </c>
      <c r="C13" s="1968"/>
      <c r="D13" s="1968"/>
      <c r="E13" s="1410"/>
      <c r="F13" s="1411">
        <v>18746</v>
      </c>
      <c r="G13" s="1412"/>
      <c r="H13" s="1412">
        <v>0</v>
      </c>
      <c r="I13" s="1412"/>
      <c r="J13" s="1412">
        <v>0</v>
      </c>
      <c r="K13" s="1412"/>
      <c r="L13" s="1412"/>
      <c r="M13" s="1412">
        <f t="shared" si="0"/>
        <v>18746</v>
      </c>
      <c r="N13" s="1412"/>
      <c r="O13" s="1420"/>
      <c r="P13" s="1420"/>
      <c r="Q13" s="1414"/>
      <c r="R13" s="1412"/>
      <c r="S13" s="1399"/>
    </row>
    <row r="14" spans="1:19" s="752" customFormat="1" ht="9" customHeight="1">
      <c r="A14" s="1415"/>
      <c r="B14" s="1968" t="s">
        <v>125</v>
      </c>
      <c r="C14" s="1968"/>
      <c r="D14" s="1968"/>
      <c r="E14" s="1410"/>
      <c r="F14" s="1411">
        <v>9300</v>
      </c>
      <c r="G14" s="1412"/>
      <c r="H14" s="1412">
        <v>0</v>
      </c>
      <c r="I14" s="1412"/>
      <c r="J14" s="1412">
        <v>0</v>
      </c>
      <c r="K14" s="1412"/>
      <c r="L14" s="1412"/>
      <c r="M14" s="1412">
        <f t="shared" si="0"/>
        <v>9300</v>
      </c>
      <c r="N14" s="1412"/>
      <c r="O14" s="1419"/>
      <c r="P14" s="1419"/>
      <c r="Q14" s="1417"/>
      <c r="R14" s="1418"/>
      <c r="S14" s="1399"/>
    </row>
    <row r="15" spans="1:19" s="752" customFormat="1" ht="9" customHeight="1">
      <c r="A15" s="1415"/>
      <c r="B15" s="1968" t="s">
        <v>126</v>
      </c>
      <c r="C15" s="1968"/>
      <c r="D15" s="1968"/>
      <c r="E15" s="1410"/>
      <c r="F15" s="1411">
        <v>30</v>
      </c>
      <c r="G15" s="1412"/>
      <c r="H15" s="1412">
        <v>0</v>
      </c>
      <c r="I15" s="1412"/>
      <c r="J15" s="1412">
        <v>0</v>
      </c>
      <c r="K15" s="1412"/>
      <c r="L15" s="1412"/>
      <c r="M15" s="1412">
        <f t="shared" si="0"/>
        <v>30</v>
      </c>
      <c r="N15" s="1412"/>
      <c r="O15" s="1420"/>
      <c r="P15" s="1419"/>
      <c r="Q15" s="1417"/>
      <c r="R15" s="1418"/>
      <c r="S15" s="1399"/>
    </row>
    <row r="16" spans="1:19" s="752" customFormat="1" ht="9" customHeight="1">
      <c r="A16" s="1415"/>
      <c r="B16" s="1968" t="s">
        <v>127</v>
      </c>
      <c r="C16" s="1968"/>
      <c r="D16" s="1968"/>
      <c r="E16" s="1410"/>
      <c r="F16" s="1411">
        <v>10623</v>
      </c>
      <c r="G16" s="1412"/>
      <c r="H16" s="1412">
        <v>296</v>
      </c>
      <c r="I16" s="1412"/>
      <c r="J16" s="1412">
        <v>20</v>
      </c>
      <c r="K16" s="1412"/>
      <c r="L16" s="1412"/>
      <c r="M16" s="1412">
        <f t="shared" si="0"/>
        <v>10939</v>
      </c>
      <c r="N16" s="1412"/>
      <c r="O16" s="1419"/>
      <c r="P16" s="1419"/>
      <c r="Q16" s="1417"/>
      <c r="R16" s="1418"/>
      <c r="S16" s="1399"/>
    </row>
    <row r="17" spans="1:19" s="752" customFormat="1" ht="9" customHeight="1">
      <c r="A17" s="1415"/>
      <c r="B17" s="1968" t="s">
        <v>128</v>
      </c>
      <c r="C17" s="1968"/>
      <c r="D17" s="1968"/>
      <c r="E17" s="1410"/>
      <c r="F17" s="1411">
        <v>4226</v>
      </c>
      <c r="G17" s="1412"/>
      <c r="H17" s="1412">
        <v>0</v>
      </c>
      <c r="I17" s="1412"/>
      <c r="J17" s="1412">
        <v>0</v>
      </c>
      <c r="K17" s="1412"/>
      <c r="L17" s="1412"/>
      <c r="M17" s="1412">
        <f t="shared" si="0"/>
        <v>4226</v>
      </c>
      <c r="N17" s="1412"/>
      <c r="O17" s="1419"/>
      <c r="P17" s="1419"/>
      <c r="Q17" s="1830"/>
      <c r="R17" s="1418"/>
      <c r="S17" s="1399"/>
    </row>
    <row r="18" spans="1:19" s="752" customFormat="1" ht="9" customHeight="1">
      <c r="A18" s="1421"/>
      <c r="B18" s="1422"/>
      <c r="C18" s="1962" t="s">
        <v>129</v>
      </c>
      <c r="D18" s="1962"/>
      <c r="E18" s="1423"/>
      <c r="F18" s="1424"/>
      <c r="G18" s="1418"/>
      <c r="H18" s="1418"/>
      <c r="I18" s="1412"/>
      <c r="J18" s="1412"/>
      <c r="K18" s="1412"/>
      <c r="L18" s="1412"/>
      <c r="M18" s="1412"/>
      <c r="N18" s="1412"/>
      <c r="O18" s="1420">
        <v>3605</v>
      </c>
      <c r="P18" s="1420"/>
      <c r="Q18" s="1830" t="s">
        <v>801</v>
      </c>
      <c r="R18" s="1802"/>
      <c r="S18" s="1399"/>
    </row>
    <row r="19" spans="1:19" s="752" customFormat="1" ht="9" customHeight="1">
      <c r="A19" s="1421"/>
      <c r="B19" s="1422"/>
      <c r="C19" s="1962" t="s">
        <v>130</v>
      </c>
      <c r="D19" s="1962"/>
      <c r="E19" s="1423"/>
      <c r="F19" s="1424"/>
      <c r="G19" s="1418"/>
      <c r="H19" s="1418"/>
      <c r="I19" s="1412"/>
      <c r="J19" s="1412"/>
      <c r="K19" s="1412"/>
      <c r="L19" s="1412"/>
      <c r="M19" s="1412"/>
      <c r="N19" s="1412"/>
      <c r="O19" s="1420">
        <v>260</v>
      </c>
      <c r="P19" s="1420"/>
      <c r="Q19" s="1830"/>
      <c r="R19" s="1802"/>
      <c r="S19" s="1399"/>
    </row>
    <row r="20" spans="1:19" s="752" customFormat="1" ht="9" customHeight="1">
      <c r="A20" s="1421"/>
      <c r="B20" s="1422"/>
      <c r="C20" s="1962" t="s">
        <v>131</v>
      </c>
      <c r="D20" s="1962"/>
      <c r="E20" s="1423"/>
      <c r="F20" s="1424"/>
      <c r="G20" s="1418"/>
      <c r="H20" s="1418"/>
      <c r="I20" s="1412"/>
      <c r="J20" s="1412"/>
      <c r="K20" s="1412"/>
      <c r="L20" s="1412"/>
      <c r="M20" s="1412"/>
      <c r="N20" s="1412"/>
      <c r="O20" s="1420">
        <v>324</v>
      </c>
      <c r="P20" s="1420"/>
      <c r="Q20" s="1830"/>
      <c r="R20" s="1802"/>
      <c r="S20" s="1399"/>
    </row>
    <row r="21" spans="1:19" s="752" customFormat="1" ht="9" customHeight="1">
      <c r="A21" s="1421"/>
      <c r="B21" s="1422"/>
      <c r="C21" s="1962" t="s">
        <v>132</v>
      </c>
      <c r="D21" s="1962"/>
      <c r="E21" s="1423"/>
      <c r="F21" s="1424"/>
      <c r="G21" s="1418"/>
      <c r="H21" s="1418"/>
      <c r="I21" s="1418"/>
      <c r="J21" s="1418"/>
      <c r="K21" s="1418"/>
      <c r="L21" s="1418"/>
      <c r="M21" s="1418"/>
      <c r="N21" s="1418"/>
      <c r="O21" s="1419">
        <f>M17-O18-O19-O20</f>
        <v>37</v>
      </c>
      <c r="P21" s="1425"/>
      <c r="Q21" s="1831"/>
      <c r="R21" s="1803"/>
      <c r="S21" s="1399"/>
    </row>
    <row r="22" spans="1:19" s="752" customFormat="1" ht="9" customHeight="1">
      <c r="A22" s="1968" t="s">
        <v>133</v>
      </c>
      <c r="B22" s="1968"/>
      <c r="C22" s="1968"/>
      <c r="D22" s="1968"/>
      <c r="E22" s="1423"/>
      <c r="F22" s="1428">
        <f>SUM(F9:F21)</f>
        <v>378858</v>
      </c>
      <c r="G22" s="1429"/>
      <c r="H22" s="1429">
        <f>SUM(H9:H21)</f>
        <v>296</v>
      </c>
      <c r="I22" s="1429"/>
      <c r="J22" s="1429">
        <f>SUM(J9:J21)</f>
        <v>20</v>
      </c>
      <c r="K22" s="1429"/>
      <c r="L22" s="1429"/>
      <c r="M22" s="1429">
        <f>SUM(M9:M21)</f>
        <v>379174</v>
      </c>
      <c r="N22" s="1429"/>
      <c r="O22" s="1430"/>
      <c r="P22" s="1430"/>
      <c r="Q22" s="1832"/>
      <c r="R22" s="1804"/>
      <c r="S22" s="1432"/>
    </row>
    <row r="23" spans="1:19" s="752" customFormat="1" ht="9" customHeight="1">
      <c r="A23" s="1971" t="s">
        <v>682</v>
      </c>
      <c r="B23" s="1971"/>
      <c r="C23" s="1971"/>
      <c r="D23" s="1971"/>
      <c r="E23" s="1433"/>
      <c r="F23" s="1434"/>
      <c r="G23" s="1435"/>
      <c r="H23" s="1435"/>
      <c r="I23" s="1435"/>
      <c r="J23" s="1435"/>
      <c r="K23" s="1435"/>
      <c r="L23" s="1435"/>
      <c r="M23" s="1435"/>
      <c r="N23" s="1435"/>
      <c r="O23" s="1436"/>
      <c r="P23" s="1436"/>
      <c r="Q23" s="1833"/>
      <c r="R23" s="1805"/>
      <c r="S23" s="1437"/>
    </row>
    <row r="24" spans="1:19" s="752" customFormat="1" ht="9" customHeight="1">
      <c r="A24" s="1438"/>
      <c r="B24" s="1970" t="s">
        <v>134</v>
      </c>
      <c r="C24" s="1970"/>
      <c r="D24" s="1970"/>
      <c r="E24" s="1439"/>
      <c r="F24" s="1411">
        <v>1381</v>
      </c>
      <c r="G24" s="1412"/>
      <c r="H24" s="1412">
        <v>0</v>
      </c>
      <c r="I24" s="1412"/>
      <c r="J24" s="1412">
        <v>0</v>
      </c>
      <c r="K24" s="1412"/>
      <c r="L24" s="1412"/>
      <c r="M24" s="1412">
        <v>1381</v>
      </c>
      <c r="N24" s="1412"/>
      <c r="O24" s="1420"/>
      <c r="P24" s="1420"/>
      <c r="Q24" s="1834"/>
      <c r="R24" s="1806"/>
      <c r="S24" s="1440"/>
    </row>
    <row r="25" spans="1:19" s="752" customFormat="1" ht="9" customHeight="1">
      <c r="A25" s="1438"/>
      <c r="B25" s="1422"/>
      <c r="C25" s="1962" t="s">
        <v>135</v>
      </c>
      <c r="D25" s="1962"/>
      <c r="E25" s="1423"/>
      <c r="F25" s="1424"/>
      <c r="G25" s="1418"/>
      <c r="H25" s="1418"/>
      <c r="I25" s="1412"/>
      <c r="J25" s="1412"/>
      <c r="K25" s="1412"/>
      <c r="L25" s="1412"/>
      <c r="M25" s="1412"/>
      <c r="N25" s="1412"/>
      <c r="O25" s="1420">
        <v>881</v>
      </c>
      <c r="P25" s="1420"/>
      <c r="Q25" s="1830" t="s">
        <v>786</v>
      </c>
      <c r="R25" s="1802"/>
      <c r="S25" s="1441"/>
    </row>
    <row r="26" spans="1:19" s="752" customFormat="1" ht="9" customHeight="1">
      <c r="A26" s="1438"/>
      <c r="B26" s="1422"/>
      <c r="C26" s="1962" t="s">
        <v>136</v>
      </c>
      <c r="D26" s="1962"/>
      <c r="E26" s="1423"/>
      <c r="F26" s="1424"/>
      <c r="G26" s="1418"/>
      <c r="H26" s="1418"/>
      <c r="I26" s="1412"/>
      <c r="J26" s="1412"/>
      <c r="K26" s="1412"/>
      <c r="L26" s="1412"/>
      <c r="M26" s="1412"/>
      <c r="N26" s="1412"/>
      <c r="O26" s="1420">
        <v>468</v>
      </c>
      <c r="P26" s="1420"/>
      <c r="Q26" s="1830" t="s">
        <v>137</v>
      </c>
      <c r="R26" s="1802"/>
      <c r="S26" s="1441"/>
    </row>
    <row r="27" spans="1:19" s="752" customFormat="1" ht="9" customHeight="1">
      <c r="A27" s="1438"/>
      <c r="B27" s="1422"/>
      <c r="C27" s="1962" t="s">
        <v>138</v>
      </c>
      <c r="D27" s="1962"/>
      <c r="E27" s="1423"/>
      <c r="F27" s="1424"/>
      <c r="G27" s="1418"/>
      <c r="H27" s="1418"/>
      <c r="I27" s="1412"/>
      <c r="J27" s="1412"/>
      <c r="K27" s="1412"/>
      <c r="L27" s="1412"/>
      <c r="M27" s="1412"/>
      <c r="N27" s="1412"/>
      <c r="O27" s="1420">
        <v>32</v>
      </c>
      <c r="P27" s="1420"/>
      <c r="Q27" s="1830" t="s">
        <v>139</v>
      </c>
      <c r="R27" s="1802"/>
      <c r="S27" s="1441"/>
    </row>
    <row r="28" spans="1:19" s="752" customFormat="1" ht="9" customHeight="1">
      <c r="A28" s="1442"/>
      <c r="B28" s="1970" t="s">
        <v>497</v>
      </c>
      <c r="C28" s="1970"/>
      <c r="D28" s="1970"/>
      <c r="E28" s="1423"/>
      <c r="F28" s="1411">
        <v>7745</v>
      </c>
      <c r="G28" s="1412"/>
      <c r="H28" s="1412">
        <v>0</v>
      </c>
      <c r="I28" s="1412"/>
      <c r="J28" s="1412">
        <v>0</v>
      </c>
      <c r="K28" s="1412"/>
      <c r="L28" s="1412"/>
      <c r="M28" s="1412">
        <v>7745</v>
      </c>
      <c r="N28" s="1412"/>
      <c r="O28" s="1419"/>
      <c r="P28" s="1419"/>
      <c r="Q28" s="1830" t="s">
        <v>596</v>
      </c>
      <c r="R28" s="1802"/>
      <c r="S28" s="1441"/>
    </row>
    <row r="29" spans="1:19" s="752" customFormat="1" ht="9" customHeight="1">
      <c r="A29" s="1442"/>
      <c r="B29" s="1970" t="s">
        <v>140</v>
      </c>
      <c r="C29" s="1970"/>
      <c r="D29" s="1970"/>
      <c r="E29" s="1423"/>
      <c r="F29" s="1411">
        <v>82</v>
      </c>
      <c r="G29" s="1412"/>
      <c r="H29" s="1412">
        <v>0</v>
      </c>
      <c r="I29" s="1412"/>
      <c r="J29" s="1412">
        <v>0</v>
      </c>
      <c r="K29" s="1412"/>
      <c r="L29" s="1412"/>
      <c r="M29" s="1412">
        <v>82</v>
      </c>
      <c r="N29" s="1412"/>
      <c r="O29" s="1419"/>
      <c r="P29" s="1419"/>
      <c r="Q29" s="1830" t="s">
        <v>624</v>
      </c>
      <c r="R29" s="1802"/>
      <c r="S29" s="1443"/>
    </row>
    <row r="30" spans="1:19" s="752" customFormat="1" ht="9" customHeight="1">
      <c r="A30" s="1442"/>
      <c r="B30" s="1970" t="s">
        <v>499</v>
      </c>
      <c r="C30" s="1970"/>
      <c r="D30" s="1970"/>
      <c r="E30" s="1423"/>
      <c r="F30" s="1411">
        <v>8820</v>
      </c>
      <c r="G30" s="1412"/>
      <c r="H30" s="1412">
        <v>-447</v>
      </c>
      <c r="I30" s="1412"/>
      <c r="J30" s="1412">
        <v>447</v>
      </c>
      <c r="K30" s="1412"/>
      <c r="L30" s="1412"/>
      <c r="M30" s="1412">
        <v>8820</v>
      </c>
      <c r="N30" s="1412"/>
      <c r="O30" s="1419"/>
      <c r="P30" s="1419"/>
      <c r="Q30" s="1830" t="s">
        <v>640</v>
      </c>
      <c r="R30" s="1802"/>
      <c r="S30" s="1443"/>
    </row>
    <row r="31" spans="1:19" s="752" customFormat="1" ht="9" customHeight="1">
      <c r="A31" s="1442"/>
      <c r="B31" s="1422"/>
      <c r="C31" s="1962" t="s">
        <v>141</v>
      </c>
      <c r="D31" s="1962"/>
      <c r="E31" s="1423"/>
      <c r="F31" s="1424"/>
      <c r="G31" s="1418"/>
      <c r="H31" s="1418"/>
      <c r="I31" s="1412"/>
      <c r="J31" s="1412"/>
      <c r="K31" s="1412"/>
      <c r="L31" s="1412"/>
      <c r="M31" s="1412"/>
      <c r="N31" s="1412"/>
      <c r="O31" s="1420">
        <v>63</v>
      </c>
      <c r="P31" s="1420"/>
      <c r="Q31" s="1830" t="s">
        <v>771</v>
      </c>
      <c r="R31" s="1802"/>
      <c r="S31" s="1443"/>
    </row>
    <row r="32" spans="1:19" s="752" customFormat="1" ht="9" customHeight="1">
      <c r="A32" s="1442"/>
      <c r="B32" s="1422"/>
      <c r="C32" s="1962" t="s">
        <v>142</v>
      </c>
      <c r="D32" s="1962"/>
      <c r="E32" s="1423"/>
      <c r="F32" s="1424"/>
      <c r="G32" s="1418"/>
      <c r="H32" s="1418"/>
      <c r="I32" s="1412"/>
      <c r="J32" s="1412"/>
      <c r="K32" s="1412"/>
      <c r="L32" s="1412"/>
      <c r="M32" s="1412"/>
      <c r="N32" s="1412"/>
      <c r="O32" s="1419">
        <f>M30-O31</f>
        <v>8757</v>
      </c>
      <c r="P32" s="1419"/>
      <c r="Q32" s="1830"/>
      <c r="R32" s="1802"/>
      <c r="S32" s="1443"/>
    </row>
    <row r="33" spans="1:19" s="752" customFormat="1" ht="9" customHeight="1">
      <c r="A33" s="1442"/>
      <c r="B33" s="1970" t="s">
        <v>143</v>
      </c>
      <c r="C33" s="1970"/>
      <c r="D33" s="1970"/>
      <c r="E33" s="1423"/>
      <c r="F33" s="1411">
        <v>60</v>
      </c>
      <c r="G33" s="1412"/>
      <c r="H33" s="1412">
        <v>-1</v>
      </c>
      <c r="I33" s="1412"/>
      <c r="J33" s="1412">
        <v>1</v>
      </c>
      <c r="K33" s="1412"/>
      <c r="L33" s="1412"/>
      <c r="M33" s="1412">
        <v>60</v>
      </c>
      <c r="N33" s="1412"/>
      <c r="O33" s="1419"/>
      <c r="P33" s="1419"/>
      <c r="Q33" s="1830" t="s">
        <v>639</v>
      </c>
      <c r="R33" s="1802"/>
      <c r="S33" s="1443"/>
    </row>
    <row r="34" spans="1:19" s="752" customFormat="1" ht="9" customHeight="1">
      <c r="A34" s="1442"/>
      <c r="B34" s="1409"/>
      <c r="C34" s="1966" t="s">
        <v>539</v>
      </c>
      <c r="D34" s="1966"/>
      <c r="E34" s="1423"/>
      <c r="F34" s="1424"/>
      <c r="G34" s="1418"/>
      <c r="H34" s="1418"/>
      <c r="I34" s="1412"/>
      <c r="J34" s="1412"/>
      <c r="K34" s="1412"/>
      <c r="L34" s="1412"/>
      <c r="M34" s="1412"/>
      <c r="N34" s="1412"/>
      <c r="O34" s="1420">
        <v>27</v>
      </c>
      <c r="P34" s="1420"/>
      <c r="Q34" s="1830" t="s">
        <v>767</v>
      </c>
      <c r="R34" s="1802"/>
      <c r="S34" s="1443"/>
    </row>
    <row r="35" spans="1:19" s="752" customFormat="1" ht="9" customHeight="1">
      <c r="A35" s="1442"/>
      <c r="B35" s="1409"/>
      <c r="C35" s="1962" t="s">
        <v>549</v>
      </c>
      <c r="D35" s="1962"/>
      <c r="E35" s="1423"/>
      <c r="F35" s="1424"/>
      <c r="G35" s="1418"/>
      <c r="H35" s="1418"/>
      <c r="I35" s="1412"/>
      <c r="J35" s="1412"/>
      <c r="K35" s="1412"/>
      <c r="L35" s="1412"/>
      <c r="M35" s="1412"/>
      <c r="N35" s="1412"/>
      <c r="O35" s="1419">
        <f>M33-O34</f>
        <v>33</v>
      </c>
      <c r="P35" s="1419"/>
      <c r="Q35" s="1830"/>
      <c r="R35" s="1802"/>
      <c r="S35" s="1443"/>
    </row>
    <row r="36" spans="1:19" s="752" customFormat="1" ht="9" customHeight="1">
      <c r="A36" s="1442"/>
      <c r="B36" s="1970" t="s">
        <v>144</v>
      </c>
      <c r="C36" s="1970"/>
      <c r="D36" s="1970"/>
      <c r="E36" s="1423"/>
      <c r="F36" s="1411">
        <v>156</v>
      </c>
      <c r="G36" s="1412"/>
      <c r="H36" s="1412">
        <v>0</v>
      </c>
      <c r="I36" s="1412"/>
      <c r="J36" s="1412">
        <v>0</v>
      </c>
      <c r="K36" s="1412"/>
      <c r="L36" s="1412"/>
      <c r="M36" s="1412">
        <v>156</v>
      </c>
      <c r="N36" s="1412"/>
      <c r="O36" s="1419"/>
      <c r="P36" s="1419"/>
      <c r="Q36" s="1830"/>
      <c r="R36" s="1802"/>
      <c r="S36" s="1444"/>
    </row>
    <row r="37" spans="1:19" s="752" customFormat="1" ht="9" customHeight="1">
      <c r="A37" s="1442"/>
      <c r="B37" s="1409"/>
      <c r="C37" s="1966" t="s">
        <v>145</v>
      </c>
      <c r="D37" s="1966"/>
      <c r="E37" s="1423"/>
      <c r="F37" s="1424"/>
      <c r="G37" s="1418"/>
      <c r="H37" s="1418"/>
      <c r="I37" s="1412"/>
      <c r="J37" s="1412"/>
      <c r="K37" s="1412"/>
      <c r="L37" s="1412"/>
      <c r="M37" s="1412"/>
      <c r="N37" s="1412"/>
      <c r="O37" s="1420">
        <v>84</v>
      </c>
      <c r="P37" s="1420"/>
      <c r="Q37" s="1830" t="s">
        <v>758</v>
      </c>
      <c r="R37" s="1802"/>
      <c r="S37" s="1444"/>
    </row>
    <row r="38" spans="1:19" s="752" customFormat="1" ht="9" customHeight="1">
      <c r="A38" s="1442"/>
      <c r="B38" s="1409"/>
      <c r="C38" s="1966" t="s">
        <v>146</v>
      </c>
      <c r="D38" s="1966"/>
      <c r="E38" s="1423"/>
      <c r="F38" s="1424"/>
      <c r="G38" s="1418"/>
      <c r="H38" s="1418"/>
      <c r="I38" s="1412"/>
      <c r="J38" s="1412"/>
      <c r="K38" s="1412"/>
      <c r="L38" s="1412"/>
      <c r="M38" s="1412"/>
      <c r="N38" s="1412"/>
      <c r="O38" s="1420">
        <v>9</v>
      </c>
      <c r="P38" s="1420"/>
      <c r="Q38" s="1830" t="s">
        <v>790</v>
      </c>
      <c r="R38" s="1802"/>
      <c r="S38" s="1444"/>
    </row>
    <row r="39" spans="1:19" s="752" customFormat="1" ht="9" customHeight="1">
      <c r="A39" s="1442"/>
      <c r="B39" s="1409"/>
      <c r="C39" s="1966" t="s">
        <v>147</v>
      </c>
      <c r="D39" s="1966"/>
      <c r="E39" s="1423"/>
      <c r="F39" s="1424"/>
      <c r="G39" s="1418"/>
      <c r="H39" s="1418"/>
      <c r="I39" s="1412"/>
      <c r="J39" s="1412"/>
      <c r="K39" s="1412"/>
      <c r="L39" s="1412"/>
      <c r="M39" s="1412"/>
      <c r="N39" s="1412"/>
      <c r="O39" s="1420">
        <v>12</v>
      </c>
      <c r="P39" s="1420"/>
      <c r="Q39" s="1830" t="s">
        <v>1</v>
      </c>
      <c r="R39" s="1802"/>
      <c r="S39" s="1444"/>
    </row>
    <row r="40" spans="1:19" s="752" customFormat="1" ht="9" customHeight="1">
      <c r="A40" s="1442"/>
      <c r="B40" s="1409"/>
      <c r="C40" s="1966" t="s">
        <v>148</v>
      </c>
      <c r="D40" s="1966"/>
      <c r="E40" s="1423"/>
      <c r="F40" s="1445"/>
      <c r="G40" s="1427"/>
      <c r="H40" s="1427"/>
      <c r="I40" s="1446"/>
      <c r="J40" s="1446"/>
      <c r="K40" s="1446"/>
      <c r="L40" s="1446"/>
      <c r="M40" s="1446"/>
      <c r="N40" s="1446"/>
      <c r="O40" s="1425">
        <f>M36-O37-O38-O39</f>
        <v>51</v>
      </c>
      <c r="P40" s="1425"/>
      <c r="Q40" s="1426"/>
      <c r="R40" s="1427"/>
      <c r="S40" s="1447"/>
    </row>
    <row r="41" spans="1:19" s="752" customFormat="1" ht="9" customHeight="1">
      <c r="A41" s="1968" t="s">
        <v>149</v>
      </c>
      <c r="B41" s="1968"/>
      <c r="C41" s="1968"/>
      <c r="D41" s="1968"/>
      <c r="E41" s="1423"/>
      <c r="F41" s="1428">
        <f>SUM(F24:F40)</f>
        <v>18244</v>
      </c>
      <c r="G41" s="1429"/>
      <c r="H41" s="1429">
        <f>SUM(H24:H40)</f>
        <v>-448</v>
      </c>
      <c r="I41" s="1429"/>
      <c r="J41" s="1429">
        <f>SUM(J24:J40)</f>
        <v>448</v>
      </c>
      <c r="K41" s="1429"/>
      <c r="L41" s="1429"/>
      <c r="M41" s="1429">
        <f>SUM(M24:M40)</f>
        <v>18244</v>
      </c>
      <c r="N41" s="1429"/>
      <c r="O41" s="1448"/>
      <c r="P41" s="1448"/>
      <c r="Q41" s="1431"/>
      <c r="R41" s="1429"/>
      <c r="S41" s="1449"/>
    </row>
    <row r="42" spans="1:19" s="752" customFormat="1" ht="9" customHeight="1">
      <c r="A42" s="1968" t="s">
        <v>150</v>
      </c>
      <c r="B42" s="1968"/>
      <c r="C42" s="1968"/>
      <c r="D42" s="1968"/>
      <c r="E42" s="1423"/>
      <c r="F42" s="1450">
        <f>F22+F41</f>
        <v>397102</v>
      </c>
      <c r="G42" s="1451"/>
      <c r="H42" s="1451">
        <f>H22+H41</f>
        <v>-152</v>
      </c>
      <c r="I42" s="1451"/>
      <c r="J42" s="1451">
        <f>J22+J41</f>
        <v>468</v>
      </c>
      <c r="K42" s="1451"/>
      <c r="L42" s="1451"/>
      <c r="M42" s="1451">
        <f>M22+M41</f>
        <v>397418</v>
      </c>
      <c r="N42" s="1451"/>
      <c r="O42" s="1452"/>
      <c r="P42" s="1452"/>
      <c r="Q42" s="1453"/>
      <c r="R42" s="1451"/>
      <c r="S42" s="1454"/>
    </row>
    <row r="43" ht="8.25" customHeight="1"/>
    <row r="44" spans="1:19" ht="15.75">
      <c r="A44" s="1967" t="s">
        <v>151</v>
      </c>
      <c r="B44" s="1967"/>
      <c r="C44" s="1967"/>
      <c r="D44" s="1967"/>
      <c r="E44" s="1967"/>
      <c r="F44" s="1967"/>
      <c r="G44" s="1967"/>
      <c r="H44" s="1967"/>
      <c r="I44" s="1967"/>
      <c r="J44" s="1967"/>
      <c r="K44" s="1967"/>
      <c r="L44" s="1967"/>
      <c r="M44" s="1967"/>
      <c r="N44" s="1967"/>
      <c r="O44" s="1967"/>
      <c r="P44" s="1967"/>
      <c r="Q44" s="1967"/>
      <c r="R44" s="1967"/>
      <c r="S44" s="1967"/>
    </row>
    <row r="45" spans="1:19" ht="6" customHeight="1">
      <c r="A45" s="1956"/>
      <c r="B45" s="1956"/>
      <c r="C45" s="1956"/>
      <c r="D45" s="1956"/>
      <c r="E45" s="1956"/>
      <c r="F45" s="1956"/>
      <c r="G45" s="1956"/>
      <c r="H45" s="1956"/>
      <c r="I45" s="1956"/>
      <c r="J45" s="1956"/>
      <c r="K45" s="1956"/>
      <c r="L45" s="1956"/>
      <c r="M45" s="1956"/>
      <c r="N45" s="1956"/>
      <c r="O45" s="1956"/>
      <c r="P45" s="1956"/>
      <c r="Q45" s="1956"/>
      <c r="R45" s="1956"/>
      <c r="S45" s="1956"/>
    </row>
    <row r="46" spans="1:19" ht="9" customHeight="1">
      <c r="A46" s="1957" t="s">
        <v>324</v>
      </c>
      <c r="B46" s="1957"/>
      <c r="C46" s="1957"/>
      <c r="D46" s="1957"/>
      <c r="E46" s="1455"/>
      <c r="F46" s="1455"/>
      <c r="G46" s="1455"/>
      <c r="H46" s="1455"/>
      <c r="I46" s="1455"/>
      <c r="J46" s="1455"/>
      <c r="K46" s="1455"/>
      <c r="L46" s="1455"/>
      <c r="M46" s="1455"/>
      <c r="N46" s="1455"/>
      <c r="O46" s="1455"/>
      <c r="P46" s="1455"/>
      <c r="Q46" s="1455"/>
      <c r="R46" s="1455"/>
      <c r="S46" s="1455"/>
    </row>
    <row r="47" spans="5:19" ht="9" customHeight="1">
      <c r="E47" s="1456"/>
      <c r="F47" s="1457" t="s">
        <v>325</v>
      </c>
      <c r="G47" s="1458"/>
      <c r="H47" s="1459" t="s">
        <v>326</v>
      </c>
      <c r="I47" s="1460"/>
      <c r="J47" s="1459" t="s">
        <v>327</v>
      </c>
      <c r="K47" s="1461"/>
      <c r="L47" s="1462"/>
      <c r="M47" s="1459" t="s">
        <v>328</v>
      </c>
      <c r="N47" s="1460"/>
      <c r="O47" s="1459" t="s">
        <v>329</v>
      </c>
      <c r="P47" s="1460"/>
      <c r="Q47" s="1459" t="s">
        <v>330</v>
      </c>
      <c r="R47" s="1463"/>
      <c r="S47" s="1458"/>
    </row>
    <row r="48" spans="1:19" ht="9" customHeight="1">
      <c r="A48" s="1959" t="s">
        <v>289</v>
      </c>
      <c r="B48" s="1959"/>
      <c r="C48" s="1959"/>
      <c r="D48" s="1959"/>
      <c r="E48" s="1464"/>
      <c r="F48" s="1465"/>
      <c r="G48" s="1466"/>
      <c r="H48" s="1465"/>
      <c r="I48" s="1466"/>
      <c r="J48" s="1465"/>
      <c r="K48" s="1467"/>
      <c r="L48" s="1468"/>
      <c r="M48" s="1465"/>
      <c r="N48" s="1466"/>
      <c r="O48" s="1465"/>
      <c r="P48" s="1466"/>
      <c r="Q48" s="1465"/>
      <c r="R48" s="1469"/>
      <c r="S48" s="1466"/>
    </row>
    <row r="49" spans="1:19" ht="9" customHeight="1">
      <c r="A49" s="1470">
        <v>29</v>
      </c>
      <c r="B49" s="1471"/>
      <c r="C49" s="1958" t="s">
        <v>783</v>
      </c>
      <c r="D49" s="1958"/>
      <c r="E49" s="1472"/>
      <c r="F49" s="1411">
        <v>16532</v>
      </c>
      <c r="G49" s="1473"/>
      <c r="H49" s="1474">
        <v>16705</v>
      </c>
      <c r="I49" s="1475"/>
      <c r="J49" s="1474">
        <v>16698</v>
      </c>
      <c r="K49" s="1476"/>
      <c r="L49" s="1477"/>
      <c r="M49" s="1474">
        <v>16218</v>
      </c>
      <c r="N49" s="1475"/>
      <c r="O49" s="1474">
        <v>15871</v>
      </c>
      <c r="P49" s="1475"/>
      <c r="Q49" s="1474">
        <v>15556</v>
      </c>
      <c r="R49" s="1478"/>
      <c r="S49" s="1479"/>
    </row>
    <row r="50" spans="1:19" ht="9" customHeight="1">
      <c r="A50" s="1480">
        <v>45</v>
      </c>
      <c r="B50" s="1481"/>
      <c r="C50" s="1961" t="s">
        <v>798</v>
      </c>
      <c r="D50" s="1961"/>
      <c r="E50" s="1482"/>
      <c r="F50" s="1411">
        <v>18076</v>
      </c>
      <c r="G50" s="1473"/>
      <c r="H50" s="1483">
        <v>17851</v>
      </c>
      <c r="I50" s="1475"/>
      <c r="J50" s="1483">
        <v>17830</v>
      </c>
      <c r="K50" s="1476"/>
      <c r="L50" s="1477"/>
      <c r="M50" s="1483">
        <v>17412</v>
      </c>
      <c r="N50" s="1475"/>
      <c r="O50" s="1483">
        <v>17070</v>
      </c>
      <c r="P50" s="1475"/>
      <c r="Q50" s="1483">
        <v>16718</v>
      </c>
      <c r="R50" s="1484"/>
      <c r="S50" s="1479"/>
    </row>
    <row r="51" spans="1:19" ht="9" customHeight="1">
      <c r="A51" s="1480">
        <v>59</v>
      </c>
      <c r="B51" s="1481"/>
      <c r="C51" s="1960" t="s">
        <v>7</v>
      </c>
      <c r="D51" s="1960"/>
      <c r="E51" s="1485"/>
      <c r="F51" s="1411">
        <v>21581</v>
      </c>
      <c r="G51" s="1473"/>
      <c r="H51" s="1483">
        <v>21295</v>
      </c>
      <c r="I51" s="1475"/>
      <c r="J51" s="1483">
        <v>21601</v>
      </c>
      <c r="K51" s="1476"/>
      <c r="L51" s="1477"/>
      <c r="M51" s="1483">
        <v>21251</v>
      </c>
      <c r="N51" s="1475"/>
      <c r="O51" s="1483">
        <v>20992</v>
      </c>
      <c r="P51" s="1475"/>
      <c r="Q51" s="1483">
        <v>20689</v>
      </c>
      <c r="R51" s="1484"/>
      <c r="S51" s="1479"/>
    </row>
    <row r="52" spans="1:19" ht="9" customHeight="1">
      <c r="A52" s="1480">
        <v>60</v>
      </c>
      <c r="B52" s="1481"/>
      <c r="C52" s="1960" t="s">
        <v>288</v>
      </c>
      <c r="D52" s="1960"/>
      <c r="E52" s="1486"/>
      <c r="F52" s="1411">
        <v>152044</v>
      </c>
      <c r="G52" s="1473"/>
      <c r="H52" s="1487">
        <v>153245</v>
      </c>
      <c r="I52" s="1488"/>
      <c r="J52" s="1487">
        <v>151338</v>
      </c>
      <c r="K52" s="1476"/>
      <c r="L52" s="1477"/>
      <c r="M52" s="1487">
        <v>152176</v>
      </c>
      <c r="N52" s="1488"/>
      <c r="O52" s="1487">
        <v>138256</v>
      </c>
      <c r="P52" s="1488"/>
      <c r="Q52" s="1487">
        <v>134821</v>
      </c>
      <c r="R52" s="1484"/>
      <c r="S52" s="1479"/>
    </row>
    <row r="53" spans="1:19" ht="9" customHeight="1">
      <c r="A53" s="1470"/>
      <c r="B53" s="1471"/>
      <c r="C53" s="1964" t="s">
        <v>10</v>
      </c>
      <c r="D53" s="1964"/>
      <c r="E53" s="1489"/>
      <c r="F53" s="1490"/>
      <c r="G53" s="1491"/>
      <c r="H53" s="1492"/>
      <c r="I53" s="1488"/>
      <c r="J53" s="1492"/>
      <c r="K53" s="1476"/>
      <c r="L53" s="1477"/>
      <c r="M53" s="1492"/>
      <c r="N53" s="1488"/>
      <c r="O53" s="1493"/>
      <c r="P53" s="1479"/>
      <c r="Q53" s="1494"/>
      <c r="R53" s="1478"/>
      <c r="S53" s="1479"/>
    </row>
    <row r="54" spans="1:19" ht="9" customHeight="1">
      <c r="A54" s="1495">
        <v>61</v>
      </c>
      <c r="B54" s="1471"/>
      <c r="C54" s="1471"/>
      <c r="D54" s="1496" t="s">
        <v>11</v>
      </c>
      <c r="E54" s="1496"/>
      <c r="F54" s="1497">
        <v>0.10869999999999999</v>
      </c>
      <c r="G54" s="1498"/>
      <c r="H54" s="1499">
        <v>0.109</v>
      </c>
      <c r="I54" s="1500"/>
      <c r="J54" s="1499">
        <v>0.11</v>
      </c>
      <c r="K54" s="1476"/>
      <c r="L54" s="1477"/>
      <c r="M54" s="1499">
        <v>0.107</v>
      </c>
      <c r="N54" s="1500"/>
      <c r="O54" s="1499">
        <v>0.115</v>
      </c>
      <c r="P54" s="1500"/>
      <c r="Q54" s="1499">
        <v>0.115</v>
      </c>
      <c r="R54" s="1478"/>
      <c r="S54" s="1488"/>
    </row>
    <row r="55" spans="1:19" ht="9" customHeight="1">
      <c r="A55" s="1480">
        <v>62</v>
      </c>
      <c r="B55" s="1481"/>
      <c r="C55" s="1481"/>
      <c r="D55" s="1501" t="s">
        <v>12</v>
      </c>
      <c r="E55" s="1501"/>
      <c r="F55" s="1497">
        <v>0.1189</v>
      </c>
      <c r="G55" s="1498"/>
      <c r="H55" s="1502">
        <v>0.116</v>
      </c>
      <c r="I55" s="1500"/>
      <c r="J55" s="1502">
        <v>0.118</v>
      </c>
      <c r="K55" s="1476"/>
      <c r="L55" s="1477"/>
      <c r="M55" s="1502">
        <v>0.114</v>
      </c>
      <c r="N55" s="1500"/>
      <c r="O55" s="1502">
        <v>0.124</v>
      </c>
      <c r="P55" s="1500"/>
      <c r="Q55" s="1502">
        <v>0.124</v>
      </c>
      <c r="R55" s="1484"/>
      <c r="S55" s="1488"/>
    </row>
    <row r="56" spans="1:19" ht="9" customHeight="1">
      <c r="A56" s="1480">
        <v>63</v>
      </c>
      <c r="B56" s="1481"/>
      <c r="C56" s="1481"/>
      <c r="D56" s="1501" t="s">
        <v>13</v>
      </c>
      <c r="E56" s="1501"/>
      <c r="F56" s="1503">
        <v>0.1419</v>
      </c>
      <c r="G56" s="1504"/>
      <c r="H56" s="1505">
        <v>0.139</v>
      </c>
      <c r="I56" s="1506"/>
      <c r="J56" s="1505">
        <v>0.143</v>
      </c>
      <c r="K56" s="1507"/>
      <c r="L56" s="1477"/>
      <c r="M56" s="1505">
        <v>0.14</v>
      </c>
      <c r="N56" s="1506"/>
      <c r="O56" s="1505">
        <v>0.152</v>
      </c>
      <c r="P56" s="1506"/>
      <c r="Q56" s="1505">
        <v>0.153</v>
      </c>
      <c r="R56" s="1508"/>
      <c r="S56" s="1509"/>
    </row>
    <row r="57" spans="1:19" ht="5.25" customHeight="1">
      <c r="A57" s="1510"/>
      <c r="B57" s="1510"/>
      <c r="C57" s="1510"/>
      <c r="D57" s="1510"/>
      <c r="E57" s="1510"/>
      <c r="F57" s="1510"/>
      <c r="G57" s="1510"/>
      <c r="H57" s="1510"/>
      <c r="I57" s="1510"/>
      <c r="J57" s="1510"/>
      <c r="K57" s="1510"/>
      <c r="L57" s="1510"/>
      <c r="M57" s="1510"/>
      <c r="N57" s="1510"/>
      <c r="O57" s="1510"/>
      <c r="P57" s="1510"/>
      <c r="Q57" s="1510"/>
      <c r="R57" s="1510"/>
      <c r="S57" s="1510"/>
    </row>
    <row r="58" spans="1:19" s="752" customFormat="1" ht="9" customHeight="1">
      <c r="A58" s="1835" t="s">
        <v>367</v>
      </c>
      <c r="B58" s="1511"/>
      <c r="C58" s="1965" t="s">
        <v>152</v>
      </c>
      <c r="D58" s="1965"/>
      <c r="E58" s="1965"/>
      <c r="F58" s="1965"/>
      <c r="G58" s="1965"/>
      <c r="H58" s="1965"/>
      <c r="I58" s="1965"/>
      <c r="J58" s="1965"/>
      <c r="K58" s="1965"/>
      <c r="L58" s="1965"/>
      <c r="M58" s="1965"/>
      <c r="N58" s="1965"/>
      <c r="O58" s="1965"/>
      <c r="P58" s="1965"/>
      <c r="Q58" s="1965"/>
      <c r="R58" s="1965"/>
      <c r="S58" s="1965"/>
    </row>
    <row r="59" spans="1:19" s="752" customFormat="1" ht="26.25" customHeight="1">
      <c r="A59" s="1836" t="s">
        <v>374</v>
      </c>
      <c r="C59" s="1955" t="s">
        <v>153</v>
      </c>
      <c r="D59" s="1955"/>
      <c r="E59" s="1955"/>
      <c r="F59" s="1955"/>
      <c r="G59" s="1955"/>
      <c r="H59" s="1955"/>
      <c r="I59" s="1955"/>
      <c r="J59" s="1955"/>
      <c r="K59" s="1955"/>
      <c r="L59" s="1955"/>
      <c r="M59" s="1955"/>
      <c r="N59" s="1955"/>
      <c r="O59" s="1955"/>
      <c r="P59" s="1955"/>
      <c r="Q59" s="1955"/>
      <c r="R59" s="1955"/>
      <c r="S59" s="1955"/>
    </row>
    <row r="60" spans="1:19" s="752" customFormat="1" ht="9" customHeight="1">
      <c r="A60" s="1835" t="s">
        <v>666</v>
      </c>
      <c r="C60" s="1955" t="s">
        <v>154</v>
      </c>
      <c r="D60" s="1955"/>
      <c r="E60" s="1955"/>
      <c r="F60" s="1955"/>
      <c r="G60" s="1955"/>
      <c r="H60" s="1955"/>
      <c r="I60" s="1955"/>
      <c r="J60" s="1955"/>
      <c r="K60" s="1955"/>
      <c r="L60" s="1955"/>
      <c r="M60" s="1955"/>
      <c r="N60" s="1955"/>
      <c r="O60" s="1955"/>
      <c r="P60" s="1955"/>
      <c r="Q60" s="1955"/>
      <c r="R60" s="1955"/>
      <c r="S60" s="1955"/>
    </row>
    <row r="61" spans="1:19" ht="19.5" customHeight="1">
      <c r="A61" s="1836" t="s">
        <v>668</v>
      </c>
      <c r="B61" s="1512"/>
      <c r="C61" s="1963" t="s">
        <v>155</v>
      </c>
      <c r="D61" s="1963"/>
      <c r="E61" s="1963"/>
      <c r="F61" s="1963"/>
      <c r="G61" s="1963"/>
      <c r="H61" s="1963"/>
      <c r="I61" s="1963"/>
      <c r="J61" s="1963"/>
      <c r="K61" s="1963"/>
      <c r="L61" s="1963"/>
      <c r="M61" s="1963"/>
      <c r="N61" s="1963"/>
      <c r="O61" s="1963"/>
      <c r="P61" s="1963"/>
      <c r="Q61" s="1963"/>
      <c r="R61" s="1963"/>
      <c r="S61" s="1963"/>
    </row>
  </sheetData>
  <sheetProtection formatCells="0" formatColumns="0" formatRows="0" sort="0" autoFilter="0" pivotTables="0"/>
  <mergeCells count="54">
    <mergeCell ref="C40:D40"/>
    <mergeCell ref="B28:D28"/>
    <mergeCell ref="F3:S3"/>
    <mergeCell ref="A1:S1"/>
    <mergeCell ref="C25:D25"/>
    <mergeCell ref="A7:D7"/>
    <mergeCell ref="B10:D10"/>
    <mergeCell ref="B9:D9"/>
    <mergeCell ref="A8:D8"/>
    <mergeCell ref="H5:J5"/>
    <mergeCell ref="B33:D33"/>
    <mergeCell ref="B36:D36"/>
    <mergeCell ref="C26:D26"/>
    <mergeCell ref="C31:D31"/>
    <mergeCell ref="C34:D34"/>
    <mergeCell ref="B29:D29"/>
    <mergeCell ref="B12:D12"/>
    <mergeCell ref="B14:D14"/>
    <mergeCell ref="B16:D16"/>
    <mergeCell ref="B17:D17"/>
    <mergeCell ref="B15:D15"/>
    <mergeCell ref="A22:D22"/>
    <mergeCell ref="C19:D19"/>
    <mergeCell ref="C21:D21"/>
    <mergeCell ref="A5:D5"/>
    <mergeCell ref="C32:D32"/>
    <mergeCell ref="B30:D30"/>
    <mergeCell ref="B13:D13"/>
    <mergeCell ref="C27:D27"/>
    <mergeCell ref="C18:D18"/>
    <mergeCell ref="A23:D23"/>
    <mergeCell ref="B24:D24"/>
    <mergeCell ref="B11:D11"/>
    <mergeCell ref="C20:D20"/>
    <mergeCell ref="C61:S61"/>
    <mergeCell ref="C53:D53"/>
    <mergeCell ref="C52:D52"/>
    <mergeCell ref="C58:S58"/>
    <mergeCell ref="C37:D37"/>
    <mergeCell ref="C38:D38"/>
    <mergeCell ref="C39:D39"/>
    <mergeCell ref="A44:S44"/>
    <mergeCell ref="A41:D41"/>
    <mergeCell ref="A42:D42"/>
    <mergeCell ref="A2:S2"/>
    <mergeCell ref="C59:S59"/>
    <mergeCell ref="C60:S60"/>
    <mergeCell ref="A45:S45"/>
    <mergeCell ref="A46:D46"/>
    <mergeCell ref="C49:D49"/>
    <mergeCell ref="A48:D48"/>
    <mergeCell ref="C51:D51"/>
    <mergeCell ref="C50:D50"/>
    <mergeCell ref="C35:D35"/>
  </mergeCells>
  <printOptions horizontalCentered="1"/>
  <pageMargins left="0.25" right="0.25" top="0.3" bottom="0.25" header="0.5" footer="0.5"/>
  <pageSetup horizontalDpi="600" verticalDpi="600" orientation="landscape" scale="93" r:id="rId1"/>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J9" sqref="J8:J9"/>
    </sheetView>
  </sheetViews>
  <sheetFormatPr defaultColWidth="9.140625" defaultRowHeight="12.75"/>
  <cols>
    <col min="1" max="1" width="2.140625" style="455" customWidth="1"/>
    <col min="2" max="2" width="114.421875" style="455" customWidth="1"/>
    <col min="3" max="4" width="8.57421875" style="455" customWidth="1"/>
    <col min="5" max="5" width="8.57421875" style="497" customWidth="1"/>
    <col min="6" max="6" width="1.7109375" style="455" customWidth="1"/>
    <col min="7" max="18" width="9.140625" style="455" customWidth="1"/>
    <col min="19" max="19" width="9.140625" style="498" customWidth="1"/>
    <col min="20" max="253" width="9.140625" style="455" customWidth="1"/>
    <col min="254" max="16384" width="9.140625" style="455" customWidth="1"/>
  </cols>
  <sheetData>
    <row r="1" spans="1:6" ht="16.5" customHeight="1">
      <c r="A1" s="1982" t="s">
        <v>275</v>
      </c>
      <c r="B1" s="1982"/>
      <c r="C1" s="1983"/>
      <c r="D1" s="1983"/>
      <c r="E1" s="1983"/>
      <c r="F1" s="1983"/>
    </row>
    <row r="2" spans="1:6" ht="9.75" customHeight="1">
      <c r="A2" s="456"/>
      <c r="B2" s="456"/>
      <c r="C2" s="457"/>
      <c r="D2" s="457"/>
      <c r="E2" s="457"/>
      <c r="F2" s="458"/>
    </row>
    <row r="3" spans="1:6" ht="9.75" customHeight="1">
      <c r="A3" s="1891" t="s">
        <v>324</v>
      </c>
      <c r="B3" s="1891"/>
      <c r="C3" s="459" t="s">
        <v>331</v>
      </c>
      <c r="D3" s="460" t="s">
        <v>332</v>
      </c>
      <c r="E3" s="460" t="s">
        <v>357</v>
      </c>
      <c r="F3" s="461"/>
    </row>
    <row r="4" spans="1:6" ht="9.75" customHeight="1">
      <c r="A4" s="462"/>
      <c r="B4" s="462"/>
      <c r="C4" s="463"/>
      <c r="D4" s="463"/>
      <c r="E4" s="463"/>
      <c r="F4" s="464"/>
    </row>
    <row r="5" spans="1:6" ht="9.75" customHeight="1">
      <c r="A5" s="1886" t="s">
        <v>292</v>
      </c>
      <c r="B5" s="1886"/>
      <c r="C5" s="465"/>
      <c r="D5" s="466"/>
      <c r="E5" s="466"/>
      <c r="F5" s="467"/>
    </row>
    <row r="6" spans="1:6" ht="9.75" customHeight="1">
      <c r="A6" s="468"/>
      <c r="B6" s="469" t="s">
        <v>497</v>
      </c>
      <c r="C6" s="470">
        <v>7751</v>
      </c>
      <c r="D6" s="471">
        <v>7727</v>
      </c>
      <c r="E6" s="471">
        <v>7681</v>
      </c>
      <c r="F6" s="472"/>
    </row>
    <row r="7" spans="1:6" ht="9.75" customHeight="1">
      <c r="A7" s="473"/>
      <c r="B7" s="474" t="s">
        <v>498</v>
      </c>
      <c r="C7" s="475">
        <v>85</v>
      </c>
      <c r="D7" s="476">
        <v>87</v>
      </c>
      <c r="E7" s="476">
        <v>86</v>
      </c>
      <c r="F7" s="472"/>
    </row>
    <row r="8" spans="1:6" ht="9.75" customHeight="1">
      <c r="A8" s="473"/>
      <c r="B8" s="474" t="s">
        <v>499</v>
      </c>
      <c r="C8" s="475">
        <v>7042</v>
      </c>
      <c r="D8" s="476">
        <v>6719</v>
      </c>
      <c r="E8" s="476">
        <v>6276</v>
      </c>
      <c r="F8" s="472"/>
    </row>
    <row r="9" spans="1:6" ht="9.75" customHeight="1">
      <c r="A9" s="473"/>
      <c r="B9" s="474" t="s">
        <v>293</v>
      </c>
      <c r="C9" s="475">
        <v>274</v>
      </c>
      <c r="D9" s="476">
        <v>549</v>
      </c>
      <c r="E9" s="476">
        <v>823</v>
      </c>
      <c r="F9" s="472"/>
    </row>
    <row r="10" spans="1:6" ht="9.75" customHeight="1">
      <c r="A10" s="473"/>
      <c r="B10" s="474" t="s">
        <v>500</v>
      </c>
      <c r="C10" s="475">
        <v>0</v>
      </c>
      <c r="D10" s="476">
        <v>0</v>
      </c>
      <c r="E10" s="476">
        <v>0</v>
      </c>
      <c r="F10" s="472"/>
    </row>
    <row r="11" spans="1:6" ht="9.75" customHeight="1">
      <c r="A11" s="473"/>
      <c r="B11" s="474" t="s">
        <v>501</v>
      </c>
      <c r="C11" s="475">
        <v>-88</v>
      </c>
      <c r="D11" s="476">
        <v>-74</v>
      </c>
      <c r="E11" s="476">
        <v>-122</v>
      </c>
      <c r="F11" s="472"/>
    </row>
    <row r="12" spans="1:6" ht="9.75" customHeight="1">
      <c r="A12" s="473"/>
      <c r="B12" s="474" t="s">
        <v>502</v>
      </c>
      <c r="C12" s="475">
        <v>1706</v>
      </c>
      <c r="D12" s="476">
        <v>2006</v>
      </c>
      <c r="E12" s="476">
        <v>2006</v>
      </c>
      <c r="F12" s="472"/>
    </row>
    <row r="13" spans="1:6" ht="9.75" customHeight="1">
      <c r="A13" s="473"/>
      <c r="B13" s="474" t="s">
        <v>295</v>
      </c>
      <c r="C13" s="475">
        <v>1678</v>
      </c>
      <c r="D13" s="476">
        <v>1672</v>
      </c>
      <c r="E13" s="476">
        <v>1617</v>
      </c>
      <c r="F13" s="472"/>
    </row>
    <row r="14" spans="1:6" ht="9.75" customHeight="1">
      <c r="A14" s="473"/>
      <c r="B14" s="474" t="s">
        <v>503</v>
      </c>
      <c r="C14" s="475">
        <v>172</v>
      </c>
      <c r="D14" s="476">
        <v>167</v>
      </c>
      <c r="E14" s="476">
        <v>163</v>
      </c>
      <c r="F14" s="472"/>
    </row>
    <row r="15" spans="1:6" ht="9.75" customHeight="1">
      <c r="A15" s="477"/>
      <c r="B15" s="478" t="s">
        <v>504</v>
      </c>
      <c r="C15" s="475">
        <v>-1702</v>
      </c>
      <c r="D15" s="476">
        <v>-1682</v>
      </c>
      <c r="E15" s="476">
        <v>-1671</v>
      </c>
      <c r="F15" s="472"/>
    </row>
    <row r="16" spans="1:6" ht="9.75" customHeight="1">
      <c r="A16" s="477"/>
      <c r="B16" s="478" t="s">
        <v>505</v>
      </c>
      <c r="C16" s="475">
        <v>0</v>
      </c>
      <c r="D16" s="476">
        <v>0</v>
      </c>
      <c r="E16" s="476">
        <v>0</v>
      </c>
      <c r="F16" s="472"/>
    </row>
    <row r="17" spans="1:6" ht="9.75" customHeight="1">
      <c r="A17" s="473"/>
      <c r="B17" s="474" t="s">
        <v>506</v>
      </c>
      <c r="C17" s="475">
        <v>-43</v>
      </c>
      <c r="D17" s="476">
        <v>-43</v>
      </c>
      <c r="E17" s="476">
        <v>-41</v>
      </c>
      <c r="F17" s="472"/>
    </row>
    <row r="18" spans="1:6" ht="9.75" customHeight="1">
      <c r="A18" s="477"/>
      <c r="B18" s="478" t="s">
        <v>294</v>
      </c>
      <c r="C18" s="479">
        <v>-935</v>
      </c>
      <c r="D18" s="480">
        <v>-884</v>
      </c>
      <c r="E18" s="480">
        <v>-897</v>
      </c>
      <c r="F18" s="472"/>
    </row>
    <row r="19" spans="1:6" ht="9.75" customHeight="1">
      <c r="A19" s="481"/>
      <c r="B19" s="481"/>
      <c r="C19" s="482">
        <f>SUM(C6:C18)</f>
        <v>15940</v>
      </c>
      <c r="D19" s="483">
        <f>SUM(D6:D18)</f>
        <v>16244</v>
      </c>
      <c r="E19" s="483">
        <f>SUM(E6:E18)</f>
        <v>15921</v>
      </c>
      <c r="F19" s="484"/>
    </row>
    <row r="20" spans="1:6" ht="9.75" customHeight="1">
      <c r="A20" s="1886" t="s">
        <v>296</v>
      </c>
      <c r="B20" s="1886"/>
      <c r="C20" s="479"/>
      <c r="D20" s="480"/>
      <c r="E20" s="480"/>
      <c r="F20" s="472"/>
    </row>
    <row r="21" spans="1:6" ht="9.75" customHeight="1">
      <c r="A21" s="485"/>
      <c r="B21" s="485" t="s">
        <v>508</v>
      </c>
      <c r="C21" s="470">
        <v>219</v>
      </c>
      <c r="D21" s="471">
        <v>221</v>
      </c>
      <c r="E21" s="471">
        <v>232</v>
      </c>
      <c r="F21" s="472"/>
    </row>
    <row r="22" spans="1:6" ht="9.75" customHeight="1">
      <c r="A22" s="486"/>
      <c r="B22" s="486" t="s">
        <v>509</v>
      </c>
      <c r="C22" s="470">
        <v>4398</v>
      </c>
      <c r="D22" s="471">
        <v>4391</v>
      </c>
      <c r="E22" s="471">
        <v>4402</v>
      </c>
      <c r="F22" s="472"/>
    </row>
    <row r="23" spans="1:6" ht="9.75" customHeight="1">
      <c r="A23" s="474"/>
      <c r="B23" s="474" t="s">
        <v>510</v>
      </c>
      <c r="C23" s="475">
        <v>196</v>
      </c>
      <c r="D23" s="476">
        <v>201</v>
      </c>
      <c r="E23" s="476">
        <v>202</v>
      </c>
      <c r="F23" s="472"/>
    </row>
    <row r="24" spans="1:6" ht="9.75" customHeight="1">
      <c r="A24" s="478"/>
      <c r="B24" s="478" t="s">
        <v>511</v>
      </c>
      <c r="C24" s="475">
        <v>106</v>
      </c>
      <c r="D24" s="476">
        <v>145</v>
      </c>
      <c r="E24" s="476">
        <v>150</v>
      </c>
      <c r="F24" s="472"/>
    </row>
    <row r="25" spans="1:6" ht="9.75" customHeight="1">
      <c r="A25" s="478"/>
      <c r="B25" s="478" t="s">
        <v>294</v>
      </c>
      <c r="C25" s="479">
        <v>-935</v>
      </c>
      <c r="D25" s="480">
        <v>-884</v>
      </c>
      <c r="E25" s="480">
        <v>-897</v>
      </c>
      <c r="F25" s="472"/>
    </row>
    <row r="26" spans="1:6" ht="9.75" customHeight="1">
      <c r="A26" s="474"/>
      <c r="B26" s="474" t="s">
        <v>297</v>
      </c>
      <c r="C26" s="487">
        <v>0</v>
      </c>
      <c r="D26" s="488">
        <v>0</v>
      </c>
      <c r="E26" s="488">
        <v>0</v>
      </c>
      <c r="F26" s="472"/>
    </row>
    <row r="27" spans="1:6" ht="9.75" customHeight="1">
      <c r="A27" s="489"/>
      <c r="B27" s="481"/>
      <c r="C27" s="482">
        <f>SUM(C21:C26)</f>
        <v>3984</v>
      </c>
      <c r="D27" s="483">
        <f>SUM(D21:D26)</f>
        <v>4074</v>
      </c>
      <c r="E27" s="483">
        <f>SUM(E21:E26)</f>
        <v>4089</v>
      </c>
      <c r="F27" s="484"/>
    </row>
    <row r="28" spans="1:6" ht="9.75" customHeight="1">
      <c r="A28" s="1981" t="s">
        <v>512</v>
      </c>
      <c r="B28" s="1981"/>
      <c r="C28" s="482">
        <f>C19+C27</f>
        <v>19924</v>
      </c>
      <c r="D28" s="483">
        <f>D19+D27</f>
        <v>20318</v>
      </c>
      <c r="E28" s="483">
        <f>E19+E27</f>
        <v>20010</v>
      </c>
      <c r="F28" s="484"/>
    </row>
    <row r="29" spans="1:6" ht="9.75" customHeight="1">
      <c r="A29" s="1979" t="s">
        <v>513</v>
      </c>
      <c r="B29" s="1979"/>
      <c r="C29" s="479">
        <v>115229</v>
      </c>
      <c r="D29" s="480">
        <v>114894</v>
      </c>
      <c r="E29" s="480">
        <v>113255</v>
      </c>
      <c r="F29" s="472"/>
    </row>
    <row r="30" spans="1:6" ht="9.75" customHeight="1">
      <c r="A30" s="1978" t="s">
        <v>514</v>
      </c>
      <c r="B30" s="1978"/>
      <c r="C30" s="490">
        <v>0.138</v>
      </c>
      <c r="D30" s="491">
        <v>0.141</v>
      </c>
      <c r="E30" s="491">
        <v>0.141</v>
      </c>
      <c r="F30" s="492"/>
    </row>
    <row r="31" spans="1:6" ht="9.75" customHeight="1">
      <c r="A31" s="1978" t="s">
        <v>515</v>
      </c>
      <c r="B31" s="1978"/>
      <c r="C31" s="493">
        <v>0.173</v>
      </c>
      <c r="D31" s="494">
        <v>0.177</v>
      </c>
      <c r="E31" s="494">
        <v>0.177</v>
      </c>
      <c r="F31" s="495"/>
    </row>
    <row r="32" spans="1:6" ht="9.75" customHeight="1">
      <c r="A32" s="456"/>
      <c r="B32" s="456"/>
      <c r="C32" s="456"/>
      <c r="D32" s="456"/>
      <c r="E32" s="456"/>
      <c r="F32" s="496"/>
    </row>
    <row r="33" spans="1:6" ht="18.75" customHeight="1">
      <c r="A33" s="1837">
        <v>1</v>
      </c>
      <c r="B33" s="1977" t="s">
        <v>516</v>
      </c>
      <c r="C33" s="1977"/>
      <c r="D33" s="1977"/>
      <c r="E33" s="1977"/>
      <c r="F33" s="1977"/>
    </row>
    <row r="34" spans="1:6" ht="9.75" customHeight="1">
      <c r="A34" s="1838">
        <v>2</v>
      </c>
      <c r="B34" s="1980" t="s">
        <v>517</v>
      </c>
      <c r="C34" s="1980"/>
      <c r="D34" s="1980"/>
      <c r="E34" s="1980"/>
      <c r="F34" s="1980"/>
    </row>
    <row r="35" spans="1:6" ht="9.75" customHeight="1">
      <c r="A35" s="1838">
        <v>3</v>
      </c>
      <c r="B35" s="1980" t="s">
        <v>518</v>
      </c>
      <c r="C35" s="1980"/>
      <c r="D35" s="1980"/>
      <c r="E35" s="1980"/>
      <c r="F35" s="1980"/>
    </row>
    <row r="36" spans="1:6" ht="19.5" customHeight="1">
      <c r="A36" s="1837">
        <v>4</v>
      </c>
      <c r="B36" s="1977" t="s">
        <v>519</v>
      </c>
      <c r="C36" s="1977"/>
      <c r="D36" s="1977"/>
      <c r="E36" s="1977"/>
      <c r="F36" s="1977"/>
    </row>
    <row r="37" spans="1:6" ht="21" customHeight="1">
      <c r="A37" s="1839" t="s">
        <v>520</v>
      </c>
      <c r="B37" s="1977" t="s">
        <v>521</v>
      </c>
      <c r="C37" s="1977"/>
      <c r="D37" s="1977"/>
      <c r="E37" s="1977"/>
      <c r="F37" s="1977"/>
    </row>
  </sheetData>
  <sheetProtection formatCells="0" formatColumns="0" formatRows="0" sort="0" autoFilter="0" pivotTables="0"/>
  <mergeCells count="13">
    <mergeCell ref="A28:B28"/>
    <mergeCell ref="A31:B31"/>
    <mergeCell ref="A1:F1"/>
    <mergeCell ref="A3:B3"/>
    <mergeCell ref="A5:B5"/>
    <mergeCell ref="A20:B20"/>
    <mergeCell ref="B37:F37"/>
    <mergeCell ref="A30:B30"/>
    <mergeCell ref="A29:B29"/>
    <mergeCell ref="B33:F33"/>
    <mergeCell ref="B34:F34"/>
    <mergeCell ref="B35:F35"/>
    <mergeCell ref="B36:F36"/>
  </mergeCells>
  <printOptions horizontalCentered="1"/>
  <pageMargins left="0.25" right="0.25" top="0.5" bottom="0.25" header="0.5" footer="0.5"/>
  <pageSetup horizontalDpi="600" verticalDpi="600" orientation="landscape" scale="92" r:id="rId1"/>
</worksheet>
</file>

<file path=xl/worksheets/sheet8.xml><?xml version="1.0" encoding="utf-8"?>
<worksheet xmlns="http://schemas.openxmlformats.org/spreadsheetml/2006/main" xmlns:r="http://schemas.openxmlformats.org/officeDocument/2006/relationships">
  <dimension ref="A1:N50"/>
  <sheetViews>
    <sheetView zoomScalePageLayoutView="0" workbookViewId="0" topLeftCell="A1">
      <selection activeCell="S18" sqref="S18"/>
    </sheetView>
  </sheetViews>
  <sheetFormatPr defaultColWidth="9.140625" defaultRowHeight="12.75"/>
  <cols>
    <col min="1" max="2" width="2.140625" style="534" customWidth="1"/>
    <col min="3" max="3" width="82.28125" style="534" customWidth="1"/>
    <col min="4" max="5" width="8.57421875" style="534" customWidth="1"/>
    <col min="6" max="6" width="1.28515625" style="534" customWidth="1"/>
    <col min="7" max="7" width="8.28125" style="534" customWidth="1"/>
    <col min="8" max="8" width="1.28515625" style="534" customWidth="1"/>
    <col min="9" max="9" width="8.28125" style="534" customWidth="1"/>
    <col min="10" max="10" width="1.28515625" style="534" customWidth="1"/>
    <col min="11" max="11" width="8.28125" style="534" customWidth="1"/>
    <col min="12" max="12" width="1.28515625" style="534" customWidth="1"/>
    <col min="13" max="13" width="8.28125" style="534" customWidth="1"/>
    <col min="14" max="14" width="1.28515625" style="534" customWidth="1"/>
    <col min="15" max="16384" width="9.140625" style="534" customWidth="1"/>
  </cols>
  <sheetData>
    <row r="1" spans="1:14" ht="19.5">
      <c r="A1" s="1948" t="s">
        <v>525</v>
      </c>
      <c r="B1" s="1948"/>
      <c r="C1" s="1948"/>
      <c r="D1" s="1948"/>
      <c r="E1" s="1948"/>
      <c r="F1" s="1948"/>
      <c r="G1" s="1948"/>
      <c r="H1" s="1948"/>
      <c r="I1" s="1948"/>
      <c r="J1" s="1948"/>
      <c r="K1" s="1948"/>
      <c r="L1" s="1948"/>
      <c r="M1" s="1948"/>
      <c r="N1" s="1948"/>
    </row>
    <row r="2" spans="1:14" s="535" customFormat="1" ht="3" customHeight="1">
      <c r="A2" s="1989" t="s">
        <v>324</v>
      </c>
      <c r="B2" s="1989"/>
      <c r="C2" s="1989"/>
      <c r="D2" s="1989"/>
      <c r="E2" s="1989"/>
      <c r="F2" s="1989"/>
      <c r="G2" s="1989"/>
      <c r="H2" s="1989"/>
      <c r="I2" s="1989"/>
      <c r="J2" s="1989"/>
      <c r="K2" s="1989"/>
      <c r="L2" s="1989"/>
      <c r="M2" s="1989"/>
      <c r="N2" s="1989"/>
    </row>
    <row r="3" spans="1:14" s="535" customFormat="1" ht="9.75" customHeight="1">
      <c r="A3" s="1989"/>
      <c r="B3" s="1989"/>
      <c r="C3" s="1989"/>
      <c r="D3" s="1989"/>
      <c r="E3" s="1989"/>
      <c r="F3" s="1989"/>
      <c r="G3" s="1989"/>
      <c r="H3" s="1989"/>
      <c r="I3" s="1989"/>
      <c r="J3" s="1989"/>
      <c r="K3" s="1989"/>
      <c r="L3" s="1989"/>
      <c r="M3" s="1989"/>
      <c r="N3" s="1989"/>
    </row>
    <row r="4" spans="1:14" s="535" customFormat="1" ht="9.75" customHeight="1">
      <c r="A4" s="537"/>
      <c r="B4" s="537"/>
      <c r="C4" s="537"/>
      <c r="D4" s="537"/>
      <c r="E4" s="538" t="s">
        <v>325</v>
      </c>
      <c r="F4" s="539"/>
      <c r="G4" s="540" t="s">
        <v>326</v>
      </c>
      <c r="H4" s="539"/>
      <c r="I4" s="540" t="s">
        <v>327</v>
      </c>
      <c r="J4" s="539"/>
      <c r="K4" s="540" t="s">
        <v>328</v>
      </c>
      <c r="L4" s="539"/>
      <c r="M4" s="540" t="s">
        <v>329</v>
      </c>
      <c r="N4" s="539"/>
    </row>
    <row r="5" spans="1:14" s="535" customFormat="1" ht="9.75" customHeight="1">
      <c r="A5" s="1988" t="s">
        <v>526</v>
      </c>
      <c r="B5" s="1988"/>
      <c r="C5" s="1988"/>
      <c r="D5" s="541"/>
      <c r="E5" s="542"/>
      <c r="F5" s="543"/>
      <c r="G5" s="544"/>
      <c r="H5" s="543"/>
      <c r="I5" s="544"/>
      <c r="J5" s="543"/>
      <c r="K5" s="544"/>
      <c r="L5" s="543"/>
      <c r="M5" s="544"/>
      <c r="N5" s="543"/>
    </row>
    <row r="6" spans="1:14" s="535" customFormat="1" ht="9.75" customHeight="1">
      <c r="A6" s="1985" t="s">
        <v>298</v>
      </c>
      <c r="B6" s="1985"/>
      <c r="C6" s="1985"/>
      <c r="D6" s="546"/>
      <c r="E6" s="547">
        <v>13347</v>
      </c>
      <c r="F6" s="548"/>
      <c r="G6" s="549">
        <v>12360</v>
      </c>
      <c r="H6" s="548"/>
      <c r="I6" s="549">
        <v>12483</v>
      </c>
      <c r="J6" s="548"/>
      <c r="K6" s="549">
        <v>12260</v>
      </c>
      <c r="L6" s="548"/>
      <c r="M6" s="549">
        <v>12077</v>
      </c>
      <c r="N6" s="548"/>
    </row>
    <row r="7" spans="1:14" s="535" customFormat="1" ht="9.75" customHeight="1">
      <c r="A7" s="550"/>
      <c r="B7" s="1985" t="s">
        <v>528</v>
      </c>
      <c r="C7" s="1985"/>
      <c r="D7" s="546"/>
      <c r="E7" s="551">
        <v>12</v>
      </c>
      <c r="F7" s="548"/>
      <c r="G7" s="552">
        <v>24</v>
      </c>
      <c r="H7" s="548"/>
      <c r="I7" s="552">
        <v>14</v>
      </c>
      <c r="J7" s="548"/>
      <c r="K7" s="552">
        <v>15</v>
      </c>
      <c r="L7" s="548"/>
      <c r="M7" s="552">
        <v>26</v>
      </c>
      <c r="N7" s="548"/>
    </row>
    <row r="8" spans="1:14" s="535" customFormat="1" ht="9.75" customHeight="1">
      <c r="A8" s="550"/>
      <c r="B8" s="1985" t="s">
        <v>529</v>
      </c>
      <c r="C8" s="1985"/>
      <c r="D8" s="546"/>
      <c r="E8" s="551">
        <v>0</v>
      </c>
      <c r="F8" s="548"/>
      <c r="G8" s="552">
        <v>0</v>
      </c>
      <c r="H8" s="548"/>
      <c r="I8" s="552">
        <v>0</v>
      </c>
      <c r="J8" s="548"/>
      <c r="K8" s="552">
        <v>0</v>
      </c>
      <c r="L8" s="548"/>
      <c r="M8" s="552">
        <v>0</v>
      </c>
      <c r="N8" s="548"/>
    </row>
    <row r="9" spans="1:14" s="535" customFormat="1" ht="9.75" customHeight="1">
      <c r="A9" s="550"/>
      <c r="B9" s="1985" t="s">
        <v>530</v>
      </c>
      <c r="C9" s="1985"/>
      <c r="D9" s="546"/>
      <c r="E9" s="551">
        <v>-18</v>
      </c>
      <c r="F9" s="548"/>
      <c r="G9" s="552">
        <v>-27</v>
      </c>
      <c r="H9" s="548"/>
      <c r="I9" s="552">
        <v>-18</v>
      </c>
      <c r="J9" s="548"/>
      <c r="K9" s="552">
        <v>0</v>
      </c>
      <c r="L9" s="548"/>
      <c r="M9" s="552">
        <v>-48</v>
      </c>
      <c r="N9" s="548"/>
    </row>
    <row r="10" spans="1:14" s="535" customFormat="1" ht="9.75" customHeight="1">
      <c r="A10" s="550"/>
      <c r="B10" s="1985" t="s">
        <v>531</v>
      </c>
      <c r="C10" s="1985"/>
      <c r="D10" s="546"/>
      <c r="E10" s="551">
        <v>-67</v>
      </c>
      <c r="F10" s="548"/>
      <c r="G10" s="552">
        <v>-100</v>
      </c>
      <c r="H10" s="548"/>
      <c r="I10" s="552">
        <v>-59</v>
      </c>
      <c r="J10" s="548"/>
      <c r="K10" s="552">
        <v>0</v>
      </c>
      <c r="L10" s="548"/>
      <c r="M10" s="552">
        <v>-158</v>
      </c>
      <c r="N10" s="548"/>
    </row>
    <row r="11" spans="1:14" s="535" customFormat="1" ht="9.75" customHeight="1">
      <c r="A11" s="550"/>
      <c r="B11" s="1985" t="s">
        <v>532</v>
      </c>
      <c r="C11" s="1985"/>
      <c r="D11" s="546"/>
      <c r="E11" s="551">
        <v>-415</v>
      </c>
      <c r="F11" s="548"/>
      <c r="G11" s="552">
        <v>-407</v>
      </c>
      <c r="H11" s="548"/>
      <c r="I11" s="552">
        <v>-408</v>
      </c>
      <c r="J11" s="548"/>
      <c r="K11" s="552">
        <v>-409</v>
      </c>
      <c r="L11" s="548"/>
      <c r="M11" s="552">
        <v>-401</v>
      </c>
      <c r="N11" s="548"/>
    </row>
    <row r="12" spans="1:14" s="535" customFormat="1" ht="9.75" customHeight="1">
      <c r="A12" s="550"/>
      <c r="B12" s="1985" t="s">
        <v>533</v>
      </c>
      <c r="C12" s="1985"/>
      <c r="D12" s="546"/>
      <c r="E12" s="551">
        <v>0</v>
      </c>
      <c r="F12" s="548"/>
      <c r="G12" s="552">
        <v>0</v>
      </c>
      <c r="H12" s="548"/>
      <c r="I12" s="552">
        <v>0</v>
      </c>
      <c r="J12" s="548"/>
      <c r="K12" s="552">
        <v>0</v>
      </c>
      <c r="L12" s="548"/>
      <c r="M12" s="552">
        <v>0</v>
      </c>
      <c r="N12" s="548"/>
    </row>
    <row r="13" spans="1:14" s="535" customFormat="1" ht="9.75" customHeight="1">
      <c r="A13" s="550"/>
      <c r="B13" s="1985" t="s">
        <v>534</v>
      </c>
      <c r="C13" s="1985"/>
      <c r="D13" s="546"/>
      <c r="E13" s="551">
        <v>317</v>
      </c>
      <c r="F13" s="548"/>
      <c r="G13" s="552">
        <v>1174</v>
      </c>
      <c r="H13" s="548"/>
      <c r="I13" s="552">
        <v>843</v>
      </c>
      <c r="J13" s="548"/>
      <c r="K13" s="552">
        <v>890</v>
      </c>
      <c r="L13" s="548"/>
      <c r="M13" s="552">
        <v>874</v>
      </c>
      <c r="N13" s="548"/>
    </row>
    <row r="14" spans="1:14" s="535" customFormat="1" ht="9.75" customHeight="1">
      <c r="A14" s="550"/>
      <c r="B14" s="1985" t="s">
        <v>535</v>
      </c>
      <c r="C14" s="1985"/>
      <c r="D14" s="546"/>
      <c r="E14" s="553">
        <v>8</v>
      </c>
      <c r="F14" s="548"/>
      <c r="G14" s="552">
        <v>-2</v>
      </c>
      <c r="H14" s="548"/>
      <c r="I14" s="552">
        <v>-6</v>
      </c>
      <c r="J14" s="548"/>
      <c r="K14" s="552">
        <v>-24</v>
      </c>
      <c r="L14" s="548"/>
      <c r="M14" s="552">
        <v>13</v>
      </c>
      <c r="N14" s="548"/>
    </row>
    <row r="15" spans="1:14" s="535" customFormat="1" ht="9.75" customHeight="1">
      <c r="A15" s="554"/>
      <c r="B15" s="1991" t="s">
        <v>536</v>
      </c>
      <c r="C15" s="1991"/>
      <c r="D15" s="555"/>
      <c r="E15" s="556"/>
      <c r="F15" s="548"/>
      <c r="G15" s="557"/>
      <c r="H15" s="548"/>
      <c r="I15" s="557"/>
      <c r="J15" s="548"/>
      <c r="K15" s="557"/>
      <c r="L15" s="548"/>
      <c r="M15" s="557"/>
      <c r="N15" s="548"/>
    </row>
    <row r="16" spans="1:14" s="535" customFormat="1" ht="9.75" customHeight="1">
      <c r="A16" s="550"/>
      <c r="B16" s="550"/>
      <c r="C16" s="550" t="s">
        <v>537</v>
      </c>
      <c r="D16" s="546"/>
      <c r="E16" s="551">
        <v>-71</v>
      </c>
      <c r="F16" s="548"/>
      <c r="G16" s="552">
        <v>231</v>
      </c>
      <c r="H16" s="548"/>
      <c r="I16" s="552">
        <v>50</v>
      </c>
      <c r="J16" s="548"/>
      <c r="K16" s="552">
        <v>63</v>
      </c>
      <c r="L16" s="548"/>
      <c r="M16" s="552">
        <v>29</v>
      </c>
      <c r="N16" s="548"/>
    </row>
    <row r="17" spans="1:14" s="535" customFormat="1" ht="9.75" customHeight="1">
      <c r="A17" s="550"/>
      <c r="B17" s="550"/>
      <c r="C17" s="550" t="s">
        <v>538</v>
      </c>
      <c r="D17" s="546"/>
      <c r="E17" s="551">
        <v>-32</v>
      </c>
      <c r="F17" s="548"/>
      <c r="G17" s="552">
        <v>7</v>
      </c>
      <c r="H17" s="548"/>
      <c r="I17" s="552">
        <v>67</v>
      </c>
      <c r="J17" s="548"/>
      <c r="K17" s="552">
        <v>-150</v>
      </c>
      <c r="L17" s="548"/>
      <c r="M17" s="552">
        <v>17</v>
      </c>
      <c r="N17" s="548"/>
    </row>
    <row r="18" spans="1:14" s="535" customFormat="1" ht="9.75" customHeight="1">
      <c r="A18" s="550"/>
      <c r="B18" s="550"/>
      <c r="C18" s="550" t="s">
        <v>539</v>
      </c>
      <c r="D18" s="546"/>
      <c r="E18" s="551">
        <v>16</v>
      </c>
      <c r="F18" s="548"/>
      <c r="G18" s="552">
        <v>-2</v>
      </c>
      <c r="H18" s="548"/>
      <c r="I18" s="552">
        <v>13</v>
      </c>
      <c r="J18" s="548"/>
      <c r="K18" s="552">
        <v>-4</v>
      </c>
      <c r="L18" s="548"/>
      <c r="M18" s="552">
        <v>-6</v>
      </c>
      <c r="N18" s="548"/>
    </row>
    <row r="19" spans="1:14" s="535" customFormat="1" ht="9.75" customHeight="1">
      <c r="A19" s="550"/>
      <c r="B19" s="550"/>
      <c r="C19" s="550" t="s">
        <v>540</v>
      </c>
      <c r="D19" s="546"/>
      <c r="E19" s="551">
        <v>9</v>
      </c>
      <c r="F19" s="548"/>
      <c r="G19" s="552">
        <v>-58</v>
      </c>
      <c r="H19" s="548"/>
      <c r="I19" s="552" t="s">
        <v>392</v>
      </c>
      <c r="J19" s="548"/>
      <c r="K19" s="552" t="s">
        <v>392</v>
      </c>
      <c r="L19" s="548"/>
      <c r="M19" s="552" t="s">
        <v>392</v>
      </c>
      <c r="N19" s="548"/>
    </row>
    <row r="20" spans="1:14" s="535" customFormat="1" ht="9.75" customHeight="1">
      <c r="A20" s="550"/>
      <c r="B20" s="1985" t="s">
        <v>541</v>
      </c>
      <c r="C20" s="1985"/>
      <c r="D20" s="546"/>
      <c r="E20" s="551">
        <v>429</v>
      </c>
      <c r="F20" s="548"/>
      <c r="G20" s="552">
        <v>-261</v>
      </c>
      <c r="H20" s="548"/>
      <c r="I20" s="552">
        <v>-22</v>
      </c>
      <c r="J20" s="548"/>
      <c r="K20" s="552">
        <v>-46</v>
      </c>
      <c r="L20" s="548"/>
      <c r="M20" s="552">
        <v>4</v>
      </c>
      <c r="N20" s="548"/>
    </row>
    <row r="21" spans="1:14" s="535" customFormat="1" ht="9.75" customHeight="1">
      <c r="A21" s="550"/>
      <c r="B21" s="1985" t="s">
        <v>542</v>
      </c>
      <c r="C21" s="1985"/>
      <c r="D21" s="546"/>
      <c r="E21" s="553">
        <v>81</v>
      </c>
      <c r="F21" s="548"/>
      <c r="G21" s="552">
        <v>17</v>
      </c>
      <c r="H21" s="548"/>
      <c r="I21" s="552">
        <v>-84</v>
      </c>
      <c r="J21" s="548"/>
      <c r="K21" s="552">
        <v>-39</v>
      </c>
      <c r="L21" s="548"/>
      <c r="M21" s="552">
        <v>42</v>
      </c>
      <c r="N21" s="548"/>
    </row>
    <row r="22" spans="1:14" s="535" customFormat="1" ht="9.75" customHeight="1">
      <c r="A22" s="537"/>
      <c r="B22" s="1992" t="s">
        <v>543</v>
      </c>
      <c r="C22" s="1992"/>
      <c r="D22" s="558"/>
      <c r="E22" s="559"/>
      <c r="F22" s="548"/>
      <c r="G22" s="560"/>
      <c r="H22" s="548"/>
      <c r="I22" s="560"/>
      <c r="J22" s="548"/>
      <c r="K22" s="560"/>
      <c r="L22" s="548"/>
      <c r="M22" s="560"/>
      <c r="N22" s="548"/>
    </row>
    <row r="23" spans="1:14" s="535" customFormat="1" ht="9.75" customHeight="1">
      <c r="A23" s="550"/>
      <c r="B23" s="550"/>
      <c r="C23" s="550" t="s">
        <v>544</v>
      </c>
      <c r="D23" s="546"/>
      <c r="E23" s="551">
        <v>6</v>
      </c>
      <c r="F23" s="548"/>
      <c r="G23" s="552">
        <v>15</v>
      </c>
      <c r="H23" s="548"/>
      <c r="I23" s="552">
        <v>-9</v>
      </c>
      <c r="J23" s="548"/>
      <c r="K23" s="552">
        <v>21</v>
      </c>
      <c r="L23" s="548"/>
      <c r="M23" s="552">
        <v>-34</v>
      </c>
      <c r="N23" s="548"/>
    </row>
    <row r="24" spans="1:14" s="535" customFormat="1" ht="9.75" customHeight="1">
      <c r="A24" s="550"/>
      <c r="B24" s="550"/>
      <c r="C24" s="550" t="s">
        <v>545</v>
      </c>
      <c r="D24" s="546"/>
      <c r="E24" s="551">
        <v>0</v>
      </c>
      <c r="F24" s="548"/>
      <c r="G24" s="552">
        <v>446</v>
      </c>
      <c r="H24" s="548"/>
      <c r="I24" s="552">
        <v>-18</v>
      </c>
      <c r="J24" s="548"/>
      <c r="K24" s="552">
        <v>-1</v>
      </c>
      <c r="L24" s="548"/>
      <c r="M24" s="552">
        <v>-207</v>
      </c>
      <c r="N24" s="548"/>
    </row>
    <row r="25" spans="1:14" s="535" customFormat="1" ht="9.75" customHeight="1">
      <c r="A25" s="550"/>
      <c r="B25" s="550"/>
      <c r="C25" s="550" t="s">
        <v>546</v>
      </c>
      <c r="D25" s="546"/>
      <c r="E25" s="551">
        <v>31</v>
      </c>
      <c r="F25" s="548"/>
      <c r="G25" s="552">
        <v>-57</v>
      </c>
      <c r="H25" s="548"/>
      <c r="I25" s="552">
        <v>-29</v>
      </c>
      <c r="J25" s="548"/>
      <c r="K25" s="552">
        <v>-67</v>
      </c>
      <c r="L25" s="548"/>
      <c r="M25" s="552">
        <v>-48</v>
      </c>
      <c r="N25" s="548"/>
    </row>
    <row r="26" spans="1:14" s="535" customFormat="1" ht="9.75" customHeight="1">
      <c r="A26" s="550"/>
      <c r="B26" s="550"/>
      <c r="C26" s="550" t="s">
        <v>547</v>
      </c>
      <c r="D26" s="546"/>
      <c r="E26" s="551">
        <v>9</v>
      </c>
      <c r="F26" s="548"/>
      <c r="G26" s="552">
        <v>-9</v>
      </c>
      <c r="H26" s="548"/>
      <c r="I26" s="552">
        <v>-19</v>
      </c>
      <c r="J26" s="548"/>
      <c r="K26" s="552">
        <v>-27</v>
      </c>
      <c r="L26" s="548"/>
      <c r="M26" s="552">
        <v>67</v>
      </c>
      <c r="N26" s="548"/>
    </row>
    <row r="27" spans="1:14" s="535" customFormat="1" ht="9.75" customHeight="1">
      <c r="A27" s="550"/>
      <c r="B27" s="550"/>
      <c r="C27" s="550" t="s">
        <v>548</v>
      </c>
      <c r="D27" s="546"/>
      <c r="E27" s="551">
        <v>0</v>
      </c>
      <c r="F27" s="548"/>
      <c r="G27" s="552">
        <v>0</v>
      </c>
      <c r="H27" s="548"/>
      <c r="I27" s="552">
        <v>0</v>
      </c>
      <c r="J27" s="548"/>
      <c r="K27" s="552">
        <v>0</v>
      </c>
      <c r="L27" s="548"/>
      <c r="M27" s="552">
        <v>0</v>
      </c>
      <c r="N27" s="548"/>
    </row>
    <row r="28" spans="1:14" s="535" customFormat="1" ht="9.75" customHeight="1">
      <c r="A28" s="561"/>
      <c r="B28" s="562"/>
      <c r="C28" s="562" t="s">
        <v>549</v>
      </c>
      <c r="D28" s="563"/>
      <c r="E28" s="564">
        <v>-21</v>
      </c>
      <c r="F28" s="565"/>
      <c r="G28" s="566">
        <v>-4</v>
      </c>
      <c r="H28" s="565"/>
      <c r="I28" s="566">
        <v>-5</v>
      </c>
      <c r="J28" s="565"/>
      <c r="K28" s="566">
        <v>1</v>
      </c>
      <c r="L28" s="565"/>
      <c r="M28" s="566">
        <v>13</v>
      </c>
      <c r="N28" s="548"/>
    </row>
    <row r="29" spans="1:14" s="535" customFormat="1" ht="9.75" customHeight="1">
      <c r="A29" s="1986" t="s">
        <v>550</v>
      </c>
      <c r="B29" s="1986"/>
      <c r="C29" s="1986"/>
      <c r="D29" s="567"/>
      <c r="E29" s="568">
        <f>SUM(E6:E28)</f>
        <v>13641</v>
      </c>
      <c r="F29" s="539"/>
      <c r="G29" s="569">
        <f>SUM(G6:G28)</f>
        <v>13347</v>
      </c>
      <c r="H29" s="539"/>
      <c r="I29" s="569">
        <f>SUM(I6:I28)</f>
        <v>12793</v>
      </c>
      <c r="J29" s="539"/>
      <c r="K29" s="569">
        <f>SUM(K6:K28)</f>
        <v>12483</v>
      </c>
      <c r="L29" s="539"/>
      <c r="M29" s="569">
        <f>SUM(M6:M28)</f>
        <v>12260</v>
      </c>
      <c r="N29" s="539"/>
    </row>
    <row r="30" spans="1:14" s="535" customFormat="1" ht="9.75" customHeight="1">
      <c r="A30" s="1990" t="s">
        <v>551</v>
      </c>
      <c r="B30" s="1990"/>
      <c r="C30" s="1990"/>
      <c r="D30" s="541"/>
      <c r="E30" s="570"/>
      <c r="F30" s="548"/>
      <c r="G30" s="571"/>
      <c r="H30" s="548"/>
      <c r="I30" s="571"/>
      <c r="J30" s="548"/>
      <c r="K30" s="571"/>
      <c r="L30" s="548"/>
      <c r="M30" s="571"/>
      <c r="N30" s="548"/>
    </row>
    <row r="31" spans="1:14" s="535" customFormat="1" ht="9.75" customHeight="1">
      <c r="A31" s="1985" t="s">
        <v>527</v>
      </c>
      <c r="B31" s="1985"/>
      <c r="C31" s="1985"/>
      <c r="D31" s="546"/>
      <c r="E31" s="572">
        <v>2842</v>
      </c>
      <c r="F31" s="548"/>
      <c r="G31" s="552">
        <v>3095</v>
      </c>
      <c r="H31" s="548"/>
      <c r="I31" s="552">
        <v>3095</v>
      </c>
      <c r="J31" s="548"/>
      <c r="K31" s="552">
        <v>3097</v>
      </c>
      <c r="L31" s="548"/>
      <c r="M31" s="552">
        <v>3102</v>
      </c>
      <c r="N31" s="548"/>
    </row>
    <row r="32" spans="1:14" s="535" customFormat="1" ht="9.75" customHeight="1">
      <c r="A32" s="545"/>
      <c r="B32" s="1986" t="s">
        <v>552</v>
      </c>
      <c r="C32" s="1986"/>
      <c r="D32" s="546"/>
      <c r="E32" s="551">
        <v>0</v>
      </c>
      <c r="F32" s="548"/>
      <c r="G32" s="552">
        <v>0</v>
      </c>
      <c r="H32" s="548"/>
      <c r="I32" s="552">
        <v>0</v>
      </c>
      <c r="J32" s="548"/>
      <c r="K32" s="552">
        <v>0</v>
      </c>
      <c r="L32" s="548"/>
      <c r="M32" s="552">
        <v>0</v>
      </c>
      <c r="N32" s="548"/>
    </row>
    <row r="33" spans="1:14" s="535" customFormat="1" ht="9.75" customHeight="1">
      <c r="A33" s="545"/>
      <c r="B33" s="1986" t="s">
        <v>299</v>
      </c>
      <c r="C33" s="1986"/>
      <c r="D33" s="546"/>
      <c r="E33" s="551">
        <v>0</v>
      </c>
      <c r="F33" s="548"/>
      <c r="G33" s="552">
        <v>0</v>
      </c>
      <c r="H33" s="548"/>
      <c r="I33" s="552">
        <v>0</v>
      </c>
      <c r="J33" s="548"/>
      <c r="K33" s="552">
        <v>0</v>
      </c>
      <c r="L33" s="548"/>
      <c r="M33" s="552">
        <v>0</v>
      </c>
      <c r="N33" s="548"/>
    </row>
    <row r="34" spans="1:14" s="535" customFormat="1" ht="9.75" customHeight="1">
      <c r="A34" s="545"/>
      <c r="B34" s="1986" t="s">
        <v>553</v>
      </c>
      <c r="C34" s="1986"/>
      <c r="D34" s="546"/>
      <c r="E34" s="551">
        <v>0</v>
      </c>
      <c r="F34" s="548"/>
      <c r="G34" s="552">
        <v>-250</v>
      </c>
      <c r="H34" s="548"/>
      <c r="I34" s="552">
        <v>0</v>
      </c>
      <c r="J34" s="548"/>
      <c r="K34" s="552">
        <v>0</v>
      </c>
      <c r="L34" s="548"/>
      <c r="M34" s="552">
        <v>0</v>
      </c>
      <c r="N34" s="548"/>
    </row>
    <row r="35" spans="1:14" s="535" customFormat="1" ht="9.75" customHeight="1">
      <c r="A35" s="550"/>
      <c r="B35" s="1985" t="s">
        <v>543</v>
      </c>
      <c r="C35" s="1985"/>
      <c r="D35" s="546"/>
      <c r="E35" s="559">
        <v>5</v>
      </c>
      <c r="F35" s="548"/>
      <c r="G35" s="560">
        <v>-3</v>
      </c>
      <c r="H35" s="548"/>
      <c r="I35" s="560">
        <v>0</v>
      </c>
      <c r="J35" s="548"/>
      <c r="K35" s="560">
        <v>-2</v>
      </c>
      <c r="L35" s="548"/>
      <c r="M35" s="560">
        <v>-5</v>
      </c>
      <c r="N35" s="548"/>
    </row>
    <row r="36" spans="1:14" s="535" customFormat="1" ht="9.75" customHeight="1">
      <c r="A36" s="1986" t="s">
        <v>550</v>
      </c>
      <c r="B36" s="1986"/>
      <c r="C36" s="1986"/>
      <c r="D36" s="546"/>
      <c r="E36" s="568">
        <f>SUM(E31:E35)</f>
        <v>2847</v>
      </c>
      <c r="F36" s="539"/>
      <c r="G36" s="569">
        <f>SUM(G31:G35)</f>
        <v>2842</v>
      </c>
      <c r="H36" s="1812">
        <f>SUM(H31:H35)</f>
        <v>0</v>
      </c>
      <c r="I36" s="569">
        <f>SUM(I31:I35)</f>
        <v>3095</v>
      </c>
      <c r="J36" s="539"/>
      <c r="K36" s="569">
        <f>SUM(K31:K35)</f>
        <v>3095</v>
      </c>
      <c r="L36" s="539"/>
      <c r="M36" s="569">
        <f>SUM(M31:M35)</f>
        <v>3097</v>
      </c>
      <c r="N36" s="539"/>
    </row>
    <row r="37" spans="1:14" s="535" customFormat="1" ht="9.75" customHeight="1">
      <c r="A37" s="1987" t="s">
        <v>554</v>
      </c>
      <c r="B37" s="1987"/>
      <c r="C37" s="1987"/>
      <c r="D37" s="546"/>
      <c r="E37" s="568">
        <f>E29+E36</f>
        <v>16488</v>
      </c>
      <c r="F37" s="539"/>
      <c r="G37" s="569">
        <f>G29+G36</f>
        <v>16189</v>
      </c>
      <c r="H37" s="539"/>
      <c r="I37" s="569">
        <f>I29+I36</f>
        <v>15888</v>
      </c>
      <c r="J37" s="539"/>
      <c r="K37" s="569">
        <f>K29+K36</f>
        <v>15578</v>
      </c>
      <c r="L37" s="539"/>
      <c r="M37" s="569">
        <f>M29+M36</f>
        <v>15357</v>
      </c>
      <c r="N37" s="539"/>
    </row>
    <row r="38" spans="1:14" s="535" customFormat="1" ht="9.75" customHeight="1">
      <c r="A38" s="1990" t="s">
        <v>507</v>
      </c>
      <c r="B38" s="1990"/>
      <c r="C38" s="1990"/>
      <c r="D38" s="541"/>
      <c r="E38" s="570"/>
      <c r="F38" s="548"/>
      <c r="G38" s="571"/>
      <c r="H38" s="548"/>
      <c r="I38" s="571"/>
      <c r="J38" s="548"/>
      <c r="K38" s="571"/>
      <c r="L38" s="548"/>
      <c r="M38" s="571"/>
      <c r="N38" s="548"/>
    </row>
    <row r="39" spans="1:14" s="535" customFormat="1" ht="9.75" customHeight="1">
      <c r="A39" s="1985" t="s">
        <v>527</v>
      </c>
      <c r="B39" s="1985"/>
      <c r="C39" s="1985"/>
      <c r="D39" s="546"/>
      <c r="E39" s="572">
        <v>3701</v>
      </c>
      <c r="F39" s="548"/>
      <c r="G39" s="552">
        <v>4073</v>
      </c>
      <c r="H39" s="548"/>
      <c r="I39" s="552">
        <v>4083</v>
      </c>
      <c r="J39" s="548"/>
      <c r="K39" s="552">
        <v>4114</v>
      </c>
      <c r="L39" s="548"/>
      <c r="M39" s="552">
        <v>4173</v>
      </c>
      <c r="N39" s="548"/>
    </row>
    <row r="40" spans="1:14" s="535" customFormat="1" ht="9.75" customHeight="1">
      <c r="A40" s="545"/>
      <c r="B40" s="1986" t="s">
        <v>555</v>
      </c>
      <c r="C40" s="1986"/>
      <c r="D40" s="546"/>
      <c r="E40" s="551">
        <v>0</v>
      </c>
      <c r="F40" s="548"/>
      <c r="G40" s="552">
        <v>0</v>
      </c>
      <c r="H40" s="548"/>
      <c r="I40" s="552">
        <v>0</v>
      </c>
      <c r="J40" s="548"/>
      <c r="K40" s="552">
        <v>0</v>
      </c>
      <c r="L40" s="548"/>
      <c r="M40" s="552">
        <v>0</v>
      </c>
      <c r="N40" s="548"/>
    </row>
    <row r="41" spans="1:14" s="535" customFormat="1" ht="9.75" customHeight="1">
      <c r="A41" s="550"/>
      <c r="B41" s="1986" t="s">
        <v>529</v>
      </c>
      <c r="C41" s="1986"/>
      <c r="D41" s="546"/>
      <c r="E41" s="551">
        <v>0</v>
      </c>
      <c r="F41" s="548"/>
      <c r="G41" s="552">
        <v>0</v>
      </c>
      <c r="H41" s="548"/>
      <c r="I41" s="552">
        <v>0</v>
      </c>
      <c r="J41" s="548"/>
      <c r="K41" s="552">
        <v>0</v>
      </c>
      <c r="L41" s="548"/>
      <c r="M41" s="552">
        <v>-550</v>
      </c>
      <c r="N41" s="548"/>
    </row>
    <row r="42" spans="1:14" s="535" customFormat="1" ht="9.75" customHeight="1">
      <c r="A42" s="550"/>
      <c r="B42" s="1986" t="s">
        <v>556</v>
      </c>
      <c r="C42" s="1986"/>
      <c r="D42" s="546"/>
      <c r="E42" s="551">
        <v>0</v>
      </c>
      <c r="F42" s="548"/>
      <c r="G42" s="552">
        <v>-49</v>
      </c>
      <c r="H42" s="548"/>
      <c r="I42" s="552">
        <v>0</v>
      </c>
      <c r="J42" s="548"/>
      <c r="K42" s="552">
        <v>0</v>
      </c>
      <c r="L42" s="548"/>
      <c r="M42" s="552">
        <v>0</v>
      </c>
      <c r="N42" s="548"/>
    </row>
    <row r="43" spans="1:14" s="535" customFormat="1" ht="9.75" customHeight="1">
      <c r="A43" s="550"/>
      <c r="B43" s="1986" t="s">
        <v>553</v>
      </c>
      <c r="C43" s="1986"/>
      <c r="D43" s="546"/>
      <c r="E43" s="551">
        <v>0</v>
      </c>
      <c r="F43" s="548"/>
      <c r="G43" s="552">
        <v>-327</v>
      </c>
      <c r="H43" s="548"/>
      <c r="I43" s="552">
        <v>0</v>
      </c>
      <c r="J43" s="548"/>
      <c r="K43" s="552">
        <v>0</v>
      </c>
      <c r="L43" s="548"/>
      <c r="M43" s="552">
        <v>478</v>
      </c>
      <c r="N43" s="548"/>
    </row>
    <row r="44" spans="1:14" s="535" customFormat="1" ht="9.75" customHeight="1">
      <c r="A44" s="550"/>
      <c r="B44" s="1986" t="s">
        <v>543</v>
      </c>
      <c r="C44" s="1986"/>
      <c r="D44" s="546"/>
      <c r="E44" s="559">
        <v>17</v>
      </c>
      <c r="F44" s="548"/>
      <c r="G44" s="560">
        <v>4</v>
      </c>
      <c r="H44" s="548"/>
      <c r="I44" s="560">
        <v>-10</v>
      </c>
      <c r="J44" s="548"/>
      <c r="K44" s="560">
        <v>-31</v>
      </c>
      <c r="L44" s="548"/>
      <c r="M44" s="560">
        <v>13</v>
      </c>
      <c r="N44" s="548"/>
    </row>
    <row r="45" spans="1:14" s="535" customFormat="1" ht="9.75" customHeight="1">
      <c r="A45" s="1986" t="s">
        <v>550</v>
      </c>
      <c r="B45" s="1986"/>
      <c r="C45" s="1986"/>
      <c r="D45" s="546"/>
      <c r="E45" s="568">
        <f>SUM(E39:E44)</f>
        <v>3718</v>
      </c>
      <c r="F45" s="539"/>
      <c r="G45" s="569">
        <f>SUM(G39:G44)</f>
        <v>3701</v>
      </c>
      <c r="H45" s="539"/>
      <c r="I45" s="569">
        <f>SUM(I39:I44)</f>
        <v>4073</v>
      </c>
      <c r="J45" s="539"/>
      <c r="K45" s="569">
        <f>SUM(K39:K44)</f>
        <v>4083</v>
      </c>
      <c r="L45" s="539"/>
      <c r="M45" s="569">
        <f>SUM(M39:M44)</f>
        <v>4114</v>
      </c>
      <c r="N45" s="539"/>
    </row>
    <row r="46" spans="1:14" s="535" customFormat="1" ht="9.75" customHeight="1">
      <c r="A46" s="1987" t="s">
        <v>557</v>
      </c>
      <c r="B46" s="1987"/>
      <c r="C46" s="1987"/>
      <c r="D46" s="546"/>
      <c r="E46" s="573">
        <f>E37+E45</f>
        <v>20206</v>
      </c>
      <c r="F46" s="574"/>
      <c r="G46" s="575">
        <f>G37+G45</f>
        <v>19890</v>
      </c>
      <c r="H46" s="574"/>
      <c r="I46" s="575">
        <f>I37+I45</f>
        <v>19961</v>
      </c>
      <c r="J46" s="574"/>
      <c r="K46" s="575">
        <f>K37+K45</f>
        <v>19661</v>
      </c>
      <c r="L46" s="574"/>
      <c r="M46" s="575">
        <f>M37+M45</f>
        <v>19471</v>
      </c>
      <c r="N46" s="574"/>
    </row>
    <row r="47" spans="1:14" s="535" customFormat="1" ht="3.75" customHeight="1">
      <c r="A47" s="536"/>
      <c r="B47" s="536"/>
      <c r="C47" s="536"/>
      <c r="D47" s="576"/>
      <c r="E47" s="577"/>
      <c r="F47" s="577"/>
      <c r="G47" s="577"/>
      <c r="H47" s="577"/>
      <c r="I47" s="576"/>
      <c r="J47" s="577"/>
      <c r="K47" s="576"/>
      <c r="L47" s="576"/>
      <c r="M47" s="576"/>
      <c r="N47" s="577"/>
    </row>
    <row r="48" spans="1:14" s="535" customFormat="1" ht="9" customHeight="1">
      <c r="A48" s="1840">
        <v>1</v>
      </c>
      <c r="B48" s="1984" t="s">
        <v>558</v>
      </c>
      <c r="C48" s="1984"/>
      <c r="D48" s="1984"/>
      <c r="E48" s="1984"/>
      <c r="F48" s="1984"/>
      <c r="G48" s="1984"/>
      <c r="H48" s="1984"/>
      <c r="I48" s="1984"/>
      <c r="J48" s="1984"/>
      <c r="K48" s="1984"/>
      <c r="L48" s="536"/>
      <c r="M48" s="536"/>
      <c r="N48" s="536"/>
    </row>
    <row r="49" spans="1:14" s="535" customFormat="1" ht="9" customHeight="1">
      <c r="A49" s="1840">
        <v>2</v>
      </c>
      <c r="B49" s="1984" t="s">
        <v>559</v>
      </c>
      <c r="C49" s="1984"/>
      <c r="D49" s="1984"/>
      <c r="E49" s="1984"/>
      <c r="F49" s="1984"/>
      <c r="G49" s="1984"/>
      <c r="H49" s="1984"/>
      <c r="I49" s="1984"/>
      <c r="J49" s="1984"/>
      <c r="K49" s="1984"/>
      <c r="L49" s="536"/>
      <c r="M49" s="536"/>
      <c r="N49" s="536"/>
    </row>
    <row r="50" spans="1:14" s="535" customFormat="1" ht="9" customHeight="1">
      <c r="A50" s="1840">
        <v>3</v>
      </c>
      <c r="B50" s="1984" t="s">
        <v>560</v>
      </c>
      <c r="C50" s="1984"/>
      <c r="D50" s="1984"/>
      <c r="E50" s="1984"/>
      <c r="F50" s="1984"/>
      <c r="G50" s="1984"/>
      <c r="H50" s="1984"/>
      <c r="I50" s="1984"/>
      <c r="J50" s="1984"/>
      <c r="K50" s="1984"/>
      <c r="L50" s="536"/>
      <c r="M50" s="536"/>
      <c r="N50" s="536"/>
    </row>
  </sheetData>
  <sheetProtection formatCells="0" formatColumns="0" formatRows="0" sort="0" autoFilter="0" pivotTables="0"/>
  <mergeCells count="37">
    <mergeCell ref="B49:K49"/>
    <mergeCell ref="B50:K50"/>
    <mergeCell ref="B14:C14"/>
    <mergeCell ref="B13:C13"/>
    <mergeCell ref="B43:C43"/>
    <mergeCell ref="B15:C15"/>
    <mergeCell ref="A29:C29"/>
    <mergeCell ref="B20:C20"/>
    <mergeCell ref="B21:C21"/>
    <mergeCell ref="B22:C22"/>
    <mergeCell ref="A38:C38"/>
    <mergeCell ref="A30:C30"/>
    <mergeCell ref="B8:C8"/>
    <mergeCell ref="B10:C10"/>
    <mergeCell ref="B11:C11"/>
    <mergeCell ref="B12:C12"/>
    <mergeCell ref="B9:C9"/>
    <mergeCell ref="A31:C31"/>
    <mergeCell ref="B35:C35"/>
    <mergeCell ref="A36:C36"/>
    <mergeCell ref="A1:N1"/>
    <mergeCell ref="A37:C37"/>
    <mergeCell ref="B32:C32"/>
    <mergeCell ref="B33:C33"/>
    <mergeCell ref="B34:C34"/>
    <mergeCell ref="A5:C5"/>
    <mergeCell ref="A6:C6"/>
    <mergeCell ref="B7:C7"/>
    <mergeCell ref="A2:N3"/>
    <mergeCell ref="B48:K48"/>
    <mergeCell ref="A39:C39"/>
    <mergeCell ref="B41:C41"/>
    <mergeCell ref="B42:C42"/>
    <mergeCell ref="A45:C45"/>
    <mergeCell ref="A46:C46"/>
    <mergeCell ref="B44:C44"/>
    <mergeCell ref="B40:C40"/>
  </mergeCells>
  <printOptions horizontalCentered="1"/>
  <pageMargins left="0.25" right="0.25" top="0.5" bottom="0.25" header="0.5" footer="0.5"/>
  <pageSetup horizontalDpi="600" verticalDpi="600" orientation="landscape" scale="90" r:id="rId1"/>
  <colBreaks count="1" manualBreakCount="1">
    <brk id="14" max="65535" man="1"/>
  </colBreaks>
</worksheet>
</file>

<file path=xl/worksheets/sheet9.xml><?xml version="1.0" encoding="utf-8"?>
<worksheet xmlns="http://schemas.openxmlformats.org/spreadsheetml/2006/main" xmlns:r="http://schemas.openxmlformats.org/officeDocument/2006/relationships">
  <dimension ref="A1:R47"/>
  <sheetViews>
    <sheetView zoomScalePageLayoutView="0" workbookViewId="0" topLeftCell="A1">
      <selection activeCell="P48" sqref="P48"/>
    </sheetView>
  </sheetViews>
  <sheetFormatPr defaultColWidth="8.421875" defaultRowHeight="12.75"/>
  <cols>
    <col min="1" max="1" width="2.140625" style="1302" customWidth="1"/>
    <col min="2" max="2" width="52.8515625" style="1302" customWidth="1"/>
    <col min="3" max="3" width="4.28125" style="1302" customWidth="1"/>
    <col min="4" max="4" width="9.28125" style="1383" customWidth="1"/>
    <col min="5" max="5" width="10.8515625" style="1384" customWidth="1"/>
    <col min="6" max="6" width="1.28515625" style="1384" customWidth="1"/>
    <col min="7" max="7" width="4.28125" style="1384" customWidth="1"/>
    <col min="8" max="9" width="7.8515625" style="1383" customWidth="1"/>
    <col min="10" max="12" width="7.8515625" style="1302" customWidth="1"/>
    <col min="13" max="14" width="1.28515625" style="1302" customWidth="1"/>
    <col min="15" max="17" width="7.8515625" style="1302" customWidth="1"/>
    <col min="18" max="18" width="1.7109375" style="1385" customWidth="1"/>
    <col min="19" max="19" width="8.421875" style="1386" customWidth="1"/>
    <col min="20" max="23" width="8.421875" style="1387" customWidth="1"/>
    <col min="24" max="29" width="8.421875" style="1388" customWidth="1"/>
    <col min="30" max="34" width="8.421875" style="1387" customWidth="1"/>
    <col min="35" max="255" width="8.421875" style="1302" customWidth="1"/>
    <col min="256" max="16384" width="8.421875" style="1302" customWidth="1"/>
  </cols>
  <sheetData>
    <row r="1" spans="1:18" ht="18" customHeight="1">
      <c r="A1" s="1993" t="s">
        <v>90</v>
      </c>
      <c r="B1" s="1993"/>
      <c r="C1" s="1993"/>
      <c r="D1" s="1993"/>
      <c r="E1" s="1993"/>
      <c r="F1" s="1993"/>
      <c r="G1" s="1993"/>
      <c r="H1" s="1993"/>
      <c r="I1" s="1993"/>
      <c r="J1" s="1993"/>
      <c r="K1" s="1993"/>
      <c r="L1" s="1993"/>
      <c r="M1" s="1993"/>
      <c r="N1" s="1993"/>
      <c r="O1" s="1993"/>
      <c r="P1" s="1993"/>
      <c r="Q1" s="1993"/>
      <c r="R1" s="1993"/>
    </row>
    <row r="2" spans="1:18" ht="9" customHeight="1">
      <c r="A2" s="1303"/>
      <c r="B2" s="1303"/>
      <c r="C2" s="1303"/>
      <c r="D2" s="1303"/>
      <c r="E2" s="1303"/>
      <c r="F2" s="1303"/>
      <c r="G2" s="1303"/>
      <c r="H2" s="1303"/>
      <c r="I2" s="1303"/>
      <c r="J2" s="1303"/>
      <c r="K2" s="1303"/>
      <c r="L2" s="1303"/>
      <c r="M2" s="1303"/>
      <c r="N2" s="1303"/>
      <c r="O2" s="1303"/>
      <c r="P2" s="1303"/>
      <c r="Q2" s="1303"/>
      <c r="R2" s="1304"/>
    </row>
    <row r="3" spans="1:18" ht="9.75" customHeight="1">
      <c r="A3" s="1996" t="s">
        <v>324</v>
      </c>
      <c r="B3" s="1996"/>
      <c r="C3" s="1305"/>
      <c r="D3" s="1994" t="s">
        <v>325</v>
      </c>
      <c r="E3" s="1995"/>
      <c r="F3" s="1306"/>
      <c r="G3" s="1306"/>
      <c r="H3" s="1307" t="s">
        <v>326</v>
      </c>
      <c r="I3" s="1307" t="s">
        <v>327</v>
      </c>
      <c r="J3" s="1307" t="s">
        <v>328</v>
      </c>
      <c r="K3" s="1307" t="s">
        <v>329</v>
      </c>
      <c r="L3" s="1307" t="s">
        <v>330</v>
      </c>
      <c r="M3" s="1307"/>
      <c r="N3" s="1308"/>
      <c r="O3" s="1309" t="s">
        <v>331</v>
      </c>
      <c r="P3" s="1307" t="s">
        <v>332</v>
      </c>
      <c r="Q3" s="1307" t="s">
        <v>357</v>
      </c>
      <c r="R3" s="1310"/>
    </row>
    <row r="4" spans="1:18" ht="9.75" customHeight="1">
      <c r="A4" s="1305"/>
      <c r="B4" s="1305"/>
      <c r="C4" s="1305"/>
      <c r="D4" s="1997" t="s">
        <v>91</v>
      </c>
      <c r="E4" s="1997"/>
      <c r="F4" s="1311"/>
      <c r="G4" s="1311"/>
      <c r="H4" s="1998"/>
      <c r="I4" s="1998"/>
      <c r="J4" s="1998"/>
      <c r="K4" s="1998"/>
      <c r="L4" s="1998"/>
      <c r="M4" s="1312"/>
      <c r="N4" s="1313"/>
      <c r="O4" s="1999"/>
      <c r="P4" s="1999"/>
      <c r="Q4" s="1999"/>
      <c r="R4" s="1999"/>
    </row>
    <row r="5" spans="1:18" ht="9.75" customHeight="1">
      <c r="A5" s="1305"/>
      <c r="B5" s="1305"/>
      <c r="C5" s="1305"/>
      <c r="D5" s="2002" t="s">
        <v>92</v>
      </c>
      <c r="E5" s="2002"/>
      <c r="F5" s="1311"/>
      <c r="G5" s="1311"/>
      <c r="H5" s="2015" t="s">
        <v>300</v>
      </c>
      <c r="I5" s="2015"/>
      <c r="J5" s="2015"/>
      <c r="K5" s="2015"/>
      <c r="L5" s="2015"/>
      <c r="M5" s="2015"/>
      <c r="N5" s="1314"/>
      <c r="O5" s="2018" t="s">
        <v>93</v>
      </c>
      <c r="P5" s="2018"/>
      <c r="Q5" s="2018"/>
      <c r="R5" s="2018"/>
    </row>
    <row r="6" spans="1:18" ht="9.75" customHeight="1">
      <c r="A6" s="1315"/>
      <c r="B6" s="1315"/>
      <c r="C6" s="1315"/>
      <c r="D6" s="1316" t="s">
        <v>477</v>
      </c>
      <c r="E6" s="1317" t="s">
        <v>94</v>
      </c>
      <c r="F6" s="1841" t="s">
        <v>400</v>
      </c>
      <c r="G6" s="1318"/>
      <c r="H6" s="2016"/>
      <c r="I6" s="2016"/>
      <c r="J6" s="2016"/>
      <c r="K6" s="2016"/>
      <c r="L6" s="2016"/>
      <c r="M6" s="2016"/>
      <c r="N6" s="1314"/>
      <c r="O6" s="2017"/>
      <c r="P6" s="2017"/>
      <c r="Q6" s="2017"/>
      <c r="R6" s="2017"/>
    </row>
    <row r="7" spans="1:18" ht="9.75" customHeight="1">
      <c r="A7" s="2007" t="s">
        <v>656</v>
      </c>
      <c r="B7" s="2007"/>
      <c r="C7" s="1319"/>
      <c r="D7" s="1320"/>
      <c r="E7" s="1321"/>
      <c r="F7" s="1322"/>
      <c r="G7" s="1323"/>
      <c r="H7" s="1324"/>
      <c r="I7" s="1324"/>
      <c r="J7" s="1325"/>
      <c r="K7" s="1325"/>
      <c r="L7" s="1325"/>
      <c r="M7" s="1326"/>
      <c r="N7" s="1327"/>
      <c r="O7" s="1328"/>
      <c r="P7" s="1325"/>
      <c r="Q7" s="1325"/>
      <c r="R7" s="1329"/>
    </row>
    <row r="8" spans="1:18" ht="9.75" customHeight="1">
      <c r="A8" s="2008" t="s">
        <v>95</v>
      </c>
      <c r="B8" s="2008"/>
      <c r="C8" s="1330"/>
      <c r="D8" s="1331"/>
      <c r="E8" s="1332"/>
      <c r="F8" s="1333"/>
      <c r="G8" s="1333"/>
      <c r="H8" s="1334"/>
      <c r="I8" s="1334"/>
      <c r="J8" s="1334"/>
      <c r="K8" s="1334"/>
      <c r="L8" s="1334"/>
      <c r="M8" s="1335"/>
      <c r="N8" s="1336"/>
      <c r="O8" s="1331"/>
      <c r="P8" s="1334"/>
      <c r="Q8" s="1334"/>
      <c r="R8" s="1337"/>
    </row>
    <row r="9" spans="1:18" ht="9.75" customHeight="1">
      <c r="A9" s="1338"/>
      <c r="B9" s="1339" t="s">
        <v>337</v>
      </c>
      <c r="C9" s="1340"/>
      <c r="D9" s="1341">
        <v>3309</v>
      </c>
      <c r="E9" s="1342">
        <f aca="true" t="shared" si="0" ref="E9:E14">ROUND((D9*0.08),0)</f>
        <v>265</v>
      </c>
      <c r="F9" s="1342"/>
      <c r="G9" s="1342"/>
      <c r="H9" s="1343">
        <v>3499</v>
      </c>
      <c r="I9" s="1343">
        <v>3621</v>
      </c>
      <c r="J9" s="1343">
        <v>3375</v>
      </c>
      <c r="K9" s="1343">
        <v>3312</v>
      </c>
      <c r="L9" s="1343">
        <v>3348</v>
      </c>
      <c r="M9" s="1344"/>
      <c r="N9" s="1345"/>
      <c r="O9" s="1346">
        <v>3750</v>
      </c>
      <c r="P9" s="1343">
        <v>3835</v>
      </c>
      <c r="Q9" s="1343">
        <v>3740</v>
      </c>
      <c r="R9" s="1337"/>
    </row>
    <row r="10" spans="1:18" ht="9.75" customHeight="1">
      <c r="A10" s="1338"/>
      <c r="B10" s="1339" t="s">
        <v>343</v>
      </c>
      <c r="C10" s="1340"/>
      <c r="D10" s="1341">
        <v>796</v>
      </c>
      <c r="E10" s="1342">
        <f t="shared" si="0"/>
        <v>64</v>
      </c>
      <c r="F10" s="1342"/>
      <c r="G10" s="1342"/>
      <c r="H10" s="1343">
        <v>791</v>
      </c>
      <c r="I10" s="1343">
        <v>399</v>
      </c>
      <c r="J10" s="1343">
        <v>433</v>
      </c>
      <c r="K10" s="1343">
        <v>645</v>
      </c>
      <c r="L10" s="1343">
        <v>664</v>
      </c>
      <c r="M10" s="1344"/>
      <c r="N10" s="1345"/>
      <c r="O10" s="1346">
        <v>670</v>
      </c>
      <c r="P10" s="1343">
        <v>687</v>
      </c>
      <c r="Q10" s="1343">
        <v>652</v>
      </c>
      <c r="R10" s="1337"/>
    </row>
    <row r="11" spans="1:18" ht="9.75" customHeight="1">
      <c r="A11" s="1338"/>
      <c r="B11" s="1339" t="s">
        <v>344</v>
      </c>
      <c r="C11" s="1347"/>
      <c r="D11" s="1341">
        <v>457</v>
      </c>
      <c r="E11" s="1342">
        <f t="shared" si="0"/>
        <v>37</v>
      </c>
      <c r="F11" s="1342"/>
      <c r="G11" s="1342"/>
      <c r="H11" s="1343">
        <v>270</v>
      </c>
      <c r="I11" s="1343">
        <v>227</v>
      </c>
      <c r="J11" s="1343">
        <v>228</v>
      </c>
      <c r="K11" s="1343">
        <v>201</v>
      </c>
      <c r="L11" s="1343">
        <v>231</v>
      </c>
      <c r="M11" s="1344"/>
      <c r="N11" s="1345"/>
      <c r="O11" s="1346">
        <v>206</v>
      </c>
      <c r="P11" s="1343">
        <v>161</v>
      </c>
      <c r="Q11" s="1343">
        <v>147</v>
      </c>
      <c r="R11" s="1337"/>
    </row>
    <row r="12" spans="1:18" ht="9.75" customHeight="1">
      <c r="A12" s="1338"/>
      <c r="B12" s="1339" t="s">
        <v>349</v>
      </c>
      <c r="C12" s="1340"/>
      <c r="D12" s="1341">
        <v>1932</v>
      </c>
      <c r="E12" s="1342">
        <f t="shared" si="0"/>
        <v>155</v>
      </c>
      <c r="F12" s="1342"/>
      <c r="G12" s="1342"/>
      <c r="H12" s="1343">
        <v>1371</v>
      </c>
      <c r="I12" s="1343">
        <v>1575</v>
      </c>
      <c r="J12" s="1343">
        <v>1615</v>
      </c>
      <c r="K12" s="1343">
        <v>1599</v>
      </c>
      <c r="L12" s="1343">
        <v>1609</v>
      </c>
      <c r="M12" s="1344"/>
      <c r="N12" s="1345"/>
      <c r="O12" s="1346">
        <v>1620</v>
      </c>
      <c r="P12" s="1343">
        <v>1623</v>
      </c>
      <c r="Q12" s="1343">
        <v>1636</v>
      </c>
      <c r="R12" s="1337"/>
    </row>
    <row r="13" spans="1:18" ht="9.75" customHeight="1">
      <c r="A13" s="1338"/>
      <c r="B13" s="1339" t="s">
        <v>407</v>
      </c>
      <c r="C13" s="1347"/>
      <c r="D13" s="1341">
        <v>614</v>
      </c>
      <c r="E13" s="1342">
        <f t="shared" si="0"/>
        <v>49</v>
      </c>
      <c r="F13" s="1348"/>
      <c r="G13" s="1348"/>
      <c r="H13" s="1349">
        <v>609</v>
      </c>
      <c r="I13" s="1349">
        <v>572</v>
      </c>
      <c r="J13" s="1349">
        <v>1528</v>
      </c>
      <c r="K13" s="1349">
        <v>1552</v>
      </c>
      <c r="L13" s="1349">
        <v>1621</v>
      </c>
      <c r="M13" s="1344"/>
      <c r="N13" s="1345"/>
      <c r="O13" s="1350">
        <v>1680</v>
      </c>
      <c r="P13" s="1349">
        <v>1772</v>
      </c>
      <c r="Q13" s="1349">
        <v>1829</v>
      </c>
      <c r="R13" s="1337"/>
    </row>
    <row r="14" spans="1:18" ht="9.75" customHeight="1">
      <c r="A14" s="1351"/>
      <c r="B14" s="1352" t="s">
        <v>96</v>
      </c>
      <c r="C14" s="1353"/>
      <c r="D14" s="1354">
        <v>0</v>
      </c>
      <c r="E14" s="1845">
        <f t="shared" si="0"/>
        <v>0</v>
      </c>
      <c r="F14" s="1355"/>
      <c r="G14" s="1355"/>
      <c r="H14" s="1356">
        <v>4</v>
      </c>
      <c r="I14" s="1357">
        <v>0</v>
      </c>
      <c r="J14" s="1357">
        <v>0</v>
      </c>
      <c r="K14" s="1357">
        <v>0</v>
      </c>
      <c r="L14" s="1357">
        <v>0</v>
      </c>
      <c r="M14" s="1358"/>
      <c r="N14" s="1359"/>
      <c r="O14" s="1360">
        <v>0</v>
      </c>
      <c r="P14" s="1357">
        <v>0</v>
      </c>
      <c r="Q14" s="1357">
        <v>0</v>
      </c>
      <c r="R14" s="1337"/>
    </row>
    <row r="15" spans="1:18" ht="9.75" customHeight="1">
      <c r="A15" s="1324"/>
      <c r="B15" s="1324"/>
      <c r="C15" s="1319"/>
      <c r="D15" s="1361">
        <f>SUM(D9:D14)</f>
        <v>7108</v>
      </c>
      <c r="E15" s="1362">
        <f>SUM(E9:E14)</f>
        <v>570</v>
      </c>
      <c r="F15" s="1362"/>
      <c r="G15" s="1362"/>
      <c r="H15" s="1363">
        <f>SUM(H9:H14)</f>
        <v>6544</v>
      </c>
      <c r="I15" s="1363">
        <f>SUM(I9:I14)</f>
        <v>6394</v>
      </c>
      <c r="J15" s="1363">
        <f>SUM(J9:J14)</f>
        <v>7179</v>
      </c>
      <c r="K15" s="1363">
        <f>SUM(K9:K14)</f>
        <v>7309</v>
      </c>
      <c r="L15" s="1363">
        <f>SUM(L9:L14)</f>
        <v>7473</v>
      </c>
      <c r="M15" s="1364"/>
      <c r="N15" s="1345"/>
      <c r="O15" s="1363">
        <f>SUM(O9:O14)</f>
        <v>7926</v>
      </c>
      <c r="P15" s="1363">
        <f>SUM(P9:P14)</f>
        <v>8078</v>
      </c>
      <c r="Q15" s="1363">
        <f>SUM(Q9:Q14)</f>
        <v>8004</v>
      </c>
      <c r="R15" s="1366"/>
    </row>
    <row r="16" spans="1:18" ht="9.75" customHeight="1">
      <c r="A16" s="2008" t="s">
        <v>97</v>
      </c>
      <c r="B16" s="2008"/>
      <c r="C16" s="1330"/>
      <c r="D16" s="1354"/>
      <c r="E16" s="1355"/>
      <c r="F16" s="1355"/>
      <c r="G16" s="1355"/>
      <c r="H16" s="1356"/>
      <c r="I16" s="1356"/>
      <c r="J16" s="1356"/>
      <c r="K16" s="1356"/>
      <c r="L16" s="1356"/>
      <c r="M16" s="1344"/>
      <c r="N16" s="1345"/>
      <c r="O16" s="1367"/>
      <c r="P16" s="1356"/>
      <c r="Q16" s="1356"/>
      <c r="R16" s="1337"/>
    </row>
    <row r="17" spans="1:18" ht="9.75" customHeight="1">
      <c r="A17" s="1338"/>
      <c r="B17" s="1339" t="s">
        <v>440</v>
      </c>
      <c r="C17" s="1340"/>
      <c r="D17" s="1341">
        <v>46754</v>
      </c>
      <c r="E17" s="1342">
        <f>ROUND((D17*0.08),0)</f>
        <v>3740</v>
      </c>
      <c r="F17" s="1342"/>
      <c r="G17" s="1342"/>
      <c r="H17" s="1343">
        <v>47768</v>
      </c>
      <c r="I17" s="1343">
        <v>45669</v>
      </c>
      <c r="J17" s="1343">
        <v>44691</v>
      </c>
      <c r="K17" s="1343">
        <v>40603</v>
      </c>
      <c r="L17" s="1343">
        <v>39697</v>
      </c>
      <c r="M17" s="1344"/>
      <c r="N17" s="1345"/>
      <c r="O17" s="1346">
        <v>39237</v>
      </c>
      <c r="P17" s="1343">
        <v>39051</v>
      </c>
      <c r="Q17" s="1343">
        <v>37553</v>
      </c>
      <c r="R17" s="1337"/>
    </row>
    <row r="18" spans="1:18" ht="9.75" customHeight="1">
      <c r="A18" s="1338"/>
      <c r="B18" s="1339" t="s">
        <v>343</v>
      </c>
      <c r="C18" s="1340"/>
      <c r="D18" s="1341">
        <v>1728</v>
      </c>
      <c r="E18" s="1342">
        <f aca="true" t="shared" si="1" ref="E18:E26">ROUND((D18*0.08),0)</f>
        <v>138</v>
      </c>
      <c r="F18" s="1342"/>
      <c r="G18" s="1342"/>
      <c r="H18" s="1343">
        <v>1674</v>
      </c>
      <c r="I18" s="1343">
        <v>1704</v>
      </c>
      <c r="J18" s="1343">
        <v>1738</v>
      </c>
      <c r="K18" s="1343">
        <v>1650</v>
      </c>
      <c r="L18" s="1343">
        <v>1760</v>
      </c>
      <c r="M18" s="1344"/>
      <c r="N18" s="1345"/>
      <c r="O18" s="1346">
        <v>1727</v>
      </c>
      <c r="P18" s="1343">
        <v>1685</v>
      </c>
      <c r="Q18" s="1343">
        <v>1799</v>
      </c>
      <c r="R18" s="1337"/>
    </row>
    <row r="19" spans="1:18" ht="9.75" customHeight="1">
      <c r="A19" s="1338"/>
      <c r="B19" s="1339" t="s">
        <v>344</v>
      </c>
      <c r="C19" s="1340"/>
      <c r="D19" s="1341">
        <v>3670</v>
      </c>
      <c r="E19" s="1342">
        <f t="shared" si="1"/>
        <v>294</v>
      </c>
      <c r="F19" s="1342"/>
      <c r="G19" s="1342"/>
      <c r="H19" s="1343">
        <v>5790</v>
      </c>
      <c r="I19" s="1343">
        <v>5169</v>
      </c>
      <c r="J19" s="1343">
        <v>4561</v>
      </c>
      <c r="K19" s="1343">
        <v>4800</v>
      </c>
      <c r="L19" s="1343">
        <v>4148</v>
      </c>
      <c r="M19" s="1344"/>
      <c r="N19" s="1345"/>
      <c r="O19" s="1346">
        <v>2840</v>
      </c>
      <c r="P19" s="1343">
        <v>3042</v>
      </c>
      <c r="Q19" s="1343">
        <v>3337</v>
      </c>
      <c r="R19" s="1337"/>
    </row>
    <row r="20" spans="1:18" ht="9.75" customHeight="1">
      <c r="A20" s="1338"/>
      <c r="B20" s="1339" t="s">
        <v>349</v>
      </c>
      <c r="C20" s="1340"/>
      <c r="D20" s="1341">
        <v>7060</v>
      </c>
      <c r="E20" s="1342">
        <f t="shared" si="1"/>
        <v>565</v>
      </c>
      <c r="F20" s="1342"/>
      <c r="G20" s="1342"/>
      <c r="H20" s="1343">
        <v>6999</v>
      </c>
      <c r="I20" s="1343">
        <v>7508</v>
      </c>
      <c r="J20" s="1343">
        <v>7656</v>
      </c>
      <c r="K20" s="1343">
        <v>5762</v>
      </c>
      <c r="L20" s="1343">
        <v>5593</v>
      </c>
      <c r="M20" s="1344"/>
      <c r="N20" s="1345"/>
      <c r="O20" s="1346">
        <v>4825</v>
      </c>
      <c r="P20" s="1343">
        <v>5117</v>
      </c>
      <c r="Q20" s="1343">
        <v>4810</v>
      </c>
      <c r="R20" s="1337"/>
    </row>
    <row r="21" spans="1:18" ht="9.75" customHeight="1">
      <c r="A21" s="1338"/>
      <c r="B21" s="1339" t="s">
        <v>98</v>
      </c>
      <c r="C21" s="1340"/>
      <c r="D21" s="1341">
        <v>16124</v>
      </c>
      <c r="E21" s="1342">
        <f t="shared" si="1"/>
        <v>1290</v>
      </c>
      <c r="F21" s="1342"/>
      <c r="G21" s="1342"/>
      <c r="H21" s="1343">
        <v>16060</v>
      </c>
      <c r="I21" s="1343">
        <v>18775</v>
      </c>
      <c r="J21" s="1343">
        <v>16908</v>
      </c>
      <c r="K21" s="1343">
        <v>15505</v>
      </c>
      <c r="L21" s="1343">
        <v>15904</v>
      </c>
      <c r="M21" s="1344"/>
      <c r="N21" s="1345"/>
      <c r="O21" s="1346">
        <v>15852</v>
      </c>
      <c r="P21" s="1343">
        <v>14725</v>
      </c>
      <c r="Q21" s="1343">
        <v>14681</v>
      </c>
      <c r="R21" s="1337"/>
    </row>
    <row r="22" spans="1:18" ht="9.75" customHeight="1">
      <c r="A22" s="1338"/>
      <c r="B22" s="1339" t="s">
        <v>351</v>
      </c>
      <c r="C22" s="1340"/>
      <c r="D22" s="1341">
        <v>6458</v>
      </c>
      <c r="E22" s="1342">
        <f t="shared" si="1"/>
        <v>517</v>
      </c>
      <c r="F22" s="1342"/>
      <c r="G22" s="1342"/>
      <c r="H22" s="1343">
        <v>6327</v>
      </c>
      <c r="I22" s="1343">
        <v>5643</v>
      </c>
      <c r="J22" s="1343">
        <v>5337</v>
      </c>
      <c r="K22" s="1343">
        <v>5074</v>
      </c>
      <c r="L22" s="1343">
        <v>5042</v>
      </c>
      <c r="M22" s="1344"/>
      <c r="N22" s="1345"/>
      <c r="O22" s="1346">
        <v>5011</v>
      </c>
      <c r="P22" s="1343">
        <v>5711</v>
      </c>
      <c r="Q22" s="1343">
        <v>5764</v>
      </c>
      <c r="R22" s="1337"/>
    </row>
    <row r="23" spans="1:18" ht="9.75" customHeight="1">
      <c r="A23" s="1338"/>
      <c r="B23" s="1339" t="s">
        <v>99</v>
      </c>
      <c r="C23" s="1340"/>
      <c r="D23" s="1341">
        <v>880</v>
      </c>
      <c r="E23" s="1342">
        <f t="shared" si="1"/>
        <v>70</v>
      </c>
      <c r="F23" s="1342"/>
      <c r="G23" s="1342"/>
      <c r="H23" s="1343">
        <v>876</v>
      </c>
      <c r="I23" s="1343">
        <v>845</v>
      </c>
      <c r="J23" s="1343">
        <v>842</v>
      </c>
      <c r="K23" s="1343">
        <v>911</v>
      </c>
      <c r="L23" s="1343">
        <v>902</v>
      </c>
      <c r="M23" s="1344"/>
      <c r="N23" s="1345"/>
      <c r="O23" s="1346">
        <v>901</v>
      </c>
      <c r="P23" s="1343">
        <v>917</v>
      </c>
      <c r="Q23" s="1343">
        <v>799</v>
      </c>
      <c r="R23" s="1337"/>
    </row>
    <row r="24" spans="1:18" ht="9.75" customHeight="1">
      <c r="A24" s="1338"/>
      <c r="B24" s="1339" t="s">
        <v>96</v>
      </c>
      <c r="C24" s="1340"/>
      <c r="D24" s="1341">
        <v>2470</v>
      </c>
      <c r="E24" s="1342">
        <f t="shared" si="1"/>
        <v>198</v>
      </c>
      <c r="F24" s="1342"/>
      <c r="G24" s="1342"/>
      <c r="H24" s="1343">
        <v>3449</v>
      </c>
      <c r="I24" s="1343">
        <v>3085</v>
      </c>
      <c r="J24" s="1343">
        <v>3142</v>
      </c>
      <c r="K24" s="1343">
        <v>2943</v>
      </c>
      <c r="L24" s="1343">
        <v>2885</v>
      </c>
      <c r="M24" s="1344"/>
      <c r="N24" s="1345"/>
      <c r="O24" s="1346">
        <v>2064</v>
      </c>
      <c r="P24" s="1343">
        <v>2401</v>
      </c>
      <c r="Q24" s="1343">
        <v>2578</v>
      </c>
      <c r="R24" s="1337"/>
    </row>
    <row r="25" spans="1:18" ht="9.75" customHeight="1">
      <c r="A25" s="1338"/>
      <c r="B25" s="1339" t="s">
        <v>480</v>
      </c>
      <c r="C25" s="1340"/>
      <c r="D25" s="1341">
        <v>2276</v>
      </c>
      <c r="E25" s="1342">
        <f t="shared" si="1"/>
        <v>182</v>
      </c>
      <c r="F25" s="1342"/>
      <c r="G25" s="1342"/>
      <c r="H25" s="1343">
        <v>2482</v>
      </c>
      <c r="I25" s="1343">
        <v>2830</v>
      </c>
      <c r="J25" s="1343">
        <v>2996</v>
      </c>
      <c r="K25" s="1343">
        <v>3047</v>
      </c>
      <c r="L25" s="1343">
        <v>3023</v>
      </c>
      <c r="M25" s="1344"/>
      <c r="N25" s="1345"/>
      <c r="O25" s="1346">
        <v>2621</v>
      </c>
      <c r="P25" s="1343">
        <v>2710</v>
      </c>
      <c r="Q25" s="1343">
        <v>2657</v>
      </c>
      <c r="R25" s="1337"/>
    </row>
    <row r="26" spans="1:18" ht="9.75" customHeight="1">
      <c r="A26" s="1338"/>
      <c r="B26" s="1339" t="s">
        <v>100</v>
      </c>
      <c r="C26" s="1340"/>
      <c r="D26" s="1354">
        <v>5219</v>
      </c>
      <c r="E26" s="1342">
        <f t="shared" si="1"/>
        <v>418</v>
      </c>
      <c r="F26" s="1355"/>
      <c r="G26" s="1355"/>
      <c r="H26" s="1356">
        <v>5460</v>
      </c>
      <c r="I26" s="1356">
        <v>5449</v>
      </c>
      <c r="J26" s="1356">
        <v>5244</v>
      </c>
      <c r="K26" s="1356">
        <v>4818</v>
      </c>
      <c r="L26" s="1356">
        <v>4737</v>
      </c>
      <c r="M26" s="1344"/>
      <c r="N26" s="1345"/>
      <c r="O26" s="1367">
        <v>4505</v>
      </c>
      <c r="P26" s="1356">
        <v>4521</v>
      </c>
      <c r="Q26" s="1356">
        <v>4439</v>
      </c>
      <c r="R26" s="1337"/>
    </row>
    <row r="27" spans="1:18" ht="9.75" customHeight="1">
      <c r="A27" s="1368"/>
      <c r="B27" s="1368"/>
      <c r="C27" s="1369"/>
      <c r="D27" s="1361">
        <f>SUM(D17:D26)</f>
        <v>92639</v>
      </c>
      <c r="E27" s="1362">
        <f>SUM(E17:E26)</f>
        <v>7412</v>
      </c>
      <c r="F27" s="1362"/>
      <c r="G27" s="1362"/>
      <c r="H27" s="1363">
        <f>SUM(H17:H26)</f>
        <v>96885</v>
      </c>
      <c r="I27" s="1363">
        <f>SUM(I17:I26)</f>
        <v>96677</v>
      </c>
      <c r="J27" s="1363">
        <f>SUM(J17:J26)</f>
        <v>93115</v>
      </c>
      <c r="K27" s="1363">
        <f>SUM(K17:K26)</f>
        <v>85113</v>
      </c>
      <c r="L27" s="1363">
        <f>SUM(L17:L26)</f>
        <v>83691</v>
      </c>
      <c r="M27" s="1364"/>
      <c r="N27" s="1345"/>
      <c r="O27" s="1363">
        <f>SUM(O17:O26)</f>
        <v>79583</v>
      </c>
      <c r="P27" s="1363">
        <f>SUM(P17:P26)</f>
        <v>79880</v>
      </c>
      <c r="Q27" s="1363">
        <f>SUM(Q17:Q26)</f>
        <v>78417</v>
      </c>
      <c r="R27" s="1366"/>
    </row>
    <row r="28" spans="1:18" ht="9.75" customHeight="1">
      <c r="A28" s="2011" t="s">
        <v>301</v>
      </c>
      <c r="B28" s="2011"/>
      <c r="C28" s="1370"/>
      <c r="D28" s="1354">
        <v>14873</v>
      </c>
      <c r="E28" s="1362">
        <f>ROUND((D28*0.08),0)</f>
        <v>1190</v>
      </c>
      <c r="F28" s="1355"/>
      <c r="G28" s="1355"/>
      <c r="H28" s="1356">
        <v>15119</v>
      </c>
      <c r="I28" s="1356">
        <v>12030</v>
      </c>
      <c r="J28" s="1356">
        <v>11921</v>
      </c>
      <c r="K28" s="1356">
        <v>11282</v>
      </c>
      <c r="L28" s="1356">
        <v>12461</v>
      </c>
      <c r="M28" s="1344"/>
      <c r="N28" s="1345"/>
      <c r="O28" s="1367">
        <v>5851</v>
      </c>
      <c r="P28" s="1356">
        <v>5649</v>
      </c>
      <c r="Q28" s="1356">
        <v>5730</v>
      </c>
      <c r="R28" s="1337"/>
    </row>
    <row r="29" spans="1:18" ht="9.75" customHeight="1">
      <c r="A29" s="2001" t="s">
        <v>101</v>
      </c>
      <c r="B29" s="2001"/>
      <c r="C29" s="1372"/>
      <c r="D29" s="1361">
        <f>D15+D27+D28</f>
        <v>114620</v>
      </c>
      <c r="E29" s="1362">
        <f>E15+E27+E28</f>
        <v>9172</v>
      </c>
      <c r="F29" s="1362"/>
      <c r="G29" s="1362"/>
      <c r="H29" s="1363">
        <f>H15+H27+H28</f>
        <v>118548</v>
      </c>
      <c r="I29" s="1363">
        <f>I15+I27+I28</f>
        <v>115101</v>
      </c>
      <c r="J29" s="1363">
        <f>J15+J27+J28</f>
        <v>112215</v>
      </c>
      <c r="K29" s="1363">
        <f>K15+K27+K28</f>
        <v>103704</v>
      </c>
      <c r="L29" s="1363">
        <f>L15+L27+L28</f>
        <v>103625</v>
      </c>
      <c r="M29" s="1364"/>
      <c r="N29" s="1345"/>
      <c r="O29" s="1363">
        <f>O15+O27+O28</f>
        <v>93360</v>
      </c>
      <c r="P29" s="1363">
        <f>P15+P27+P28</f>
        <v>93607</v>
      </c>
      <c r="Q29" s="1363">
        <f>Q15+Q27+Q28</f>
        <v>92151</v>
      </c>
      <c r="R29" s="1373"/>
    </row>
    <row r="30" spans="1:18" ht="9.75" customHeight="1">
      <c r="A30" s="2012" t="s">
        <v>102</v>
      </c>
      <c r="B30" s="2012"/>
      <c r="C30" s="1374"/>
      <c r="D30" s="1354"/>
      <c r="E30" s="1355"/>
      <c r="F30" s="1355"/>
      <c r="G30" s="1355"/>
      <c r="H30" s="1356"/>
      <c r="I30" s="1356"/>
      <c r="J30" s="1356"/>
      <c r="K30" s="1356"/>
      <c r="L30" s="1356"/>
      <c r="M30" s="1344"/>
      <c r="N30" s="1345"/>
      <c r="O30" s="1367"/>
      <c r="P30" s="1356"/>
      <c r="Q30" s="1356"/>
      <c r="R30" s="1337"/>
    </row>
    <row r="31" spans="1:18" ht="9.75" customHeight="1">
      <c r="A31" s="1375"/>
      <c r="B31" s="1339" t="s">
        <v>103</v>
      </c>
      <c r="C31" s="1340"/>
      <c r="D31" s="1341">
        <v>726</v>
      </c>
      <c r="E31" s="1342">
        <f>ROUND((D31*0.08),0)</f>
        <v>58</v>
      </c>
      <c r="F31" s="1342"/>
      <c r="G31" s="1342"/>
      <c r="H31" s="1343">
        <v>728</v>
      </c>
      <c r="I31" s="1343">
        <v>696</v>
      </c>
      <c r="J31" s="1343">
        <v>685</v>
      </c>
      <c r="K31" s="1343">
        <v>793</v>
      </c>
      <c r="L31" s="1343">
        <v>852</v>
      </c>
      <c r="M31" s="1344"/>
      <c r="N31" s="1345"/>
      <c r="O31" s="1346">
        <v>983</v>
      </c>
      <c r="P31" s="1343">
        <v>1033</v>
      </c>
      <c r="Q31" s="1343">
        <v>793</v>
      </c>
      <c r="R31" s="1337"/>
    </row>
    <row r="32" spans="1:18" ht="9.75" customHeight="1">
      <c r="A32" s="1371"/>
      <c r="B32" s="1339" t="s">
        <v>104</v>
      </c>
      <c r="C32" s="1340"/>
      <c r="D32" s="1341">
        <v>1902</v>
      </c>
      <c r="E32" s="1342">
        <f>ROUND((D32*0.08),0)</f>
        <v>152</v>
      </c>
      <c r="F32" s="1355"/>
      <c r="G32" s="1355"/>
      <c r="H32" s="1356">
        <v>1669</v>
      </c>
      <c r="I32" s="1356">
        <v>876</v>
      </c>
      <c r="J32" s="1356">
        <v>1365</v>
      </c>
      <c r="K32" s="1356">
        <v>1624</v>
      </c>
      <c r="L32" s="1356">
        <v>1903</v>
      </c>
      <c r="M32" s="1344"/>
      <c r="N32" s="1345"/>
      <c r="O32" s="1367">
        <v>1141</v>
      </c>
      <c r="P32" s="1356">
        <v>1009</v>
      </c>
      <c r="Q32" s="1356">
        <v>1128</v>
      </c>
      <c r="R32" s="1337"/>
    </row>
    <row r="33" spans="1:18" ht="9.75" customHeight="1">
      <c r="A33" s="1371"/>
      <c r="B33" s="1339" t="s">
        <v>105</v>
      </c>
      <c r="C33" s="1340"/>
      <c r="D33" s="1341">
        <v>1490</v>
      </c>
      <c r="E33" s="1342">
        <f>ROUND((D33*0.08),0)</f>
        <v>119</v>
      </c>
      <c r="F33" s="1348"/>
      <c r="G33" s="1348"/>
      <c r="H33" s="1349">
        <v>1723</v>
      </c>
      <c r="I33" s="1349">
        <v>1854</v>
      </c>
      <c r="J33" s="1349">
        <v>1326</v>
      </c>
      <c r="K33" s="1349">
        <v>1055</v>
      </c>
      <c r="L33" s="1349">
        <v>1184</v>
      </c>
      <c r="M33" s="1344"/>
      <c r="N33" s="1345"/>
      <c r="O33" s="1350">
        <v>886</v>
      </c>
      <c r="P33" s="1349">
        <v>1071</v>
      </c>
      <c r="Q33" s="1349">
        <v>835</v>
      </c>
      <c r="R33" s="1337"/>
    </row>
    <row r="34" spans="1:18" ht="9.75" customHeight="1">
      <c r="A34" s="1371"/>
      <c r="B34" s="1339" t="s">
        <v>480</v>
      </c>
      <c r="C34" s="1340"/>
      <c r="D34" s="1354">
        <v>30</v>
      </c>
      <c r="E34" s="1342">
        <f>ROUND((D34*0.08),0)</f>
        <v>2</v>
      </c>
      <c r="F34" s="1355"/>
      <c r="G34" s="1355"/>
      <c r="H34" s="1356">
        <v>50</v>
      </c>
      <c r="I34" s="1356">
        <v>34</v>
      </c>
      <c r="J34" s="1356">
        <v>20</v>
      </c>
      <c r="K34" s="1356">
        <v>22</v>
      </c>
      <c r="L34" s="1356">
        <v>14</v>
      </c>
      <c r="M34" s="1344"/>
      <c r="N34" s="1345"/>
      <c r="O34" s="1367">
        <v>23</v>
      </c>
      <c r="P34" s="1356">
        <v>25</v>
      </c>
      <c r="Q34" s="1356">
        <v>16</v>
      </c>
      <c r="R34" s="1337"/>
    </row>
    <row r="35" spans="1:18" ht="9.75" customHeight="1">
      <c r="A35" s="2001" t="s">
        <v>106</v>
      </c>
      <c r="B35" s="2001"/>
      <c r="C35" s="1372"/>
      <c r="D35" s="1361">
        <f>SUM(D31:D34)</f>
        <v>4148</v>
      </c>
      <c r="E35" s="1362">
        <f>SUM(E31:E34)</f>
        <v>331</v>
      </c>
      <c r="F35" s="1362"/>
      <c r="G35" s="1362"/>
      <c r="H35" s="1363">
        <f>SUM(H31:H34)</f>
        <v>4170</v>
      </c>
      <c r="I35" s="1363">
        <f>SUM(I31:I34)</f>
        <v>3460</v>
      </c>
      <c r="J35" s="1363">
        <f>SUM(J31:J34)</f>
        <v>3396</v>
      </c>
      <c r="K35" s="1363">
        <f>SUM(K31:K34)</f>
        <v>3494</v>
      </c>
      <c r="L35" s="1363">
        <f>SUM(L31:L34)</f>
        <v>3953</v>
      </c>
      <c r="M35" s="1364"/>
      <c r="N35" s="1345"/>
      <c r="O35" s="1365">
        <f>SUM(O31:O34)</f>
        <v>3033</v>
      </c>
      <c r="P35" s="1363">
        <f>SUM(P31:P34)</f>
        <v>3138</v>
      </c>
      <c r="Q35" s="1363">
        <f>SUM(Q31:Q34)</f>
        <v>2772</v>
      </c>
      <c r="R35" s="1373"/>
    </row>
    <row r="36" spans="1:18" ht="9.75" customHeight="1">
      <c r="A36" s="2001" t="s">
        <v>107</v>
      </c>
      <c r="B36" s="2001"/>
      <c r="C36" s="1376"/>
      <c r="D36" s="1354">
        <v>17115</v>
      </c>
      <c r="E36" s="1355">
        <v>1369</v>
      </c>
      <c r="F36" s="1355"/>
      <c r="G36" s="1355"/>
      <c r="H36" s="1356">
        <v>17787</v>
      </c>
      <c r="I36" s="1356">
        <v>18186</v>
      </c>
      <c r="J36" s="1356">
        <v>18383</v>
      </c>
      <c r="K36" s="1356">
        <v>18740</v>
      </c>
      <c r="L36" s="1356">
        <v>18788</v>
      </c>
      <c r="M36" s="1344"/>
      <c r="N36" s="1345"/>
      <c r="O36" s="1367">
        <v>18836</v>
      </c>
      <c r="P36" s="1356">
        <v>18149</v>
      </c>
      <c r="Q36" s="1356">
        <v>18332</v>
      </c>
      <c r="R36" s="1337"/>
    </row>
    <row r="37" spans="1:18" ht="9.75" customHeight="1">
      <c r="A37" s="2001" t="s">
        <v>108</v>
      </c>
      <c r="B37" s="2001"/>
      <c r="C37" s="1377"/>
      <c r="D37" s="1361">
        <f>D29+D35+D36</f>
        <v>135883</v>
      </c>
      <c r="E37" s="1362">
        <f>E29+E35+E36</f>
        <v>10872</v>
      </c>
      <c r="F37" s="1362"/>
      <c r="G37" s="1362"/>
      <c r="H37" s="1363">
        <f>H29+H35+H36</f>
        <v>140505</v>
      </c>
      <c r="I37" s="1363">
        <f>I29+I35+I36</f>
        <v>136747</v>
      </c>
      <c r="J37" s="1363">
        <f>J29+J35+J36</f>
        <v>133994</v>
      </c>
      <c r="K37" s="1363">
        <f>K29+K35+K36</f>
        <v>125938</v>
      </c>
      <c r="L37" s="1363">
        <f>L29+L35+L36</f>
        <v>126366</v>
      </c>
      <c r="M37" s="1364"/>
      <c r="N37" s="1345"/>
      <c r="O37" s="1363">
        <f>O29+O35+O36</f>
        <v>115229</v>
      </c>
      <c r="P37" s="1363">
        <f>P29+P35+P36</f>
        <v>114894</v>
      </c>
      <c r="Q37" s="1363">
        <f>Q29+Q35+Q36</f>
        <v>113255</v>
      </c>
      <c r="R37" s="1378"/>
    </row>
    <row r="38" spans="1:18" ht="9" customHeight="1">
      <c r="A38" s="1379"/>
      <c r="B38" s="1379"/>
      <c r="C38" s="1379"/>
      <c r="D38" s="1380"/>
      <c r="E38" s="1381"/>
      <c r="F38" s="1381"/>
      <c r="G38" s="1381"/>
      <c r="H38" s="1380"/>
      <c r="I38" s="1380"/>
      <c r="J38" s="1382"/>
      <c r="K38" s="1382"/>
      <c r="L38" s="1382"/>
      <c r="M38" s="1382"/>
      <c r="N38" s="1382"/>
      <c r="O38" s="1382"/>
      <c r="P38" s="1382"/>
      <c r="Q38" s="1382"/>
      <c r="R38" s="1304"/>
    </row>
    <row r="39" spans="1:18" ht="18.75" customHeight="1">
      <c r="A39" s="1842">
        <v>1</v>
      </c>
      <c r="B39" s="2009" t="s">
        <v>109</v>
      </c>
      <c r="C39" s="2010"/>
      <c r="D39" s="2010"/>
      <c r="E39" s="2010"/>
      <c r="F39" s="2010"/>
      <c r="G39" s="2010"/>
      <c r="H39" s="2010"/>
      <c r="I39" s="2010"/>
      <c r="J39" s="2010"/>
      <c r="K39" s="2010"/>
      <c r="L39" s="2010"/>
      <c r="M39" s="2010"/>
      <c r="N39" s="2010"/>
      <c r="O39" s="2010"/>
      <c r="P39" s="2010"/>
      <c r="Q39" s="2010"/>
      <c r="R39" s="2010"/>
    </row>
    <row r="40" spans="1:18" ht="18" customHeight="1">
      <c r="A40" s="1843">
        <v>2</v>
      </c>
      <c r="B40" s="2000" t="s">
        <v>110</v>
      </c>
      <c r="C40" s="2000"/>
      <c r="D40" s="2000"/>
      <c r="E40" s="2000"/>
      <c r="F40" s="2000"/>
      <c r="G40" s="2000"/>
      <c r="H40" s="2000"/>
      <c r="I40" s="2000"/>
      <c r="J40" s="2000"/>
      <c r="K40" s="2000"/>
      <c r="L40" s="2000"/>
      <c r="M40" s="2000"/>
      <c r="N40" s="2000"/>
      <c r="O40" s="2000"/>
      <c r="P40" s="2000"/>
      <c r="Q40" s="2000"/>
      <c r="R40" s="2000"/>
    </row>
    <row r="41" spans="1:18" ht="19.5" customHeight="1">
      <c r="A41" s="1844">
        <v>3</v>
      </c>
      <c r="B41" s="2013" t="s">
        <v>111</v>
      </c>
      <c r="C41" s="2014"/>
      <c r="D41" s="2014"/>
      <c r="E41" s="2014"/>
      <c r="F41" s="2014"/>
      <c r="G41" s="2014"/>
      <c r="H41" s="2014"/>
      <c r="I41" s="2014"/>
      <c r="J41" s="2014"/>
      <c r="K41" s="2014"/>
      <c r="L41" s="2014"/>
      <c r="M41" s="2014"/>
      <c r="N41" s="2014"/>
      <c r="O41" s="2014"/>
      <c r="P41" s="2014"/>
      <c r="Q41" s="2014"/>
      <c r="R41" s="2014"/>
    </row>
    <row r="47" spans="2:18" ht="12.75">
      <c r="B47" s="2003"/>
      <c r="C47" s="2003"/>
      <c r="D47" s="2004"/>
      <c r="E47" s="2005"/>
      <c r="F47" s="2005"/>
      <c r="G47" s="2005"/>
      <c r="H47" s="2004"/>
      <c r="I47" s="2004"/>
      <c r="J47" s="2003"/>
      <c r="K47" s="2003"/>
      <c r="L47" s="2003"/>
      <c r="M47" s="2003"/>
      <c r="N47" s="2003"/>
      <c r="O47" s="2003"/>
      <c r="P47" s="2003"/>
      <c r="Q47" s="2003"/>
      <c r="R47" s="2006"/>
    </row>
  </sheetData>
  <sheetProtection formatCells="0" formatColumns="0" formatRows="0" sort="0" autoFilter="0" pivotTables="0"/>
  <mergeCells count="24">
    <mergeCell ref="A28:B28"/>
    <mergeCell ref="A29:B29"/>
    <mergeCell ref="A30:B30"/>
    <mergeCell ref="B41:R41"/>
    <mergeCell ref="H5:M5"/>
    <mergeCell ref="H6:M6"/>
    <mergeCell ref="O6:R6"/>
    <mergeCell ref="O5:R5"/>
    <mergeCell ref="B40:R40"/>
    <mergeCell ref="A37:B37"/>
    <mergeCell ref="A35:B35"/>
    <mergeCell ref="A36:B36"/>
    <mergeCell ref="D5:E5"/>
    <mergeCell ref="B47:R47"/>
    <mergeCell ref="A7:B7"/>
    <mergeCell ref="A8:B8"/>
    <mergeCell ref="A16:B16"/>
    <mergeCell ref="B39:R39"/>
    <mergeCell ref="A1:R1"/>
    <mergeCell ref="D3:E3"/>
    <mergeCell ref="A3:B3"/>
    <mergeCell ref="D4:E4"/>
    <mergeCell ref="H4:L4"/>
    <mergeCell ref="O4:R4"/>
  </mergeCells>
  <printOptions horizontalCentered="1"/>
  <pageMargins left="0.25" right="0.25" top="0.5" bottom="0.25" header="0.5" footer="0.5"/>
  <pageSetup horizontalDpi="600" verticalDpi="600" orientation="landscape" paperSize="9" scale="95" r:id="rId1"/>
  <colBreaks count="1" manualBreakCount="1">
    <brk id="18" min="3" max="3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Zaczek 2, Anna</cp:lastModifiedBy>
  <cp:lastPrinted>2014-05-27T15:46:53Z</cp:lastPrinted>
  <dcterms:created xsi:type="dcterms:W3CDTF">2014-05-28T21:24:24Z</dcterms:created>
  <dcterms:modified xsi:type="dcterms:W3CDTF">2014-05-28T21:24:24Z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