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60" windowHeight="11385" tabRatio="893" activeTab="0"/>
  </bookViews>
  <sheets>
    <sheet name="COV" sheetId="1" r:id="rId1"/>
    <sheet name="Reg_Cap_TOC" sheetId="2" r:id="rId2"/>
    <sheet name="Pg 1 Bas Sched All-in 1" sheetId="3" r:id="rId3"/>
    <sheet name="Pg 2 Bas Sched All-in 2" sheetId="4" r:id="rId4"/>
    <sheet name="Pg 3 Cap vs Bal All-in 1" sheetId="5" r:id="rId5"/>
    <sheet name="Pg 4 Cap vs Bal All-in 2" sheetId="6" r:id="rId6"/>
    <sheet name="Pg 5 Chgs in Reg Cap" sheetId="7" r:id="rId7"/>
    <sheet name="Pg 6 Bas III Lev Ratio" sheetId="8" r:id="rId8"/>
    <sheet name="Pg 7 RWAs" sheetId="9" r:id="rId9"/>
    <sheet name="Pg 8 RWA Flow Stmt" sheetId="10" r:id="rId10"/>
    <sheet name="Pg 9 GrCrEx" sheetId="11" r:id="rId11"/>
    <sheet name="Pg 10 CE-GEO" sheetId="12" r:id="rId12"/>
    <sheet name="Pg 11 CE_Maturity" sheetId="13" r:id="rId13"/>
    <sheet name="Pg 12 CRD" sheetId="14" r:id="rId14"/>
    <sheet name="Pg 13 CQE_1A" sheetId="15" r:id="rId15"/>
    <sheet name="Pg 14 CQE_1B" sheetId="16" r:id="rId16"/>
    <sheet name="Pg 15 CQE_2A" sheetId="17" r:id="rId17"/>
    <sheet name="Pg 16 CQE_2B" sheetId="18" r:id="rId18"/>
    <sheet name="Pg 17 AIRB Retail_1" sheetId="19" r:id="rId19"/>
    <sheet name="Pg 18 AIRB Retail_2" sheetId="20" r:id="rId20"/>
    <sheet name="Pg 19 AIRB Retail_3" sheetId="21" r:id="rId21"/>
    <sheet name="Pg 20 AIRB Retail_4" sheetId="22" r:id="rId22"/>
    <sheet name="Pg 21 CRE_Loss" sheetId="23" r:id="rId23"/>
    <sheet name="Pg 22 CRE_Back-Testing" sheetId="24" r:id="rId24"/>
    <sheet name="Pg 23 Bus &amp; Gov Exp" sheetId="25" r:id="rId25"/>
    <sheet name="Pg 24 EAD" sheetId="26" r:id="rId26"/>
    <sheet name="Pg 25 Exp_Guarantee_Secur" sheetId="27" r:id="rId27"/>
    <sheet name="Pg 26 Conduits_IRB" sheetId="28" r:id="rId28"/>
    <sheet name="Pg 27 RWA IRB" sheetId="29" r:id="rId29"/>
    <sheet name="Pg 28 RWA IRB 2" sheetId="30" r:id="rId30"/>
    <sheet name="Pg 29  Glossary" sheetId="31" r:id="rId31"/>
  </sheets>
  <definedNames>
    <definedName name="_xlnm.Print_Area" localSheetId="0">'COV'!$A$1:$C$17</definedName>
    <definedName name="_xlnm.Print_Area" localSheetId="2">'Pg 1 Bas Sched All-in 1'!$A$1:$Y$56</definedName>
    <definedName name="_xlnm.Print_Area" localSheetId="11">'Pg 10 CE-GEO'!$A$1:$M$36</definedName>
    <definedName name="_xlnm.Print_Area" localSheetId="12">'Pg 11 CE_Maturity'!$A$1:$L$47</definedName>
    <definedName name="_xlnm.Print_Area" localSheetId="13">'Pg 12 CRD'!$A$1:$S$47</definedName>
    <definedName name="_xlnm.Print_Area" localSheetId="14">'Pg 13 CQE_1A'!$A$1:$W$70</definedName>
    <definedName name="_xlnm.Print_Area" localSheetId="15">'Pg 14 CQE_1B'!$A$1:$W$49</definedName>
    <definedName name="_xlnm.Print_Area" localSheetId="16">'Pg 15 CQE_2A'!$A$1:$W$70</definedName>
    <definedName name="_xlnm.Print_Area" localSheetId="17">'Pg 16 CQE_2B'!$A$1:$W$51</definedName>
    <definedName name="_xlnm.Print_Area" localSheetId="18">'Pg 17 AIRB Retail_1'!$A$1:$P$65</definedName>
    <definedName name="_xlnm.Print_Area" localSheetId="19">'Pg 18 AIRB Retail_2'!$A$1:$P$66</definedName>
    <definedName name="_xlnm.Print_Area" localSheetId="20">'Pg 19 AIRB Retail_3'!$A$1:$P$65</definedName>
    <definedName name="_xlnm.Print_Area" localSheetId="3">'Pg 2 Bas Sched All-in 2'!$A$1:$Y$51</definedName>
    <definedName name="_xlnm.Print_Area" localSheetId="21">'Pg 20 AIRB Retail_4'!$A$1:$P$71</definedName>
    <definedName name="_xlnm.Print_Area" localSheetId="22">'Pg 21 CRE_Loss'!$A$1:$V$34</definedName>
    <definedName name="_xlnm.Print_Area" localSheetId="23">'Pg 22 CRE_Back-Testing'!$A$1:$R$41</definedName>
    <definedName name="_xlnm.Print_Area" localSheetId="24">'Pg 23 Bus &amp; Gov Exp'!$A$1:$Q$28</definedName>
    <definedName name="_xlnm.Print_Area" localSheetId="25">'Pg 24 EAD'!$A$1:$L$31</definedName>
    <definedName name="_xlnm.Print_Area" localSheetId="26">'Pg 25 Exp_Guarantee_Secur'!$A$1:$R$37</definedName>
    <definedName name="_xlnm.Print_Area" localSheetId="27">'Pg 26 Conduits_IRB'!$A$1:$S$35</definedName>
    <definedName name="_xlnm.Print_Area" localSheetId="28">'Pg 27 RWA IRB'!$A$1:$R$63</definedName>
    <definedName name="_xlnm.Print_Area" localSheetId="29">'Pg 28 RWA IRB 2'!$A$1:$R$64</definedName>
    <definedName name="_xlnm.Print_Area" localSheetId="30">'Pg 29  Glossary'!$A$1:$C$80</definedName>
    <definedName name="_xlnm.Print_Area" localSheetId="4">'Pg 3 Cap vs Bal All-in 1'!$A$1:$N$53</definedName>
    <definedName name="_xlnm.Print_Area" localSheetId="5">'Pg 4 Cap vs Bal All-in 2'!$A$1:$Q$49</definedName>
    <definedName name="_xlnm.Print_Area" localSheetId="6">'Pg 5 Chgs in Reg Cap'!$A$1:$U$53</definedName>
    <definedName name="_xlnm.Print_Area" localSheetId="7">'Pg 6 Bas III Lev Ratio'!$A$1:$V$55</definedName>
    <definedName name="_xlnm.Print_Area" localSheetId="8">'Pg 7 RWAs'!$A$1:$O$57</definedName>
    <definedName name="_xlnm.Print_Area" localSheetId="9">'Pg 8 RWA Flow Stmt'!$A$1:$Z$46</definedName>
    <definedName name="_xlnm.Print_Area" localSheetId="10">'Pg 9 GrCrEx'!$A$1:$S$54</definedName>
    <definedName name="_xlnm.Print_Area" localSheetId="1">'Reg_Cap_TOC'!$A$1:$H$28</definedName>
    <definedName name="Z_42C4A89E_11CB_4296_8143_832CDB852453_.wvu.PrintArea" localSheetId="30" hidden="1">'Pg 29  Glossary'!#REF!</definedName>
    <definedName name="Z_4D19ABE1_8B07_4986_AC0C_6F77A8367DFE_.wvu.PrintArea" localSheetId="30" hidden="1">'Pg 29  Glossary'!#REF!</definedName>
    <definedName name="Z_7983044E_86BA_41BE_BFE7_A52EB467C09C_.wvu.PrintArea" localSheetId="30" hidden="1">'Pg 29  Glossary'!#REF!</definedName>
    <definedName name="Z_8DE1F168_4B64_4AD0_84B1_1D1AF23E455A_.wvu.PrintArea" localSheetId="30" hidden="1">'Pg 29  Glossary'!#REF!</definedName>
    <definedName name="Z_CFF836CB_CA52_4FC7_820F_5CB390EBFD0A_.wvu.PrintArea" localSheetId="30" hidden="1">'Pg 29  Glossary'!#REF!</definedName>
    <definedName name="Z_F0EBA221_A569_403F_A663_65475B97A7DE_.wvu.PrintArea" localSheetId="30" hidden="1">'Pg 29  Glossary'!#REF!</definedName>
  </definedNames>
  <calcPr fullCalcOnLoad="1"/>
</workbook>
</file>

<file path=xl/sharedStrings.xml><?xml version="1.0" encoding="utf-8"?>
<sst xmlns="http://schemas.openxmlformats.org/spreadsheetml/2006/main" count="2750" uniqueCount="948">
  <si>
    <t>Marges de crédit garanties par un bien immobilier</t>
  </si>
  <si>
    <t>Prêts hypothécaires à l’habitation assurés</t>
  </si>
  <si>
    <t>Expositions aux banques</t>
  </si>
  <si>
    <t>réelles (%)</t>
  </si>
  <si>
    <t>Prêts hypothécaires à l’habitation non assurés et prêts personnels</t>
  </si>
  <si>
    <t>Expositions non cotées</t>
  </si>
  <si>
    <t>Retitrisations</t>
  </si>
  <si>
    <t>Imputation aux fonds propres</t>
  </si>
  <si>
    <t xml:space="preserve">Méthode de notations </t>
  </si>
  <si>
    <t>Déduction du capital</t>
  </si>
  <si>
    <t>Formule réglementaire</t>
  </si>
  <si>
    <t>Transactions assimilées à des mises en pension</t>
  </si>
  <si>
    <t>Méthode d'évaluation interne</t>
  </si>
  <si>
    <t>Prêts hypothécaires commerciaux</t>
  </si>
  <si>
    <t>Expositions autres que de négociation</t>
  </si>
  <si>
    <t>Négociation</t>
  </si>
  <si>
    <t>Expositions liées aux titrisations</t>
  </si>
  <si>
    <t>Expositions brutes au risque de crédit</t>
  </si>
  <si>
    <t>Expositions nettes au risque de crédit</t>
  </si>
  <si>
    <t>Exposition totale</t>
  </si>
  <si>
    <t xml:space="preserve">Entreprises et gouvernements </t>
  </si>
  <si>
    <t>Canada</t>
  </si>
  <si>
    <t>États-Unis</t>
  </si>
  <si>
    <t>Europe</t>
  </si>
  <si>
    <t>Autres pays</t>
  </si>
  <si>
    <t>Dérivés négociés en Bourse</t>
  </si>
  <si>
    <t>Options achetées</t>
  </si>
  <si>
    <t>Swaps</t>
  </si>
  <si>
    <t xml:space="preserve">Expositions aux entités souveraines </t>
  </si>
  <si>
    <t>Total des portefeuilles de prêts aux entreprises et aux gouvernements</t>
  </si>
  <si>
    <t xml:space="preserve">Expositions au crédit personnel garanti – immobilier </t>
  </si>
  <si>
    <t>Total des expositions au risque de crédit</t>
  </si>
  <si>
    <t>Exclut les expositions liées aux titrisations.</t>
  </si>
  <si>
    <t>AAA</t>
  </si>
  <si>
    <t>Aaa</t>
  </si>
  <si>
    <t>AA+</t>
  </si>
  <si>
    <t>Aa1</t>
  </si>
  <si>
    <t>AA</t>
  </si>
  <si>
    <t>Aa2</t>
  </si>
  <si>
    <t>AA-</t>
  </si>
  <si>
    <t>Aa3</t>
  </si>
  <si>
    <t>A+</t>
  </si>
  <si>
    <t>A1</t>
  </si>
  <si>
    <t>A</t>
  </si>
  <si>
    <t>A2</t>
  </si>
  <si>
    <t>A-</t>
  </si>
  <si>
    <t>A3</t>
  </si>
  <si>
    <t>BBB+</t>
  </si>
  <si>
    <t>Baa1</t>
  </si>
  <si>
    <t>BBB</t>
  </si>
  <si>
    <t>Baa2</t>
  </si>
  <si>
    <t>BBB-</t>
  </si>
  <si>
    <t>Baa3</t>
  </si>
  <si>
    <t>BB+</t>
  </si>
  <si>
    <t>Ba1</t>
  </si>
  <si>
    <t>BB</t>
  </si>
  <si>
    <t>Ba2</t>
  </si>
  <si>
    <t>BB-</t>
  </si>
  <si>
    <t>Ba3</t>
  </si>
  <si>
    <t>B+</t>
  </si>
  <si>
    <t>B1</t>
  </si>
  <si>
    <t>B</t>
  </si>
  <si>
    <t>B2</t>
  </si>
  <si>
    <t>B-</t>
  </si>
  <si>
    <t>B3</t>
  </si>
  <si>
    <t>Moyenne</t>
  </si>
  <si>
    <t>CCC+</t>
  </si>
  <si>
    <t>Caa1</t>
  </si>
  <si>
    <t>Très faible</t>
  </si>
  <si>
    <t>Ca</t>
  </si>
  <si>
    <t>D</t>
  </si>
  <si>
    <t>C</t>
  </si>
  <si>
    <t>00</t>
  </si>
  <si>
    <t xml:space="preserve">Pour les notes de bas de tableau, se reporter à la page 16.  </t>
  </si>
  <si>
    <t>Exceptionnellement faible</t>
  </si>
  <si>
    <t>Prêts hypothécaires à l’habitation et marges de crédit hypothécaires au Canada</t>
  </si>
  <si>
    <t xml:space="preserve">Ils comprennent : les prêts hypothécaires à l’habitation et marges de crédit hypothécaires au Canada; des expositions renouvelables liées à la clientèle de détail admissible (cartes de crédit et marges de crédit non garanties); et d’autres expositions liées à la clientèle de détail (les prêts garantis par des actifs autres que résidentiels, les prêts non garantis, y compris les prêts étudiants, et les prêts notés aux PME). Ces portefeuilles de détail assujettis à l’approche NI avancée sont exclus des portefeuilles internationaux assujettis à l’approche standard. Les montants sont présentés avant la provision pour pertes sur créances et après l’atténuation du risque de crédit.  </t>
  </si>
  <si>
    <t xml:space="preserve">Calculé ainsi : (APR + 12,5 x pertes attendues)/ ECD. Le calcul est fondé sur des montants non arrondis.  </t>
  </si>
  <si>
    <t xml:space="preserve">Comprennent les prêts hypothécaires à l’habitation et les marges de crédit hypothécaires.  </t>
  </si>
  <si>
    <t>RISQUE DE CRÉDIT ASSOCIÉ AUX DÉRIVÉS</t>
  </si>
  <si>
    <t>Coût de remplacement actuel</t>
  </si>
  <si>
    <t xml:space="preserve"> Montant pondéré en fonction du risque </t>
  </si>
  <si>
    <t>GAP</t>
  </si>
  <si>
    <t>Total</t>
  </si>
  <si>
    <t>1</t>
  </si>
  <si>
    <t xml:space="preserve">Dérivés de taux d’intérêt </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</si>
  <si>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</si>
  <si>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</si>
  <si>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</si>
  <si>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</si>
  <si>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</si>
  <si>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</si>
  <si>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métaux précieux</t>
  </si>
  <si>
    <t>Autres dérivés sur marchandises</t>
  </si>
  <si>
    <t>Total des dérivés avant la compensation</t>
  </si>
  <si>
    <t>Total des dérivés</t>
  </si>
  <si>
    <t>3</t>
  </si>
  <si>
    <t>Fonds propres de première catégorie sous forme d’actions ordinaires : instruments et réserves</t>
  </si>
  <si>
    <t>Actions ordinaires admissibles émises directement plus primes liées au capital</t>
  </si>
  <si>
    <t>A+B</t>
  </si>
  <si>
    <t>Résultats non distribués</t>
  </si>
  <si>
    <t>Cumul des autres éléments du résultat global (et autres réserves)</t>
  </si>
  <si>
    <t>E</t>
  </si>
  <si>
    <t>Fonds propres de première catégorie sous forme d’actions ordinaires avant ajustements réglementaires</t>
  </si>
  <si>
    <t>Fonds propres de première catégorie sous forme d’actions ordinaires : ajustements réglementaires</t>
  </si>
  <si>
    <t>Solde de clôture</t>
  </si>
  <si>
    <t>V + Voir la note 7</t>
  </si>
  <si>
    <t>Goodwill (net des passifs d’impôt correspondants)</t>
  </si>
  <si>
    <t>F+G+H</t>
  </si>
  <si>
    <t>I+J+AL</t>
  </si>
  <si>
    <t>K</t>
  </si>
  <si>
    <t>Réserve de couverture des flux de trésorerie</t>
  </si>
  <si>
    <t>L</t>
  </si>
  <si>
    <t>Insuffisance de l’encours des provisions pour pertes attendues</t>
  </si>
  <si>
    <t>M+AK</t>
  </si>
  <si>
    <t>Actifs nets des régimes de retraite à prestations définies (nets des passifs d’impôt correspondants)</t>
  </si>
  <si>
    <t>N+O</t>
  </si>
  <si>
    <t>Actions détenues en propre (sauf si elles sont déjà déduites du capital libéré porté au bilan)</t>
  </si>
  <si>
    <t>P+Q</t>
  </si>
  <si>
    <t>Montant dépassant le seuil de 15 %</t>
  </si>
  <si>
    <t>dont : participations significatives sous forme d’actions ordinaires d’institutions financières</t>
  </si>
  <si>
    <t>R+S</t>
  </si>
  <si>
    <t>dont : actifs d’impôt différé résultant de différences temporaires</t>
  </si>
  <si>
    <t>T</t>
  </si>
  <si>
    <t>Fonds propres de première catégorie sous forme d’actions ordinaires</t>
  </si>
  <si>
    <t>Autres éléments de fonds propres de première catégorie : instruments</t>
  </si>
  <si>
    <t>dont : instruments désignés comme capitaux propres selon les normes comptables applicables</t>
  </si>
  <si>
    <t>U</t>
  </si>
  <si>
    <t>Sans objet.</t>
  </si>
  <si>
    <t>W</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</si>
  <si>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</si>
  <si>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</si>
  <si>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</si>
  <si>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41b</t>
  </si>
  <si>
    <t>dont : ajustements de l’évaluation des positions moins liquides</t>
  </si>
  <si>
    <t>Fonds propres de deuxième catégorie : instruments et provisions</t>
  </si>
  <si>
    <t>X</t>
  </si>
  <si>
    <t>Y</t>
  </si>
  <si>
    <t>Z</t>
  </si>
  <si>
    <t>AA+AB</t>
  </si>
  <si>
    <t>Fonds propres de deuxième catégorie avant ajustements réglementaires</t>
  </si>
  <si>
    <t>Total des ajustements réglementaires appliqués aux fonds propres de deuxième catégorie</t>
  </si>
  <si>
    <t>Fonds propres de deuxième catégorie</t>
  </si>
  <si>
    <t>60a</t>
  </si>
  <si>
    <t>60b</t>
  </si>
  <si>
    <t>APR aux fins des fonds propres de première catégorie</t>
  </si>
  <si>
    <t>60c</t>
  </si>
  <si>
    <t>APR aux fins du total des fonds propres</t>
  </si>
  <si>
    <t>Ratios de fonds propres</t>
  </si>
  <si>
    <t>dont : réserve anticyclique propres à l’institution</t>
  </si>
  <si>
    <t>67a</t>
  </si>
  <si>
    <t>dont : réserve applicable aux BISN</t>
  </si>
  <si>
    <t>Ratio cible tout compris de fonds propres de première catégorie sous forme d’actions ordinaires</t>
  </si>
  <si>
    <t>Ratio cible tout compris de fonds propres de première catégorie</t>
  </si>
  <si>
    <t>Ratio cible tout compris du total des fonds propres</t>
  </si>
  <si>
    <t>Montants inférieurs aux seuils de déduction (avant pondération des risques)</t>
  </si>
  <si>
    <t>Participations non significatives dans les fonds propres d’autres institutions financières</t>
  </si>
  <si>
    <t>Participations significatives sous forme d’actions ordinaires d’institutions financières</t>
  </si>
  <si>
    <t>AD+AE+AF</t>
  </si>
  <si>
    <t>Actifs d’impôt différé résultant de différences temporaires (nets des passifs d’impôt correspondants)</t>
  </si>
  <si>
    <t>AC</t>
  </si>
  <si>
    <t>Plafonds applicables à l’inclusion de provisions dans les fonds propres de deuxième catégorie</t>
  </si>
  <si>
    <t>Plafond applicable à l’inclusion de provisions dans les fonds propres de deuxième catégorie selon l’approche standard</t>
  </si>
  <si>
    <t>AB</t>
  </si>
  <si>
    <t xml:space="preserve">Plafond en vigueur sur les autres éléments de fonds propres de première catégorie qui seront éliminés progressivement </t>
  </si>
  <si>
    <t xml:space="preserve">Plafond en vigueur sur les instruments de fonds propres de deuxième catégorie qui seront éliminés progressivement </t>
  </si>
  <si>
    <t xml:space="preserve">Selon le préavis « Exigences en matière de divulgation de la composition des fonds propres au titre du troisième pilier de Bâle III » du BSIF, conformément aux calculs prévus par la méthode tout compris de Bâle III. </t>
  </si>
  <si>
    <t>Renvois au bilan consolidé, se reporter aux pages 3 et 4.</t>
  </si>
  <si>
    <t>Non comptabilisé au bilan consolidé.</t>
  </si>
  <si>
    <t xml:space="preserve">Comprennent les actions privilégiées non-cumulatives de catégorie A, séries 39, 41, 43 et 45 (en vigueur au troisième trimestre de 2017) et 47 (en vigueur au premier trimestre de 2018) qui sont traitées comme des instruments de fonds propres d’urgence en cas de non-viabilité conformément aux lignes directrices en matière de suffisance des fonds propres publiées par le BSIF. </t>
  </si>
  <si>
    <t>Par suite de l’option choisie par la CIBC relativement au calcul de l’exigence des fonds propres pour les rajustements de l’évaluation du crédit (REC), le calcul des ratios de fonds propres de première catégorie sous forme d’actions ordinaires, de fonds propres de première catégorie et du total des fonds propres sera en fonction des différents APR, avant l’ajustement relatif au plancher de fonds propres, à compter du troisième trimestre de 2014. L’exigence sera appliquée progressivement entre 2014 et 2019 et est liée aux dérivés de gré à gré bilatéraux compris dans l’APR lié au risque de crédit. Les APR du premier trimestre de 2018 et des quatrième et deuxième trimestres de 2017 comprennent un ajustement relatif au plancher de fonds propres. Pour plus de précision, voir la page 7.</t>
  </si>
  <si>
    <t xml:space="preserve">Instruments synthétiques qui ne sont pas comptabilisés au bilan consolidé. </t>
  </si>
  <si>
    <t>APR</t>
  </si>
  <si>
    <t>Expositions au bilan</t>
  </si>
  <si>
    <t>Montants de l’actif déduits dans le calcul des fonds propres de première catégorie aux termes de Bâle III</t>
  </si>
  <si>
    <t>Total des expositions au bilan (à l’exclusion des dérivés et des OFT) (somme des lignes 1 et 2)</t>
  </si>
  <si>
    <t>Expositions sur dérivés</t>
  </si>
  <si>
    <t>Coût de remplacement lié aux opérations sur dérivés (moins la marge pour variation admissible en espèces)</t>
  </si>
  <si>
    <t>Majorations pour exposition potentielle future (EPF) liée à toutes les opérations sur dérivés</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</si>
  <si>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</si>
  <si>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</si>
  <si>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</si>
  <si>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</si>
  <si>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Total des expositions sur dérivés (somme des lignes 4 à 10)</t>
  </si>
  <si>
    <t>Expositions sur opérations de financement par titres</t>
  </si>
  <si>
    <t>(Montants compensés de liquidités à recevoir et de liquidités à payer sur actifs bruts d’OFT)</t>
  </si>
  <si>
    <t>Exposition au risque de contrepartie (RC) pour OFT</t>
  </si>
  <si>
    <t>Exposition sur opérations à titre de mandataire</t>
  </si>
  <si>
    <t>Total des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</si>
  <si>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</si>
  <si>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</si>
  <si>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</si>
  <si>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</si>
  <si>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 xml:space="preserve">Fonds propres de première catégorie </t>
  </si>
  <si>
    <t>Total des expositions (somme des lignes 3, 11, 16 et 19)</t>
  </si>
  <si>
    <t>Risque de crédit</t>
  </si>
  <si>
    <t>Actif consolidé total selon les états financiers publiés</t>
  </si>
  <si>
    <t>Ajustement pour instruments financiers dérivés</t>
  </si>
  <si>
    <t>Autres ajustements</t>
  </si>
  <si>
    <t>Expositions du ratio de levier</t>
  </si>
  <si>
    <t>Selon le préavis « Exigences en matière de divulgation au titre du ratio de levier de Bâle III » du BSIF, publié en décembre 2017.</t>
  </si>
  <si>
    <t>Afin d’améliorer la comparabilité, l’information tout compris pour le quatrième trimestre de 2017 et les trimestres précédents a été réorganisée afin de correspondre aux numéros de rangées du préavis « Exigences en matière de divulgation au titre du ratio de levier de Bâle III » du BSIF, publié en décembre 2017. L’information du quatrième trimestre de 2017 et des trimestres précédents n’a pas changée.</t>
  </si>
  <si>
    <t>ACTIF PONDÉRÉ EN FONCTION DU RISQUE</t>
  </si>
  <si>
    <t xml:space="preserve"> 1</t>
  </si>
  <si>
    <t>Portefeuilles de prêts aux entreprises et aux gouvernements</t>
  </si>
  <si>
    <t>Titrisations</t>
  </si>
  <si>
    <t>Montants utilisés</t>
  </si>
  <si>
    <t xml:space="preserve">Expositions au commerce de détail renouvelables admissibles </t>
  </si>
  <si>
    <t xml:space="preserve">Capitaux propres </t>
  </si>
  <si>
    <t>Rajustement en fonction du facteur scalaire</t>
  </si>
  <si>
    <t>Autres APR de crédit</t>
  </si>
  <si>
    <t>Risque de marché (approche des modèles internes et approche NI)</t>
  </si>
  <si>
    <t>Valeur à risque (VAR)</t>
  </si>
  <si>
    <t>VAR en situation de crise</t>
  </si>
  <si>
    <t>Exigences supplémentaires liées aux risques</t>
  </si>
  <si>
    <t>Titrisation et autres</t>
  </si>
  <si>
    <t>Total du risque de marché</t>
  </si>
  <si>
    <t>F</t>
  </si>
  <si>
    <t>G</t>
  </si>
  <si>
    <t>T4/17 vs. T3/17</t>
  </si>
  <si>
    <t>A+B+E</t>
  </si>
  <si>
    <t>T1/18 vs. T4/17</t>
  </si>
  <si>
    <t>A+C+F</t>
  </si>
  <si>
    <t xml:space="preserve">Sans objet.  </t>
  </si>
  <si>
    <t>A+D+G</t>
  </si>
  <si>
    <t xml:space="preserve">Renvoient aux exigences minimales établies par le CBCB avant l’application de la réserve de conservation des fonds propres et de toute autre réserve des fonds propres, y compris, mais sans s’y limiter, le supplément de fonds propres pour les banques mondiales/nationales d’importance systémique, qui pourraient être établies par les organismes de réglementation de temps à autre. Ces exigences se calculent en multipliant l’APR par 8 %. </t>
  </si>
  <si>
    <t>Le risque de crédit lié à CIBC Bank USA se calcule à l’aide de la méthode standard.</t>
  </si>
  <si>
    <t>Comprennent les prêts hypothécaires à l’habitation garantis par la Société canadienne d’hypothèques et de logement (SCHL), organisme fédéral canadien, et les prêts étudiants garantis par le gouvernement.</t>
  </si>
  <si>
    <t xml:space="preserve">Par suite de l’option choisie par la CIBC relativement au calcul de l’exigence des fonds propres pour les REC, le calcul des ratios de fonds propres de première catégorie sous forme d’actions ordinaires, de fonds propres de première catégorie et du total des fonds propres sera en fonction des différents APR, avant l’ajustement relatif au plancher de fonds propres, à compter du troisième trimestre de 2014. L’exigence sera appliquée progressivement entre 2014 et 2019 et est liée aux dérivés de gré à gré bilatéraux compris dans l’APR lié au risque de crédit. </t>
  </si>
  <si>
    <t>Solde d’ouverture</t>
  </si>
  <si>
    <t>Émission d’actions ordinaires en vertu de l’acquisition de The PrivateBank</t>
  </si>
  <si>
    <t>Émission d’actions ordinaires en vertu de l’acquisition de Geneva Advisors</t>
  </si>
  <si>
    <t>Émission d’actions ordinaires en vertu de l’acquisition de Wellington Financial</t>
  </si>
  <si>
    <t>Autre émission d’actions ordinaires</t>
  </si>
  <si>
    <t>Expositions aux entités souveraines</t>
  </si>
  <si>
    <t>Achat d’actions ordinaires aux fins d’annulation</t>
  </si>
  <si>
    <t>Prime à l’achat d’actions ordinaires aux fins d’annulation</t>
  </si>
  <si>
    <t>Dividendes bruts (déduction)</t>
  </si>
  <si>
    <t>Actions émises en remplacement de dividendes en espèces (réintégration)</t>
  </si>
  <si>
    <t>Profit pour le trimestre (attribuable aux actionnaires de la société mère)</t>
  </si>
  <si>
    <t>Annulation de notre propre écart de taux (net d’impôt)</t>
  </si>
  <si>
    <t>Écarts de change</t>
  </si>
  <si>
    <t xml:space="preserve">Portefeuille de négociation </t>
  </si>
  <si>
    <t>Régimes d’avantages postérieurs à l’emploi à prestations définies</t>
  </si>
  <si>
    <t>Divers, y compris les ajustements réglementaires et les dispositions transitoires</t>
  </si>
  <si>
    <t>Approche standard</t>
  </si>
  <si>
    <t>Participations significatives dans des institutions financières (montant supérieur au seuil de 10 %)</t>
  </si>
  <si>
    <t>Incidence du plafond sur l’inclusion d’instruments qui seront éliminés progressivement</t>
  </si>
  <si>
    <t>Autres éléments de fonds propres de première catégorie</t>
  </si>
  <si>
    <t>Émissions d’autres éléments de fonds propres de première catégorie admissibles</t>
  </si>
  <si>
    <t>Expositions aux entreprises</t>
  </si>
  <si>
    <t>Total des fonds propres de première catégorie</t>
  </si>
  <si>
    <t>Expositions au crédit personnel garanti – immobilier</t>
  </si>
  <si>
    <t>Nouvelles émissions d’instruments de fonds propres de deuxième catégorie admissibles</t>
  </si>
  <si>
    <t>Ajustements liés à l’amortissement</t>
  </si>
  <si>
    <t>Total des fonds propres</t>
  </si>
  <si>
    <t xml:space="preserve">« Tout compris » est défini par le BSIF comme les capitaux propres calculés de manière à inclure tous les ajustements réglementaires qui seront requis d’ici 2019, tout en maintenant les règles de retrait progressif des instruments de fonds propres non admissibles.  </t>
  </si>
  <si>
    <t>Capitaux propres</t>
  </si>
  <si>
    <t xml:space="preserve">Expositions aux entreprises </t>
  </si>
  <si>
    <t>Approche NI avancée</t>
  </si>
  <si>
    <t>Actif</t>
  </si>
  <si>
    <t>Trésorerie et dépôts non productifs d’intérêts auprès d’autres banques</t>
  </si>
  <si>
    <t>Dépôts productifs d’intérêts auprès d’autres banques</t>
  </si>
  <si>
    <t>Valeurs mobilières</t>
  </si>
  <si>
    <t>Divers</t>
  </si>
  <si>
    <t>AF</t>
  </si>
  <si>
    <t>Acquisitions et cessions</t>
  </si>
  <si>
    <t>AG</t>
  </si>
  <si>
    <t>Actifs nets des régimes de retraite à prestations définies</t>
  </si>
  <si>
    <t>Autres valeurs mobilières</t>
  </si>
  <si>
    <t>Garantie au comptant au titre de valeurs empruntées</t>
  </si>
  <si>
    <t>Prêts</t>
  </si>
  <si>
    <t>Provision pour pertes sur créances</t>
  </si>
  <si>
    <t>Actions ordinaires</t>
  </si>
  <si>
    <t>Engagements de clients en vertu d’acceptations</t>
  </si>
  <si>
    <t>Terrains, bâtiments et matériel</t>
  </si>
  <si>
    <t>Goodwill</t>
  </si>
  <si>
    <t>Logiciels et autres immobilisations incorporelles</t>
  </si>
  <si>
    <t>I</t>
  </si>
  <si>
    <t>P</t>
  </si>
  <si>
    <t>R</t>
  </si>
  <si>
    <t>AD</t>
  </si>
  <si>
    <t>AL</t>
  </si>
  <si>
    <t>Q</t>
  </si>
  <si>
    <t>S</t>
  </si>
  <si>
    <t>Participation dans des filiales déconsolidées ne dépassant pas les seuils réglementaires</t>
  </si>
  <si>
    <t>AE</t>
  </si>
  <si>
    <t>AJ</t>
  </si>
  <si>
    <t>Participations non significatives dans les fonds propres d’institutions autres que financières</t>
  </si>
  <si>
    <t>Actifs d’impôt différé</t>
  </si>
  <si>
    <t>Passifs d’impôt différé liés au goodwill</t>
  </si>
  <si>
    <t>H</t>
  </si>
  <si>
    <t>J</t>
  </si>
  <si>
    <t>O</t>
  </si>
  <si>
    <t>Autres actifs</t>
  </si>
  <si>
    <t>N</t>
  </si>
  <si>
    <t>AI</t>
  </si>
  <si>
    <t>Total de l’actif</t>
  </si>
  <si>
    <t>Passif</t>
  </si>
  <si>
    <t>Dépôts</t>
  </si>
  <si>
    <t>Engagements liés à des valeurs vendues à découvert</t>
  </si>
  <si>
    <t>Garantie au comptant au titre de valeurs prêtées</t>
  </si>
  <si>
    <t>Engagements liés à des valeurs vendues en vertu de mises en pension de titres</t>
  </si>
  <si>
    <t>Acceptations</t>
  </si>
  <si>
    <t>Passifs d’impôt différé</t>
  </si>
  <si>
    <t>Autres passifs</t>
  </si>
  <si>
    <t>Titres secondaires</t>
  </si>
  <si>
    <t>Titres secondaires inclus dans le calcul des fonds propres de deuxième catégorie</t>
  </si>
  <si>
    <t>Titres secondaires exclus des fonds propres de deuxième catégorie en raison d’un plafond</t>
  </si>
  <si>
    <t>Titres secondaires exclus du calcul des fonds propres de deuxième catégorie</t>
  </si>
  <si>
    <t>Total du passif</t>
  </si>
  <si>
    <t xml:space="preserve">Actions privilégiées </t>
  </si>
  <si>
    <t>Actions privilégiées incluses dans le calcul des autres éléments de fonds propres de première catégorie</t>
  </si>
  <si>
    <t>V</t>
  </si>
  <si>
    <t>AH</t>
  </si>
  <si>
    <t>Rachats d’instruments de fonds propres</t>
  </si>
  <si>
    <t>Actions ordinaires – positions de trésorerie</t>
  </si>
  <si>
    <t xml:space="preserve">Surplus d’apport </t>
  </si>
  <si>
    <t xml:space="preserve">Résultats non distribués </t>
  </si>
  <si>
    <t>Couvertures de flux de trésorerie</t>
  </si>
  <si>
    <t>M</t>
  </si>
  <si>
    <t>Autres résultats non distribués</t>
  </si>
  <si>
    <t>Cumul des autres éléments du résultat global</t>
  </si>
  <si>
    <t>AK</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</si>
  <si>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</si>
  <si>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</si>
  <si>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</si>
  <si>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</si>
  <si>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</si>
  <si>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</si>
  <si>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</si>
  <si>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 xml:space="preserve">Selon le préavis « Exigences en matière de divulgation de la composition des fonds propres au titre du troisième pilier de Bâle III » du BSIF.  </t>
  </si>
  <si>
    <t>2</t>
  </si>
  <si>
    <t xml:space="preserve">Se reporter aux pages 1 et 2.  </t>
  </si>
  <si>
    <t>4</t>
  </si>
  <si>
    <t>5</t>
  </si>
  <si>
    <t>6</t>
  </si>
  <si>
    <t>Expositions au commerce de détail renouvelables admissibles</t>
  </si>
  <si>
    <t>Portefeuilles de détail</t>
  </si>
  <si>
    <t>Total des portefeuilles de détail</t>
  </si>
  <si>
    <t>Divers – hors bilan</t>
  </si>
  <si>
    <t>Variations des taux de change</t>
  </si>
  <si>
    <t>Engagements non utilisés</t>
  </si>
  <si>
    <t>Risque de marché</t>
  </si>
  <si>
    <t>Dérivés de gré à gré</t>
  </si>
  <si>
    <t xml:space="preserve">Variations des taux de change </t>
  </si>
  <si>
    <t xml:space="preserve">Comprend les dérivés et les transactions assimilées à des mises en pension de titres.  </t>
  </si>
  <si>
    <t xml:space="preserve">A trait à la hausse/baisse nette des expositions sous-jacentes.  </t>
  </si>
  <si>
    <t xml:space="preserve">A trait aux variations des facteurs d’atténuation des risques de crédit et de la qualité du crédit des emprunteurs/contreparties.  </t>
  </si>
  <si>
    <t>Ont trait aux changements apportés au modèle ou aux paramètres internes.</t>
  </si>
  <si>
    <t xml:space="preserve">Ont trait aux changements réglementaires touchant l’ensemble du secteur (c.-à-d., Bâle III) ainsi qu’aux changements apportés par la CIBC aux méthodes de calcul des fonds propres liés à ses portefeuilles.  </t>
  </si>
  <si>
    <t>7</t>
  </si>
  <si>
    <t>8</t>
  </si>
  <si>
    <t xml:space="preserve">Ont trait aux variations des positions ouvertes et des données du marché.  </t>
  </si>
  <si>
    <t>9</t>
  </si>
  <si>
    <t xml:space="preserve">Ont trait aux variations des pertes et aux changements survenus dans l’environnement de l’entreprise, dans les facteurs liés au contrôle interne et dans les produits.  </t>
  </si>
  <si>
    <t xml:space="preserve">(en millions de dollars)
</t>
  </si>
  <si>
    <t>AAA à BBB-</t>
  </si>
  <si>
    <t>Institutions financières</t>
  </si>
  <si>
    <t xml:space="preserve">Commerce de détail et de gros </t>
  </si>
  <si>
    <t>Services aux entreprises</t>
  </si>
  <si>
    <t xml:space="preserve">Fabrication – biens d’équipement </t>
  </si>
  <si>
    <t>Fabrication – biens de consommation</t>
  </si>
  <si>
    <t>Immobilier et construction</t>
  </si>
  <si>
    <t xml:space="preserve">Agriculture </t>
  </si>
  <si>
    <t>Pétrole et gaz</t>
  </si>
  <si>
    <t>Mines</t>
  </si>
  <si>
    <t>Produits forestiers</t>
  </si>
  <si>
    <t>Matériel informatique et logiciels</t>
  </si>
  <si>
    <t>Télécommunications et câblodistribution</t>
  </si>
  <si>
    <t>Diffusion, édition et impression</t>
  </si>
  <si>
    <t>Transport</t>
  </si>
  <si>
    <t>Services publics</t>
  </si>
  <si>
    <t xml:space="preserve">Éducation, soins de santé et services sociaux </t>
  </si>
  <si>
    <t>Gouvernements</t>
  </si>
  <si>
    <t xml:space="preserve">ECD EN VERTU DE L’APPROCHE STANDARD </t>
  </si>
  <si>
    <t>Catégorie de pondération du risque</t>
  </si>
  <si>
    <t>EXPOSITIONS LIÉES AUX FONDS MULTICÉDANTS SOUTENUS PAR LES BANQUES</t>
  </si>
  <si>
    <t>Montant de l’actif</t>
  </si>
  <si>
    <t>Prêts hypothécaires à l’habitation canadiens</t>
  </si>
  <si>
    <t>Contrats de location – automobile/parc</t>
  </si>
  <si>
    <t>Prêts automobiles</t>
  </si>
  <si>
    <t>Prêts aux franchises</t>
  </si>
  <si>
    <t>Cartes de crédit</t>
  </si>
  <si>
    <t>Locations de matériel et prêts pour le matériel</t>
  </si>
  <si>
    <t>Financement de stocks des concessionnaires</t>
  </si>
  <si>
    <t>EXPOSITIONS TOTALES LIÉES À LA TITRISATION (APPROCHE NI)</t>
  </si>
  <si>
    <t>Méthode de notations</t>
  </si>
  <si>
    <t>Autres que de négociation</t>
  </si>
  <si>
    <t>Entités émettrices structurées par des tiers</t>
  </si>
  <si>
    <t>ECD totale</t>
  </si>
  <si>
    <t xml:space="preserve">Les prêts douteux et autres prêts en souffrance sont liés aux actifs qui sont donnés en garantie au titre des billets à court terme émis par les fonds multicédants. La CIBC ne conserve aucune exposition directe au risque de crédit relativement aux actifs des fonds multicédants. Le risque de perte lié à ces actifs est réduit de façon considérable grâce aux améliorations des modalités de crédit proposées par chaque programme pour ces fonds multicédants. Dans certains cas, le montant des prêts douteux et des autres prêts en souffrance est lié à un groupe d’actifs, qui peut être financé par de nombreuses parties en plus des fonds multicédants soutenus par la CIBC. Les fonds multicédants soutenus par la CIBC ne sont exposés qu’au prorata des montants des prêts douteux et des autres prêts en souffrance, en fonction du montant proportionnel des participations qu’ils financent, et non le montant total lié au groupe d’actifs susmentionné.   </t>
  </si>
  <si>
    <t>Comprend les titres adossés à des créances mobilières.</t>
  </si>
  <si>
    <t>EXPOSITIONS LIÉES À LA TITRISATION – ACTIF PONDÉRÉ EN FONCTION DU RISQUE ET IMPUTATIONS AUX FONDS PROPRES (APPROCHE NI)</t>
  </si>
  <si>
    <t>EXPOSITIONS LIÉES À LA TITRISATION – ACTIF PONDÉRÉ EN FONCTION DU RISQUE ET IMPUTATIONS AUX FONDS PROPRES (APPROCHE NI) (suite)</t>
  </si>
  <si>
    <t>Expositions non cotées qui ne sont pas assujetties à la formule réglementaire.</t>
  </si>
  <si>
    <t>Cote inférieure à BB-</t>
  </si>
  <si>
    <t>BB+ à BB-</t>
  </si>
  <si>
    <t>Titrisés</t>
  </si>
  <si>
    <t>Vendus</t>
  </si>
  <si>
    <t>Il n’y avait pas de prêt douteux, d’autres prêts en souffrance ou de radiations nettes aux périodes indiquées.</t>
  </si>
  <si>
    <t>GLOSSAIRE – BÂLE</t>
  </si>
  <si>
    <t>Actif pondéré en fonction du risque (APR)</t>
  </si>
  <si>
    <t>Perte en cas de défaut (PCD)</t>
  </si>
  <si>
    <t>Probabilité de défaut (PD)</t>
  </si>
  <si>
    <t>Approche standard visant le risque opérationnel</t>
  </si>
  <si>
    <t>Ratio de levier</t>
  </si>
  <si>
    <t>Risques de crédit directs liés aux gouvernements, aux banques centrales et à certaines entités du secteur public, ainsi que les risques garantis par ces entités.</t>
  </si>
  <si>
    <t xml:space="preserve">RISQUE DE CRÉDIT EN VERTU DE L’APPROCHE NI AVANCÉE – PERTES </t>
  </si>
  <si>
    <t>Les niveaux de pertes réelles pour chaque trimestre représentent les radiations, moins les recouvrements majorés de la variation des provisions sur les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</si>
  <si>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 xml:space="preserve">Les écarts entre les niveaux de pertes réelles et les niveaux de pertes attendues sont attribuables à ce qui suit :  </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</si>
  <si>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de ralentissement économique et peuvent être inférieures aux pertes attendues en périodes de croissance économique.  </t>
  </si>
  <si>
    <t>FONDS PROPRES RÉGLEMENTAIRES – TABLE DES MATIÈRES</t>
  </si>
  <si>
    <t>TABLEAUX LIÉS À L’ACCORD DE BÂLE</t>
  </si>
  <si>
    <t>Ratios et fonds propres réglementaires – Bâle III (méthode tout compris)</t>
  </si>
  <si>
    <t>Qualité du crédit de l’exposition en vertu de l’approche NI avancée – portefeuilles de détail</t>
  </si>
  <si>
    <t>Risque de crédit en vertu de l’approche NI avancée – pertes</t>
  </si>
  <si>
    <t>Risque de crédit en vertu de l’approche NI avancée – essais à rebours</t>
  </si>
  <si>
    <t>Modifications aux fonds propres réglementaires – Bâle III (méthode tout compris)</t>
  </si>
  <si>
    <t>Ratio de levier selon Bâle III</t>
  </si>
  <si>
    <t>Expositions couvertes par des cautionnements et des dérivés de crédit</t>
  </si>
  <si>
    <t>Expositions titrisées en tant qu’établissement cédant</t>
  </si>
  <si>
    <t>Expositions liées aux fonds multicédants soutenus par les banques</t>
  </si>
  <si>
    <t>Exposition au risque de crédit – concentration géographique</t>
  </si>
  <si>
    <t>Expositions totales liées à la titrisation (approche NI)</t>
  </si>
  <si>
    <t>Exposition au risque de crédit – profil des échéances</t>
  </si>
  <si>
    <t>Risque de crédit associé aux dérivés</t>
  </si>
  <si>
    <t>Glossaire – Bâle</t>
  </si>
  <si>
    <t>Actif pondéré en fonction du risque (APR) – Bâle III</t>
  </si>
  <si>
    <t>Information supplémentaire</t>
  </si>
  <si>
    <t xml:space="preserve"> sur les fonds</t>
  </si>
  <si>
    <t xml:space="preserve"> propres réglementaires</t>
  </si>
  <si>
    <t>Pour la période close</t>
  </si>
  <si>
    <t>Pour plus de renseignements, veuillez communiquer avec l’une des personnes suivantes :</t>
  </si>
  <si>
    <t>Amy South, première vice-présidente, Relations avec les investisseurs (416) 594-7386</t>
  </si>
  <si>
    <t>Jason Patchett, premier directeur, Relations avec les investisseurs (416) 980-8691</t>
  </si>
  <si>
    <t>Risque opérationnel</t>
  </si>
  <si>
    <t>Solde au début de la période</t>
  </si>
  <si>
    <t>Pour les notes de bas de tableau, se reporter à la page 20.</t>
  </si>
  <si>
    <t xml:space="preserve">AH + Voir la note 7 </t>
  </si>
  <si>
    <t>(en millions de dollars)</t>
  </si>
  <si>
    <t>T1/18</t>
  </si>
  <si>
    <t>T4/17</t>
  </si>
  <si>
    <t>T3/17</t>
  </si>
  <si>
    <t>T2/17</t>
  </si>
  <si>
    <t>T1/17</t>
  </si>
  <si>
    <t>T4/16</t>
  </si>
  <si>
    <t>T3/16</t>
  </si>
  <si>
    <t>T2/16</t>
  </si>
  <si>
    <t>Renvois</t>
  </si>
  <si>
    <t>Ajustements de valeurs prudentiels</t>
  </si>
  <si>
    <t>Voir la note 4</t>
  </si>
  <si>
    <t>Total de l’actif pondéré en fonction du risque</t>
  </si>
  <si>
    <t>s. o.</t>
  </si>
  <si>
    <t>Pour les notes de bas de tableau, se reporter à la page suivante.</t>
  </si>
  <si>
    <t>Déconsolidation</t>
  </si>
  <si>
    <t>Dont</t>
  </si>
  <si>
    <t>Dérivés</t>
  </si>
  <si>
    <t>Solde à la fin de la période</t>
  </si>
  <si>
    <t>1 an à 3 ans</t>
  </si>
  <si>
    <t>3 ans à 5 ans</t>
  </si>
  <si>
    <t>Plus de 5 ans</t>
  </si>
  <si>
    <t>ECD</t>
  </si>
  <si>
    <t>Note de la CIBC</t>
  </si>
  <si>
    <t>Tranches de PD</t>
  </si>
  <si>
    <t>De première qualité</t>
  </si>
  <si>
    <t>De qualité inférieure</t>
  </si>
  <si>
    <t>Liste de surveillance</t>
  </si>
  <si>
    <t>CCC à CCC-</t>
  </si>
  <si>
    <t>Caa2 à Caa3</t>
  </si>
  <si>
    <t>CC à C</t>
  </si>
  <si>
    <t>Défaut</t>
  </si>
  <si>
    <t>Prêts hypothécaires commerciaux (approche de classement)</t>
  </si>
  <si>
    <t>Très bon profil</t>
  </si>
  <si>
    <t>Bon profil</t>
  </si>
  <si>
    <t>Profil satisfaisant</t>
  </si>
  <si>
    <t>Profil faible</t>
  </si>
  <si>
    <t>Pour les notes de bas de tableau, se reporter à la page 16.</t>
  </si>
  <si>
    <t>Qualité du crédit de l’exposition en vertu de l’approche NI avancée – portefeuilles de prêts</t>
  </si>
  <si>
    <t xml:space="preserve"> aux entreprises et aux gouvernements (méthode de notation du risque)</t>
  </si>
  <si>
    <t>Expositions liées aux entreprises et aux gouvernements en vertu de l’approche NI avancée 
    par secteur d’activité</t>
  </si>
  <si>
    <t>Rapprochement des fonds propres (méthode tout compris) et du bilan réglementaire 
    consolidé</t>
  </si>
  <si>
    <t xml:space="preserve">Expositions liées à la titrisation – actif pondéré en fonction du risque et imputations aux </t>
  </si>
  <si>
    <t>fonds propres (approche NI)</t>
  </si>
  <si>
    <t xml:space="preserve">Participations significatives sous forme d’actions ordinaires de banques, de sociétés d’assurances et 
     d’autres entités financières qui sortent du périmètre de la consolidation réglementaire, nettes des </t>
  </si>
  <si>
    <t xml:space="preserve"> positions courtes admissibles (montant supérieur au seuil de 10 %)</t>
  </si>
  <si>
    <t>Actions ordinaires émises par des filiales et détenues par des tiers (montant autorisé dans les fonds propres 
     de première catégorie sous forme d’actions ordinaires)</t>
  </si>
  <si>
    <t>Immobilisations incorporelles autres que les charges administratives liées aux créances hypothécaires 
     (nettes des passifs d’impôt correspondants)</t>
  </si>
  <si>
    <t>Actifs d’impôt différé, à l’exclusion de ceux qui se rapportent à des différences temporaires (nets des passifs 
     d’impôt correspondants)</t>
  </si>
  <si>
    <t>Profits et pertes attribuables à des variations de la juste valeur des passifs financiers dues à l’évolution du
     risque de crédit propre à la CIBC</t>
  </si>
  <si>
    <t>Total des ajustements réglementaires appliqués aux fonds propres de première catégorie sous 
     forme d’actions ordinaires</t>
  </si>
  <si>
    <t xml:space="preserve">Instruments de fonds propres de deuxième catégorie (et instruments de fonds propres de première catégorie 
     sous forme d’actions ordinaires et autres éléments de fonds propres de première catégorie non compris </t>
  </si>
  <si>
    <t>aux lignes 5 ou 34) émis par des filiales et détenus par des tiers</t>
  </si>
  <si>
    <t>Total des fonds propres (Total des fonds propres = Fonds propres de première catégorie + Fonds 
     propres de deuxième catégorie)</t>
  </si>
  <si>
    <t>dont : réserve de conservation des fonds propres</t>
  </si>
  <si>
    <t xml:space="preserve">Réserve (exigence minimale des fonds propres de première catégorie sous forme d’actions ordinaires plus réserve de 
    conservation des fonds propres plus réserve applicable aux banques d’importance systémique mondiale (BISM) </t>
  </si>
  <si>
    <t>Cible tout compris du BSIF (cible minimale + réserve de conservation des fonds propres + supplément 
     applicable aux BISN, le cas échéant)</t>
  </si>
  <si>
    <t xml:space="preserve">Provisions susceptibles d’être incluses dans les fonds propres de deuxième catégorie au titre des expositions soumises </t>
  </si>
  <si>
    <t>à l’approche standard (avant application du plafond)</t>
  </si>
  <si>
    <t>à l’approche fondée sur les notations internes (avant application du plafond)</t>
  </si>
  <si>
    <t>Plafond applicable à l’inclusion de provisions dans les fonds propres de deuxième catégorie selon l’approche fondée sur 
     les notations internes</t>
  </si>
  <si>
    <r>
      <t>Instruments de fonds propres qui seront éliminés progressivement (dispositions applicables uniquement entre le 
     1</t>
    </r>
    <r>
      <rPr>
        <b/>
        <vertAlign val="superscript"/>
        <sz val="7"/>
        <rFont val="Arial"/>
        <family val="2"/>
      </rPr>
      <t>er</t>
    </r>
    <r>
      <rPr>
        <b/>
        <sz val="7"/>
        <rFont val="Arial"/>
        <family val="2"/>
      </rPr>
      <t xml:space="preserve"> janvier 2013 et le 1</t>
    </r>
    <r>
      <rPr>
        <b/>
        <vertAlign val="superscript"/>
        <sz val="7"/>
        <rFont val="Arial"/>
        <family val="2"/>
      </rPr>
      <t>er</t>
    </r>
    <r>
      <rPr>
        <b/>
        <sz val="7"/>
        <rFont val="Arial"/>
        <family val="2"/>
      </rPr>
      <t xml:space="preserve"> janvier 2022) </t>
    </r>
  </si>
  <si>
    <t xml:space="preserve">Plafond en vigueur sur les instruments de fonds propres de première catégorie sous forme d’actions ordinaires qui seront 
     éliminés progressivement </t>
  </si>
  <si>
    <t xml:space="preserve">Montants exclus des fonds propres de première catégorie sous forme d’actions ordinaires en raison d’un plafond 
     (excédent par rapport au plafond après rachats et remboursements à l’échéance) </t>
  </si>
  <si>
    <t xml:space="preserve">Montants exclus des autres éléments de fonds propres de première catégorie en raison d’un plafond (excédent par 
     rapport au plafond après rachats et remboursements à l’échéance) </t>
  </si>
  <si>
    <t xml:space="preserve">Montants exclus des fonds propres de deuxième catégorie en raison d’un plafond (excédent par rapport au plafond après 
     rachats et remboursements à l’échéance) </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</si>
  <si>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</si>
  <si>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</si>
  <si>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 xml:space="preserve">Mise </t>
  </si>
  <si>
    <t>en équivalence</t>
  </si>
  <si>
    <t>aux actionnaires</t>
  </si>
  <si>
    <t xml:space="preserve">Bilan figurant dans </t>
  </si>
  <si>
    <t xml:space="preserve">le rapport </t>
  </si>
  <si>
    <t>réglementaire</t>
  </si>
  <si>
    <t xml:space="preserve">Bilan selon le périmètre de la </t>
  </si>
  <si>
    <t xml:space="preserve">consolidation </t>
  </si>
  <si>
    <t>propres</t>
  </si>
  <si>
    <t xml:space="preserve">Renvois au </t>
  </si>
  <si>
    <t xml:space="preserve">tableau des fonds </t>
  </si>
  <si>
    <t>Placements dans des entreprises associées et des coentreprises comptabilisées selon la méthode de la mise en 
     équivalence</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</si>
  <si>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</si>
  <si>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</si>
  <si>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t>Participations significatives dans les fonds propres d’autres institutions financières liées aux immobilisations 
     incorporelles</t>
  </si>
  <si>
    <t>Participation dans des filiales déconsolidées dépassant les seuils réglementaires (panier de 15 % des fonds propres de 
     première catégorie sous forme d’actions ordinaires)</t>
  </si>
  <si>
    <t>Actifs d’impôt différé se rapportant à des différences temporaires dépassant les seuils réglementaires (panier de 15 % 
     des fonds propres de première catégorie sous forme d’actions ordinaires)</t>
  </si>
  <si>
    <t xml:space="preserve"> Bilan figurant </t>
  </si>
  <si>
    <t xml:space="preserve">dans le rapport </t>
  </si>
  <si>
    <t xml:space="preserve">des fonds </t>
  </si>
  <si>
    <t xml:space="preserve">Renvois </t>
  </si>
  <si>
    <t xml:space="preserve">au tableau </t>
  </si>
  <si>
    <t xml:space="preserve">Mise en </t>
  </si>
  <si>
    <t>équivalence</t>
  </si>
  <si>
    <t xml:space="preserve">Bilan selon le </t>
  </si>
  <si>
    <t xml:space="preserve">périmètre de la </t>
  </si>
  <si>
    <t>Actions privilégiées exclues des autres éléments de fonds propres de première catégorie en raison d’un 
     plafond</t>
  </si>
  <si>
    <t>Actions privilégiées incluses dans le calcul des autres éléments de fonds propres de première catégorie 
     qui seront éliminés progressivement</t>
  </si>
  <si>
    <t>Profits (pertes) de juste valeur attribuables aux changements survenus à l’égard du risque propre à la 
     CIBC, montant net</t>
  </si>
  <si>
    <t>Profits et pertes attribuables à des variations de la juste valeur des passifs financiers dues à l’évolution du 
     risque de crédit propre à la CIBC</t>
  </si>
  <si>
    <t xml:space="preserve">Postes au bilan (à l’exclusion des dérivés, des opérations de financement par titres (OFT) et des expositions sur 
    </t>
  </si>
  <si>
    <t xml:space="preserve"> titrisation faisant l’objet de droits acquis, mais compte tenu des sûretés)</t>
  </si>
  <si>
    <t xml:space="preserve">Majoration pour sûretés sur dérivés lorsqu’elles sont déduites des actifs au bilan aux termes du référentiel 
</t>
  </si>
  <si>
    <t>comptable applicable</t>
  </si>
  <si>
    <t xml:space="preserve">Actifs bruts liés aux OFT comptabilisés aux fins comptables (sans comptabilisation de la compensation), après </t>
  </si>
  <si>
    <t>ajustement pour opérations comptables de vente</t>
  </si>
  <si>
    <t xml:space="preserve">Ajustement pour placements dans des entités bancaires, financières, d’assurance ou commerciales, qui sont </t>
  </si>
  <si>
    <t>consolidés à des fins comptables, mais qui sortent de la consolidation réglementaire</t>
  </si>
  <si>
    <t xml:space="preserve">Ajustement pour actifs fiduciaires comptabilisés au bilan d’après le référentiel comptable applicable, mais exclus de </t>
  </si>
  <si>
    <t>la mesure des expositions du ratio de levier</t>
  </si>
  <si>
    <t xml:space="preserve">Ajustement pour opérations de financement par titres (c’est-à-dire, actifs assimilés aux pensions et prêts 
     garantis semblables) </t>
  </si>
  <si>
    <t xml:space="preserve"> fonds propres</t>
  </si>
  <si>
    <t>au total des</t>
  </si>
  <si>
    <t>APR aux fins des fonds propres de première catégorie sous forme d’actions 
     ordinaires</t>
  </si>
  <si>
    <t>contrepartie</t>
  </si>
  <si>
    <t xml:space="preserve">Tranche associée au risque </t>
  </si>
  <si>
    <t xml:space="preserve">de crédit de la </t>
  </si>
  <si>
    <t xml:space="preserve"> crédit</t>
  </si>
  <si>
    <t>Risque de</t>
  </si>
  <si>
    <t>crédit</t>
  </si>
  <si>
    <t xml:space="preserve">Risque de </t>
  </si>
  <si>
    <t>Transactions assimilées à des mises en 
   pension</t>
  </si>
  <si>
    <t>Transactions assimilées à des mises en 
     pension</t>
  </si>
  <si>
    <t>Moins : garantie donnée aux termes des 
     transactions assimilées à des mises en 
    pension</t>
  </si>
  <si>
    <t>Expositions au crédit personnel 
     garanti – immobilier</t>
  </si>
  <si>
    <t>Expositions nettes des portefeuilles de prêts aux 
     entreprises et aux gouvernements</t>
  </si>
  <si>
    <t>Moins : garantie donnée aux termes des 
     transactions assimilées à des mises en
     pension</t>
  </si>
  <si>
    <t xml:space="preserve">Contrats de garantie de taux d’intérêt </t>
  </si>
  <si>
    <t>Service</t>
  </si>
  <si>
    <t xml:space="preserve">Équivalent </t>
  </si>
  <si>
    <t>non utilisés</t>
  </si>
  <si>
    <t xml:space="preserve">des engagements </t>
  </si>
  <si>
    <t>expositions</t>
  </si>
  <si>
    <t xml:space="preserve">en fonction des </t>
  </si>
  <si>
    <t>Expositions aux</t>
  </si>
  <si>
    <t>entreprises</t>
  </si>
  <si>
    <t xml:space="preserve">% de l’ECD moyenne </t>
  </si>
  <si>
    <t xml:space="preserve">pondérée </t>
  </si>
  <si>
    <t xml:space="preserve"> notionnels </t>
  </si>
  <si>
    <t>Montants</t>
  </si>
  <si>
    <t xml:space="preserve">fonction des </t>
  </si>
  <si>
    <t xml:space="preserve">% de la PD moyenne </t>
  </si>
  <si>
    <t xml:space="preserve">% de la PCD moyenne </t>
  </si>
  <si>
    <t xml:space="preserve">% de la pondération de la moyenne </t>
  </si>
  <si>
    <t xml:space="preserve">pondérée en </t>
  </si>
  <si>
    <t xml:space="preserve"> fonction des </t>
  </si>
  <si>
    <t>pondérée en</t>
  </si>
  <si>
    <t>de PD</t>
  </si>
  <si>
    <t xml:space="preserve">Tranches </t>
  </si>
  <si>
    <t xml:space="preserve"> banques</t>
  </si>
  <si>
    <t>Exposition aux</t>
  </si>
  <si>
    <t>Poor’s</t>
  </si>
  <si>
    <t>Standard &amp;</t>
  </si>
  <si>
    <t>Équivalent</t>
  </si>
  <si>
    <t xml:space="preserve">Investors </t>
  </si>
  <si>
    <t xml:space="preserve">Moody’s </t>
  </si>
  <si>
    <t xml:space="preserve">Pertes </t>
  </si>
  <si>
    <t>attendues</t>
  </si>
  <si>
    <t>des risques</t>
  </si>
  <si>
    <t>moyennes</t>
  </si>
  <si>
    <t xml:space="preserve">la pondération </t>
  </si>
  <si>
    <t xml:space="preserve">% des pertes attendues 
ajustées selon </t>
  </si>
  <si>
    <t>attendues (%)</t>
  </si>
  <si>
    <t xml:space="preserve">Niveaux </t>
  </si>
  <si>
    <t xml:space="preserve">de pertes </t>
  </si>
  <si>
    <t>prévue (%)</t>
  </si>
  <si>
    <t xml:space="preserve">PD </t>
  </si>
  <si>
    <t xml:space="preserve">moyenne </t>
  </si>
  <si>
    <t>réel (%)</t>
  </si>
  <si>
    <t xml:space="preserve">Taux </t>
  </si>
  <si>
    <t xml:space="preserve">de défaut </t>
  </si>
  <si>
    <t xml:space="preserve">PCD </t>
  </si>
  <si>
    <t>PCD</t>
  </si>
  <si>
    <t xml:space="preserve"> réelle (%)</t>
  </si>
  <si>
    <t xml:space="preserve">ECD </t>
  </si>
  <si>
    <t>réelle (%)</t>
  </si>
  <si>
    <t xml:space="preserve"> – hors bilan</t>
  </si>
  <si>
    <t xml:space="preserve">Divers  </t>
  </si>
  <si>
    <t xml:space="preserve">Expositions au crédit personnel garanti 
     – immobilier </t>
  </si>
  <si>
    <t xml:space="preserve">Placements </t>
  </si>
  <si>
    <t>et prêts</t>
  </si>
  <si>
    <t xml:space="preserve">Dérivés de </t>
  </si>
  <si>
    <t>Fonds multicédants soutenus par la CIBC et
     entités émettrices structurées</t>
  </si>
  <si>
    <t>Total des expositions liées à la 
     négociation</t>
  </si>
  <si>
    <t>Total des expositions autres que 
     de négociation</t>
  </si>
  <si>
    <t>Expositions autres que de 
     négociation</t>
  </si>
  <si>
    <t>L’APR est constitué de trois éléments : i) l’APR reflétant le risque de crédit est calculé au moyen de l’approche NI avancée et de l’approche standard. Selon l’approche NI avancée, l’APR est calculé au moyen des probabilités de défaut, des pertes en cas de défaut et des expositions en cas de défaut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 à celle calculée selon Bâle III, tel qu’il est indiqué par le BSIF. Toute insuffisance entre les exigences de fonds propres selon Bâle III et le plancher selon Bâle I est ajoutée aux APR.</t>
  </si>
  <si>
    <t>Approche de mesure avancée (AMA) visant le risque opérationnel</t>
  </si>
  <si>
    <t>Approche tenant compte du risque pour calculer les exigences de fonds propres du risque opérationnel en fonction des modèles internes de mesure du risque, sur la base de critères quantitatifs et qualitatifs de mesure du risque.</t>
  </si>
  <si>
    <t>Approche des modèles internes visant le risque de marché</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</si>
  <si>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</si>
  <si>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Approche fondée sur les notations internes avancée (NI avancée) visant le risque de crédit</t>
  </si>
  <si>
    <t>Modèles internes servant à calculer les exigences de fonds propres fondés sur les données historiques découlant des principales hypothèses sur le risque, telles que la PD, la PCD ou l’ECD, sous réserve de l’approbation du BSIF. Un plancher provisoire de fonds propres fondé sur les exigences de Bâle I est également calculé par les banques en vertu de l’approche NI avancée pour le risque de crédit, et un rajustement des APR pourrait être requis, selon les exigences du BSIF.</t>
  </si>
  <si>
    <t>Catégorie de risque comprenant les prêts consentis à des entreprises et à des gouvernements où l’acceptation du prêt s’appuie principalement sur l’établissement et l’attribution de notations du risque, qui reflètent le risque de crédit lié à l’exposition.</t>
  </si>
  <si>
    <t>Estimation de la probabilité de défaut d’un client donné, qui se produit lorsque ce client n’est pas en mesure de rembourser ses engagements à l’échéance du contrat.</t>
  </si>
  <si>
    <t>Fonds propres calculés en fonction d’un pourcentage établi qui varie selon l’activité commerciale et s’applique aux produits bruts moyens des trois dernières années.</t>
  </si>
  <si>
    <t>Représente les fonds propres de première catégorie divisés par l’exposition aux fins du ratio de levier.</t>
  </si>
  <si>
    <t>Engagements utilisés</t>
  </si>
  <si>
    <t xml:space="preserve">Ratio de fonds propres de première catégorie sous forme d’actions ordinaires, ratio des fonds propres de première catégorie et ratio du total des fonds propres </t>
  </si>
  <si>
    <t>Montant lié au risque de crédit découlant de prêts déjà consentis à des clients.</t>
  </si>
  <si>
    <t xml:space="preserve">Fonds propres de première catégorie sous forme d’actions ordinaires, fonds propres de première catégorie et total des fonds propres réglementaires divisés par l’APR, conformément à leur définition dans la ligne directrice sur les normes de fonds propres du BSIF, laquelle découle du cadre normatif du CBCB. Au cours de la période allant du troisième trimestre de 2014 au quatrième trimestre de 2018, selon la méthode tout compris, avant d’appliquer toute forme d’exigence relative au plancher de fonds propres, il existe trois différents niveaux d’APR aux fins du calcul des ratios de fonds propres de première catégorie sous forme d’actions ordinaires, de fonds propres de première catégorie et du total des fonds propres de la CIBC. Cette situation est attribuable à l’option choisie par la CIBC relativement à l’intégration progressive de l’exigence de fonds propres pour les REC.
</t>
  </si>
  <si>
    <t>Expositions en cas de défaut (ECD)</t>
  </si>
  <si>
    <t>Estimation du montant à risque associé à un client en cas de défaut, au moment du défaut.</t>
  </si>
  <si>
    <t>Expositions aux fins du ratio de levier</t>
  </si>
  <si>
    <t>Aux fins du ratio de levier, l’exposition se définit comme la somme des actifs financiers au bilan (non pondérés), diminuée des ajustements réglementaires appliqués aux fonds propres de première catégorie, et majorée des expositions sur dérivés comme il est précisé dans les règlements, des expositions sur cessions temporaires de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liées à la titrisation).</t>
  </si>
  <si>
    <t xml:space="preserve">Risque de perte financière résultant du manquement d’un emprunteur ou d’une contrepartie à ses obligations conformément aux dispositions contractuelles.
</t>
  </si>
  <si>
    <t>Catégorie de risque comprenant les prêts sur cartes de crédit, les marges de crédit non garanties et les autorisations de découvert conclus avec des particuliers. En vertu de l’approche standard, ces risques seraient inclus dans Autres risques liés au portefeuille de détail.</t>
  </si>
  <si>
    <t>Risque de perte découlant de l’erreur humaine, du caractère inadéquat ou de l’échec de processus ou de systèmes internes ou encore de systèmes ou d’événements externes.</t>
  </si>
  <si>
    <t>Catégorie de risque comprenant les prêts hypothécaires à l’habitation et les marges de crédit garanties par un bien immobilier conclus avec des particuliers.</t>
  </si>
  <si>
    <t>Risques de crédit directs liés à des sociétés, des sociétés en nom collectif et des entreprises individuelles, ainsi que les risques garantis par ces entités.</t>
  </si>
  <si>
    <t>Instruments de fonds propres émis directement qui seront progressivement éliminés des autres éléments de 
     fonds propres de première catégorie</t>
  </si>
  <si>
    <t>Amortissement des titres secondaires à échéance dans le calcul des fonds propres réglementaires exclus 
     du calcul des fonds propres de deuxième catégorie</t>
  </si>
  <si>
    <t>Titres secondaires inclus dans le calcul des fonds propres de deuxième catégorie qui seront éliminés 
     progressivement</t>
  </si>
  <si>
    <t xml:space="preserve">Approche NI </t>
  </si>
  <si>
    <t>avancée</t>
  </si>
  <si>
    <t xml:space="preserve">Approche </t>
  </si>
  <si>
    <t>standard</t>
  </si>
  <si>
    <r>
      <t xml:space="preserve">Risque de crédit </t>
    </r>
    <r>
      <rPr>
        <vertAlign val="superscript"/>
        <sz val="7.5"/>
        <color indexed="25"/>
        <rFont val="Arial"/>
        <family val="2"/>
      </rPr>
      <t>2</t>
    </r>
  </si>
  <si>
    <r>
      <t xml:space="preserve">Expositions aux entités souveraines </t>
    </r>
    <r>
      <rPr>
        <vertAlign val="superscript"/>
        <sz val="7.5"/>
        <color indexed="25"/>
        <rFont val="Arial"/>
        <family val="2"/>
      </rPr>
      <t>3</t>
    </r>
  </si>
  <si>
    <r>
      <t xml:space="preserve">Total de l’APR avant les ajustements au titre de l’application progressive 
     des REC et du plancher de fonds propres </t>
    </r>
    <r>
      <rPr>
        <vertAlign val="superscript"/>
        <sz val="7.5"/>
        <color indexed="25"/>
        <rFont val="Arial"/>
        <family val="2"/>
      </rPr>
      <t>4, 5</t>
    </r>
  </si>
  <si>
    <r>
      <t xml:space="preserve">Ajustement relatif au plancher de fonds propres </t>
    </r>
    <r>
      <rPr>
        <vertAlign val="superscript"/>
        <sz val="7.5"/>
        <color indexed="25"/>
        <rFont val="Arial"/>
        <family val="2"/>
      </rPr>
      <t>5</t>
    </r>
  </si>
  <si>
    <r>
      <t xml:space="preserve">Total de l’APR après les ajustements au titre de l’application progressive des 
     REC et du plancher de fonds propres </t>
    </r>
    <r>
      <rPr>
        <vertAlign val="superscript"/>
        <sz val="7.5"/>
        <color indexed="25"/>
        <rFont val="Arial"/>
        <family val="2"/>
      </rPr>
      <t>4, 5</t>
    </r>
  </si>
  <si>
    <r>
      <t xml:space="preserve">Taille du portefeuille </t>
    </r>
    <r>
      <rPr>
        <vertAlign val="superscript"/>
        <sz val="8"/>
        <color indexed="25"/>
        <rFont val="Arial"/>
        <family val="2"/>
      </rPr>
      <t>3</t>
    </r>
  </si>
  <si>
    <r>
      <t xml:space="preserve">Qualité du portefeuille </t>
    </r>
    <r>
      <rPr>
        <vertAlign val="superscript"/>
        <sz val="8"/>
        <color indexed="25"/>
        <rFont val="Arial"/>
        <family val="2"/>
      </rPr>
      <t>4</t>
    </r>
  </si>
  <si>
    <r>
      <t xml:space="preserve">Méthode et politique </t>
    </r>
    <r>
      <rPr>
        <vertAlign val="superscript"/>
        <sz val="8"/>
        <color indexed="25"/>
        <rFont val="Arial"/>
        <family val="2"/>
      </rPr>
      <t>6</t>
    </r>
  </si>
  <si>
    <r>
      <t xml:space="preserve">Solde à la fin de la période </t>
    </r>
    <r>
      <rPr>
        <vertAlign val="superscript"/>
        <sz val="8"/>
        <color indexed="25"/>
        <rFont val="Arial"/>
        <family val="2"/>
      </rPr>
      <t>7</t>
    </r>
  </si>
  <si>
    <r>
      <t xml:space="preserve">Variations des niveaux de risque </t>
    </r>
    <r>
      <rPr>
        <vertAlign val="superscript"/>
        <sz val="8"/>
        <color indexed="25"/>
        <rFont val="Arial"/>
        <family val="2"/>
      </rPr>
      <t>8</t>
    </r>
  </si>
  <si>
    <r>
      <t xml:space="preserve">Mises à jour du modèle </t>
    </r>
    <r>
      <rPr>
        <vertAlign val="superscript"/>
        <sz val="8"/>
        <color indexed="25"/>
        <rFont val="Arial"/>
        <family val="2"/>
      </rPr>
      <t>5</t>
    </r>
  </si>
  <si>
    <r>
      <t xml:space="preserve">Variations des niveaux de risque </t>
    </r>
    <r>
      <rPr>
        <vertAlign val="superscript"/>
        <sz val="8"/>
        <color indexed="25"/>
        <rFont val="Arial"/>
        <family val="2"/>
      </rPr>
      <t>9</t>
    </r>
  </si>
  <si>
    <r>
      <t xml:space="preserve">Moins de 1 an </t>
    </r>
    <r>
      <rPr>
        <vertAlign val="superscript"/>
        <sz val="8"/>
        <color indexed="25"/>
        <rFont val="Arial"/>
        <family val="2"/>
      </rPr>
      <t>2</t>
    </r>
  </si>
  <si>
    <r>
      <t xml:space="preserve">Moins : incidence des accords généraux de compensation </t>
    </r>
    <r>
      <rPr>
        <vertAlign val="superscript"/>
        <sz val="7.5"/>
        <color indexed="25"/>
        <rFont val="Arial"/>
        <family val="2"/>
      </rPr>
      <t>2</t>
    </r>
  </si>
  <si>
    <r>
      <t xml:space="preserve">Prêts douteux et autres prêts en souffrance </t>
    </r>
    <r>
      <rPr>
        <vertAlign val="superscript"/>
        <sz val="7.5"/>
        <color indexed="25"/>
        <rFont val="Arial"/>
        <family val="2"/>
      </rPr>
      <t>1</t>
    </r>
  </si>
  <si>
    <r>
      <t xml:space="preserve">Créances titrisées de tiers </t>
    </r>
    <r>
      <rPr>
        <vertAlign val="superscript"/>
        <sz val="7.5"/>
        <color indexed="25"/>
        <rFont val="Arial"/>
        <family val="2"/>
      </rPr>
      <t>3</t>
    </r>
  </si>
  <si>
    <r>
      <t xml:space="preserve">Négociation </t>
    </r>
    <r>
      <rPr>
        <vertAlign val="superscript"/>
        <sz val="7.5"/>
        <color indexed="25"/>
        <rFont val="Arial"/>
        <family val="2"/>
      </rPr>
      <t>4</t>
    </r>
  </si>
  <si>
    <r>
      <t xml:space="preserve">Expositions non cotées </t>
    </r>
    <r>
      <rPr>
        <vertAlign val="superscript"/>
        <sz val="6"/>
        <color indexed="25"/>
        <rFont val="Arial"/>
        <family val="2"/>
      </rPr>
      <t>2</t>
    </r>
  </si>
  <si>
    <t>Variations de l’APR aux fins des fonds propres de première catégorie sous forme 
   d’actions ordinaires – Bâle III (méthode tout compris)</t>
  </si>
  <si>
    <r>
      <t xml:space="preserve">RATIOS ET FONDS PROPRES RÉGLEMENTAIRES – BÂLE III (MÉTHODE TOUT COMPRIS </t>
    </r>
    <r>
      <rPr>
        <vertAlign val="superscript"/>
        <sz val="13"/>
        <color indexed="9"/>
        <rFont val="Arial"/>
        <family val="2"/>
      </rPr>
      <t>1</t>
    </r>
    <r>
      <rPr>
        <b/>
        <sz val="13"/>
        <color indexed="9"/>
        <rFont val="Arial"/>
        <family val="2"/>
      </rPr>
      <t>) (suite)</t>
    </r>
  </si>
  <si>
    <r>
      <t xml:space="preserve">RATIOS ET FONDS PROPRES RÉGLEMENTAIRES – BÂLE III (MÉTHODE TOUT COMPRIS </t>
    </r>
    <r>
      <rPr>
        <vertAlign val="superscript"/>
        <sz val="13"/>
        <color indexed="9"/>
        <rFont val="Arial"/>
        <family val="2"/>
      </rPr>
      <t>1</t>
    </r>
    <r>
      <rPr>
        <b/>
        <sz val="13"/>
        <color indexed="9"/>
        <rFont val="Arial"/>
        <family val="2"/>
      </rPr>
      <t>)</t>
    </r>
  </si>
  <si>
    <t xml:space="preserve">Autres éléments de fonds propres de première catégorie </t>
  </si>
  <si>
    <r>
      <t xml:space="preserve">Comprennent les billets de catégorie 1 de la CIBC, série A et les billets de catégorie 1 de la CIBC, série B, échéant le 30 juin 2108 (collectivement, les billets de catégorie 1). L’adoption des dispositions de l’IFRS 10, </t>
    </r>
    <r>
      <rPr>
        <i/>
        <sz val="6.5"/>
        <rFont val="Arial"/>
        <family val="2"/>
      </rPr>
      <t>États financiers consolidés</t>
    </r>
    <r>
      <rPr>
        <sz val="6.5"/>
        <rFont val="Arial"/>
        <family val="2"/>
      </rPr>
      <t>, a obligé la CIBC à déconsolider CIBC Capital Trust, ce qui a entraîné l’exclusion des valeurs mobilières de Capital Trust émises par CIBC Capital Trust du bilan consolidé, et à comptabiliser les billets de dépôt de premier rang émis par la CIBC à CIBC Capital Trust dans le poste Dépôts – entreprises et gouvernements.</t>
    </r>
  </si>
  <si>
    <r>
      <t xml:space="preserve">RAPPROCHEMENT DES FONDS PROPRES (MÉTHODE TOUT COMPRIS) ET DU BILAN RÉGLEMENTAIRE CONSOLIDÉ </t>
    </r>
    <r>
      <rPr>
        <vertAlign val="superscript"/>
        <sz val="13"/>
        <color indexed="9"/>
        <rFont val="Arial"/>
        <family val="2"/>
      </rPr>
      <t>1</t>
    </r>
  </si>
  <si>
    <r>
      <t xml:space="preserve">RAPPROCHEMENT DES FONDS PROPRES (MÉTHODE TOUT COMPRIS) ET DU BILAN RÉGLEMENTAIRE CONSOLIDÉ </t>
    </r>
    <r>
      <rPr>
        <vertAlign val="superscript"/>
        <sz val="12"/>
        <color indexed="9"/>
        <rFont val="Arial"/>
        <family val="2"/>
      </rPr>
      <t>1</t>
    </r>
    <r>
      <rPr>
        <b/>
        <sz val="12"/>
        <color indexed="9"/>
        <rFont val="Arial"/>
        <family val="2"/>
      </rPr>
      <t xml:space="preserve"> (suite)</t>
    </r>
  </si>
  <si>
    <r>
      <t>Ajustement des entités d’assurance </t>
    </r>
    <r>
      <rPr>
        <vertAlign val="superscript"/>
        <sz val="6"/>
        <color indexed="25"/>
        <rFont val="Arial"/>
        <family val="2"/>
      </rPr>
      <t>2</t>
    </r>
  </si>
  <si>
    <r>
      <t xml:space="preserve">MODIFICATIONS AUX FONDS PROPRES RÉGLEMENTAIRES – BÂLE III (MÉTHODE TOUT COMPRIS </t>
    </r>
    <r>
      <rPr>
        <vertAlign val="superscript"/>
        <sz val="13"/>
        <color indexed="9"/>
        <rFont val="Arial"/>
        <family val="2"/>
      </rPr>
      <t>1</t>
    </r>
    <r>
      <rPr>
        <b/>
        <sz val="13"/>
        <color indexed="9"/>
        <rFont val="Arial"/>
        <family val="2"/>
      </rPr>
      <t>)</t>
    </r>
  </si>
  <si>
    <t xml:space="preserve">Autres risques liés au portefeuille de détail </t>
  </si>
  <si>
    <r>
      <t>Mises à jour du modèle</t>
    </r>
    <r>
      <rPr>
        <vertAlign val="superscript"/>
        <sz val="8"/>
        <color indexed="25"/>
        <rFont val="Arial"/>
        <family val="2"/>
      </rPr>
      <t xml:space="preserve"> 5</t>
    </r>
  </si>
  <si>
    <t>Expositions au commerce de détail 
     renouvelables admissibles</t>
  </si>
  <si>
    <r>
      <t xml:space="preserve">RISQUE DE CRÉDIT – CONCENTRATION GÉOGRAPHIQUE </t>
    </r>
    <r>
      <rPr>
        <vertAlign val="superscript"/>
        <sz val="13"/>
        <color indexed="9"/>
        <rFont val="Arial"/>
        <family val="2"/>
      </rPr>
      <t>1</t>
    </r>
  </si>
  <si>
    <r>
      <t>RISQUE DE CRÉDIT – PROFIL DES ÉCHÉANCES</t>
    </r>
    <r>
      <rPr>
        <b/>
        <vertAlign val="superscript"/>
        <sz val="13"/>
        <color indexed="9"/>
        <rFont val="Arial"/>
        <family val="2"/>
      </rPr>
      <t xml:space="preserve"> </t>
    </r>
    <r>
      <rPr>
        <vertAlign val="superscript"/>
        <sz val="13"/>
        <color indexed="9"/>
        <rFont val="Arial"/>
        <family val="2"/>
      </rPr>
      <t>1</t>
    </r>
  </si>
  <si>
    <t xml:space="preserve">Expositions aux autres commerces de détail </t>
  </si>
  <si>
    <t>Dérivés sur actions</t>
  </si>
  <si>
    <t xml:space="preserve"> Investors </t>
  </si>
  <si>
    <t>Moody’s</t>
  </si>
  <si>
    <t xml:space="preserve"> &amp; Poor’s</t>
  </si>
  <si>
    <t>Standard</t>
  </si>
  <si>
    <t xml:space="preserve">Expositions au crédit de détail renouvelables admissibles  </t>
  </si>
  <si>
    <t>Autres risques liés au portefeuille de détail</t>
  </si>
  <si>
    <t xml:space="preserve">Expositions au crédit de détail renouvelables admissibles </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</si>
  <si>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</si>
  <si>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r>
      <t xml:space="preserve">EXPOSITIONS LIÉES AUX ENTREPRISES ET AUX GOUVERNEMENTS EN VERTU DE L’APPROCHE NI AVANCÉE PAR SECTEUR D’ACTIVITÉ </t>
    </r>
    <r>
      <rPr>
        <vertAlign val="superscript"/>
        <sz val="13"/>
        <color indexed="9"/>
        <rFont val="Arial"/>
        <family val="2"/>
      </rPr>
      <t>1</t>
    </r>
  </si>
  <si>
    <t>Autres risques liés au portefeuille de 
     détail</t>
  </si>
  <si>
    <r>
      <t xml:space="preserve">EXPOSITIONS TITRISÉES EN TANT QU’ÉTABLISSEMENT CÉDANT </t>
    </r>
    <r>
      <rPr>
        <vertAlign val="superscript"/>
        <sz val="13"/>
        <color indexed="9"/>
        <rFont val="Arial"/>
        <family val="2"/>
      </rPr>
      <t>2</t>
    </r>
  </si>
  <si>
    <r>
      <t xml:space="preserve">EXPOSITIONS COUVERTES PAR DES CAUTIONNEMENTS ET DES DÉRIVÉS DE CRÉDIT </t>
    </r>
    <r>
      <rPr>
        <vertAlign val="superscript"/>
        <sz val="13"/>
        <color indexed="9"/>
        <rFont val="Arial"/>
        <family val="2"/>
      </rPr>
      <t>1</t>
    </r>
  </si>
  <si>
    <t>Exposition</t>
  </si>
  <si>
    <t xml:space="preserve"> totale</t>
  </si>
  <si>
    <t>Fonds propres de première et 
     de deuxième catégories</t>
  </si>
  <si>
    <r>
      <t xml:space="preserve">ECD </t>
    </r>
    <r>
      <rPr>
        <vertAlign val="superscript"/>
        <sz val="6"/>
        <color indexed="25"/>
        <rFont val="Arial"/>
        <family val="2"/>
      </rPr>
      <t>1</t>
    </r>
  </si>
  <si>
    <t>0 %</t>
  </si>
  <si>
    <t>20 %</t>
  </si>
  <si>
    <t>35 %</t>
  </si>
  <si>
    <t>50 %</t>
  </si>
  <si>
    <t>75 %</t>
  </si>
  <si>
    <t>100 %</t>
  </si>
  <si>
    <t>150 %</t>
  </si>
  <si>
    <t>0,43 %-0,61 %</t>
  </si>
  <si>
    <t>0,62 %-1,09 %</t>
  </si>
  <si>
    <t>1,10 %-1,92 %</t>
  </si>
  <si>
    <t>1,93 %-3,99 %</t>
  </si>
  <si>
    <t>4,00 %-7,27 %</t>
  </si>
  <si>
    <t>7,28 %-12,11 %</t>
  </si>
  <si>
    <t>12,12 %-20,67 %</t>
  </si>
  <si>
    <t>20,68 %-99,99 %</t>
  </si>
  <si>
    <t>0,01 %-0,015 %</t>
  </si>
  <si>
    <t>0,016 %-0,025 %</t>
  </si>
  <si>
    <t>0,026 %-0,035 %</t>
  </si>
  <si>
    <t>0,036 %-0,05 %</t>
  </si>
  <si>
    <t>0,06 %-0,065 %</t>
  </si>
  <si>
    <t>0,066 %-0,08 %</t>
  </si>
  <si>
    <t>0,09 %-0,16 %</t>
  </si>
  <si>
    <t>0,16 %-0,26 %</t>
  </si>
  <si>
    <t>0,27 %-0,42 %</t>
  </si>
  <si>
    <t>4,0 %</t>
  </si>
  <si>
    <t>3,9 %</t>
  </si>
  <si>
    <t>4,1 %</t>
  </si>
  <si>
    <t>Depuis le premier trimestre de 2018, le montant de l’insuffisance de l'encours des provisions a été calculé conformément à l’IFRS 9. La provision des périodes précédentes a été établie conformément à l’International Accounting Standard (IAS) 39 et n’a pas été retraitée. Voir les modifications à la présentation de l’information financière dans les notes aux utilisateurs à la page 1 de l’Information financière supplémentaire pour de plus amples renseignements.</t>
  </si>
  <si>
    <t>Portefeuilles de prêts aux entreprises et aux
     gouvernements</t>
  </si>
  <si>
    <t xml:space="preserve">Comprennent les prêts hypothécaires à l’habitation assurés, pour lesquels nous utilisons l’approche de substitution, selon laquelle les valeurs de PD et de PCD appropriées pour le fournisseur d’assurance sont utilisées aux fins du calcul des APR. Nous n’avons aucun montant utilisé ou non utilisé au titre des marges de crédit hypothécaires assurées.  </t>
  </si>
  <si>
    <t>Recouvrement de coûts prévus du secteur des services publics</t>
  </si>
  <si>
    <t>0,03  %-0,03  %</t>
  </si>
  <si>
    <t>0,04  %-0,05  %</t>
  </si>
  <si>
    <t>0,05  %-0,06  %</t>
  </si>
  <si>
    <t>0,07  %-0,09  %</t>
  </si>
  <si>
    <t>0,09  %-0,12  %</t>
  </si>
  <si>
    <t>0,13  %-0,16  %</t>
  </si>
  <si>
    <t>0,15  %-0,22  %</t>
  </si>
  <si>
    <t>0,19  %-0,30  %</t>
  </si>
  <si>
    <t>0,31  %-0,38  %</t>
  </si>
  <si>
    <t>0,39  %-0,61  %</t>
  </si>
  <si>
    <t>0,62  %-1,09  %</t>
  </si>
  <si>
    <t>1,10  %-1,92  %</t>
  </si>
  <si>
    <t>1,93  %-3,69  %</t>
  </si>
  <si>
    <t>3,70  %-7,27  %</t>
  </si>
  <si>
    <t>7,28  %-12,11  %</t>
  </si>
  <si>
    <t>12,12  %-20,67  %</t>
  </si>
  <si>
    <t>20,68  %-99,99  %</t>
  </si>
  <si>
    <t>100 %</t>
  </si>
  <si>
    <t>0,17  %-0,22  %</t>
  </si>
  <si>
    <t>0,23  %-0,30  %</t>
  </si>
  <si>
    <t>0,31  %-0,42  %</t>
  </si>
  <si>
    <t>0,43  %-0,61  %</t>
  </si>
  <si>
    <t>1,93  %-3,99  %</t>
  </si>
  <si>
    <t>4,00  %-7,27  %</t>
  </si>
  <si>
    <r>
      <t xml:space="preserve">Ligne </t>
    </r>
    <r>
      <rPr>
        <vertAlign val="superscript"/>
        <sz val="7"/>
        <color indexed="25"/>
        <rFont val="Arial"/>
        <family val="2"/>
      </rPr>
      <t>2</t>
    </r>
  </si>
  <si>
    <r>
      <t xml:space="preserve">Ligne </t>
    </r>
    <r>
      <rPr>
        <vertAlign val="superscript"/>
        <sz val="7"/>
        <color indexed="25"/>
        <rFont val="Arial"/>
        <family val="2"/>
      </rPr>
      <t>1, 2</t>
    </r>
  </si>
  <si>
    <r>
      <t>Ligne</t>
    </r>
    <r>
      <rPr>
        <b/>
        <vertAlign val="superscript"/>
        <sz val="7"/>
        <color indexed="25"/>
        <rFont val="Arial"/>
        <family val="2"/>
      </rPr>
      <t xml:space="preserve"> </t>
    </r>
    <r>
      <rPr>
        <vertAlign val="superscript"/>
        <sz val="7"/>
        <color indexed="25"/>
        <rFont val="Arial"/>
        <family val="2"/>
      </rPr>
      <t>1, 2</t>
    </r>
  </si>
  <si>
    <t>Fournisseur de
cautionnements/dérivés de crédit</t>
  </si>
  <si>
    <r>
      <t>Fonds propres réglementaires</t>
    </r>
  </si>
  <si>
    <r>
      <rPr>
        <sz val="7"/>
        <rFont val="Arial"/>
        <family val="2"/>
      </rPr>
      <t>Les fonds propres réglementaires selon Bâle III, conformément à leur définition dans la ligne directrice sur les normes de fonds propres du BSIF, sont composés des fonds propres de première catégorie sous forme d’actions ordinaires, des autres éléments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se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se composent des fonds propres de première catégorie sous forme d’actions ordinaires et des autres éléments de fonds propres de première catégorie. Les fonds propres de deuxième catégorie comprennent les titres secondaires admissibles comme instruments de fonds propres d’urgence en cas de non-viabilité, les titres secondaires non admissibles, qui sont assujettis aux règles de retrait progressif pour les instruments de fonds propres, la provision collective admissible en vertu de l’approche standard, ainsi que les instruments admissibles émis par une filiale consolidée à des tiers. Le total des fonds propres comprend les fonds propres de première catégorie et les fonds propres de deuxième catégorie. Selon Bâle III,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Arial"/>
        <family val="2"/>
      </rPr>
      <t>er</t>
    </r>
    <r>
      <rPr>
        <sz val="7"/>
        <rFont val="Arial"/>
        <family val="2"/>
      </rPr>
      <t> janvier 2013 jusqu’au 1</t>
    </r>
    <r>
      <rPr>
        <vertAlign val="superscript"/>
        <sz val="7"/>
        <rFont val="Arial"/>
        <family val="2"/>
      </rPr>
      <t>er </t>
    </r>
    <r>
      <rPr>
        <sz val="7"/>
        <rFont val="Arial"/>
        <family val="2"/>
      </rPr>
      <t>janvier 2022.</t>
    </r>
  </si>
  <si>
    <t>Catégorie de risque comprenant principalement les prêts consentis à des particuliers et à des PME où l’acceptation du prêt s’appuie surtout sur les modèles d’évaluation du crédit.</t>
  </si>
  <si>
    <t>Retitrisation</t>
  </si>
  <si>
    <t xml:space="preserve">Exposition de titrisation en vertu de laquelle le risque lié à une réserve sous-jacente d’expositions est divisé en tranches et au moins une exposition sous-jacente est une exposition de titrisation. 
</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</si>
  <si>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</si>
  <si>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</si>
  <si>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Prêts hypothécaires à l’habitation et marges de crédit
hypothécaires au Canada</t>
  </si>
  <si>
    <t>Expositions</t>
  </si>
  <si>
    <t>liées aux</t>
  </si>
  <si>
    <t>activités de</t>
  </si>
  <si>
    <t>retitrisation</t>
  </si>
  <si>
    <t>vendus</t>
  </si>
  <si>
    <t>Facilités</t>
  </si>
  <si>
    <t>et de crédit</t>
  </si>
  <si>
    <t>de liquidité</t>
  </si>
  <si>
    <t>inutilisées</t>
  </si>
  <si>
    <r>
      <t xml:space="preserve">Ligne </t>
    </r>
    <r>
      <rPr>
        <vertAlign val="superscript"/>
        <sz val="6.5"/>
        <color indexed="25"/>
        <rFont val="Arial"/>
        <family val="2"/>
      </rPr>
      <t>2</t>
    </r>
  </si>
  <si>
    <r>
      <t xml:space="preserve">Insuffisance de l’encours des provisions pour pertes attendues </t>
    </r>
    <r>
      <rPr>
        <vertAlign val="superscript"/>
        <sz val="6.5"/>
        <color indexed="25"/>
        <rFont val="Arial"/>
        <family val="2"/>
      </rPr>
      <t>5</t>
    </r>
  </si>
  <si>
    <t xml:space="preserve">Total des ajustements réglementaires appliqués aux autres éléments de fonds propres de première catégorie </t>
  </si>
  <si>
    <t xml:space="preserve">Instruments de fonds propres émis directement qui seront éliminés progressivement des fonds propres de deuxième catégorie </t>
  </si>
  <si>
    <r>
      <t xml:space="preserve">Autres instruments de fonds propres de première catégorie admissibles émis directement plus primes liées au capital  </t>
    </r>
    <r>
      <rPr>
        <vertAlign val="superscript"/>
        <sz val="6.5"/>
        <color indexed="25"/>
        <rFont val="Arial"/>
        <family val="2"/>
      </rPr>
      <t>6</t>
    </r>
  </si>
  <si>
    <r>
      <t xml:space="preserve">Instruments de fonds propres de deuxième catégorie admissibles émis directement plus primes liées au capital  </t>
    </r>
    <r>
      <rPr>
        <vertAlign val="superscript"/>
        <sz val="6.5"/>
        <color indexed="25"/>
        <rFont val="Arial"/>
        <family val="2"/>
      </rPr>
      <t>8</t>
    </r>
  </si>
  <si>
    <t xml:space="preserve">(en millions de dollars)  </t>
  </si>
  <si>
    <t>Ajustement pour postes hors bilan (c’est-à-dire, montants en équivalent-crédit des expositions hors bilan)</t>
  </si>
  <si>
    <t xml:space="preserve">COMPARAISON SOMMAIRE DES ACTIFS COMPTABLES ET DE LA MESURE DE L’EXPOSITION DU RATIO DE LEVIER  </t>
  </si>
  <si>
    <t xml:space="preserve">RATIO DE LEVIER SELON BÂLE III  </t>
  </si>
  <si>
    <t xml:space="preserve">minimales relatives </t>
  </si>
  <si>
    <t>Exigences</t>
  </si>
  <si>
    <t xml:space="preserve">Les emprunts à vue sont inclus dans la catégorie « Moins de 1 an ».  </t>
  </si>
  <si>
    <t xml:space="preserve">Ce tableau présente les renseignements concernant les facteurs d’atténuation du risque de crédit appliqués aux expositions en vertu de l’approche NI avancée.  </t>
  </si>
  <si>
    <t xml:space="preserve">Comprennent les titres adossés à des prêts avec flux groupés, le papier commercial adossé à des créances, les titres privilégiés de fiducies, les titres adossés à des créances avec flux groupés et d’autres titres. Il n’y avait pas d’expositions liées à la titrisation relativement aux propres actifs titrisés de la Banque.  </t>
  </si>
  <si>
    <t>Fonds propres de première 
     et de deuxième catégories</t>
  </si>
  <si>
    <t>Fonds propres de première 
    et de deuxième catégories</t>
  </si>
  <si>
    <r>
      <rPr>
        <b/>
        <sz val="7"/>
        <rFont val="Arial"/>
        <family val="2"/>
      </rPr>
      <t>Méthode de notations internes visant les expositions liées aux titrisations</t>
    </r>
    <r>
      <rPr>
        <sz val="7"/>
        <rFont val="Arial"/>
        <family val="2"/>
      </rPr>
      <t xml:space="preserve">
Méthode de calcul des fonds propres pour les titrisations offerte aux banques dont l’utilisation de l’approche NI avancée a été approuvée pour les expositions sous-jacentes titrisées. L’approche NI avancée pour les titrisations comprend plusieurs méthodes aux fins du calcul (approche fondée sur les notations, formule réglementaire, méthode d’évaluation interne).</t>
    </r>
  </si>
  <si>
    <t>V + Voir la
note 7</t>
  </si>
  <si>
    <t xml:space="preserve">% de la
pondération de la
moyenne </t>
  </si>
  <si>
    <t>Fonds propres de première catégorie (Fonds propres de première catégorie = Fonds propres de 
   première catégorie sous forme d’actions ordinaires + Autres éléments de fonds propres de
     première catégorie)</t>
  </si>
  <si>
    <t xml:space="preserve">Exposition à des activités autres que de négociation
   liée aux contreparties centrales </t>
  </si>
  <si>
    <t>T2/18</t>
  </si>
  <si>
    <r>
      <t xml:space="preserve">APR aux fins des fonds propres de première catégorie sous forme d’actions ordinaires </t>
    </r>
    <r>
      <rPr>
        <vertAlign val="superscript"/>
        <sz val="6.5"/>
        <color indexed="25"/>
        <rFont val="Arial"/>
        <family val="2"/>
      </rPr>
      <t>9</t>
    </r>
  </si>
  <si>
    <r>
      <t xml:space="preserve">APR aux fins des fonds propres de première catégorie </t>
    </r>
    <r>
      <rPr>
        <vertAlign val="superscript"/>
        <sz val="6.5"/>
        <color indexed="25"/>
        <rFont val="Arial"/>
        <family val="2"/>
      </rPr>
      <t>9</t>
    </r>
  </si>
  <si>
    <r>
      <t xml:space="preserve">APR aux fins du total des fonds propres </t>
    </r>
    <r>
      <rPr>
        <vertAlign val="superscript"/>
        <sz val="6.5"/>
        <color indexed="25"/>
        <rFont val="Arial"/>
        <family val="2"/>
      </rPr>
      <t>9</t>
    </r>
  </si>
  <si>
    <t>Exposition au risque de crédit - exposition en cas de défaut (ECD)</t>
  </si>
  <si>
    <t>ECD en vertu de l’approche standard</t>
  </si>
  <si>
    <t>Provisions générales (quatrième trimestre de 2017 et trimestres précédents : Provisions collectives selon l’IAS 39)</t>
  </si>
  <si>
    <t>Provision générale comprise dans les fonds propres de deuxième catégorie</t>
  </si>
  <si>
    <t>T2/18 vs. T1/18</t>
  </si>
  <si>
    <r>
      <t xml:space="preserve">QUALITÉ DU CRÉDIT DE L’EXPOSITION EN VERTU DE L’APPROCHE NI AVANCÉE – PORTEFEUILLES DE PRÊTS AUX 
ENTREPRISES ET AUX GOUVERNEMENTS (MÉTHODE DE NOTATION DU RISQUE) </t>
    </r>
    <r>
      <rPr>
        <vertAlign val="superscript"/>
        <sz val="12.5"/>
        <color indexed="9"/>
        <rFont val="Arial"/>
        <family val="2"/>
      </rPr>
      <t>1, 2</t>
    </r>
    <r>
      <rPr>
        <b/>
        <sz val="12.5"/>
        <color indexed="9"/>
        <rFont val="Arial"/>
        <family val="2"/>
      </rPr>
      <t xml:space="preserve"> (suite)</t>
    </r>
  </si>
  <si>
    <r>
      <t xml:space="preserve">QUALITÉ DU CRÉDIT DE L’EXPOSITION EN VERTU DE L’APPROCHE NI AVANCÉE – PORTEFEUILLES DE PRÊTS AUX 
ENTREPRISES ET AUX GOUVERNEMENTS (MÉTHODE DE NOTATION DU RISQUE) </t>
    </r>
    <r>
      <rPr>
        <vertAlign val="superscript"/>
        <sz val="12.5"/>
        <color indexed="9"/>
        <rFont val="Arial"/>
        <family val="2"/>
      </rPr>
      <t>1, 2</t>
    </r>
  </si>
  <si>
    <r>
      <t>QUALITÉ DU CRÉDIT DE L’EXPOSITION EN VERTU DE L’APPROCHE NI AVANCÉE – PORTEFEUILLES DE PRÊTS AUX 
ENTREPRISES ET AUX GOUVERNEMENTS (MÉTHODE DE NOTATION DU RISQUE)</t>
    </r>
    <r>
      <rPr>
        <sz val="12.5"/>
        <color indexed="9"/>
        <rFont val="Arial"/>
        <family val="2"/>
      </rPr>
      <t xml:space="preserve"> </t>
    </r>
    <r>
      <rPr>
        <vertAlign val="superscript"/>
        <sz val="12.5"/>
        <color indexed="9"/>
        <rFont val="Arial"/>
        <family val="2"/>
      </rPr>
      <t>1, 2</t>
    </r>
  </si>
  <si>
    <r>
      <t xml:space="preserve">QUALITÉ DU CRÉDIT DE L’EXPOSITION EN VERTU DE L’APPROCHE NI AVANCÉE – PORTEFEUILLES DE DÉTAIL </t>
    </r>
    <r>
      <rPr>
        <vertAlign val="superscript"/>
        <sz val="13"/>
        <color indexed="9"/>
        <rFont val="Arial"/>
        <family val="2"/>
      </rPr>
      <t>1, 2</t>
    </r>
  </si>
  <si>
    <r>
      <t>QUALITÉ DU CRÉDIT DE L’EXPOSITION EN VERTU DE L’APPROCHE NI AVANCÉE – PORTEFEUILLES DE DÉTAIL</t>
    </r>
    <r>
      <rPr>
        <b/>
        <vertAlign val="superscript"/>
        <sz val="13"/>
        <color indexed="9"/>
        <rFont val="Arial"/>
        <family val="2"/>
      </rPr>
      <t xml:space="preserve"> </t>
    </r>
    <r>
      <rPr>
        <vertAlign val="superscript"/>
        <sz val="13"/>
        <color indexed="9"/>
        <rFont val="Arial"/>
        <family val="2"/>
      </rPr>
      <t>1, 2</t>
    </r>
  </si>
  <si>
    <t xml:space="preserve"> 3</t>
  </si>
  <si>
    <r>
      <t xml:space="preserve">Montants assurés utilisés et non utilisés </t>
    </r>
    <r>
      <rPr>
        <vertAlign val="superscript"/>
        <sz val="6"/>
        <color indexed="25"/>
        <rFont val="Arial"/>
        <family val="2"/>
      </rPr>
      <t>4</t>
    </r>
  </si>
  <si>
    <r>
      <t xml:space="preserve">Montants non assurés non utilisés </t>
    </r>
    <r>
      <rPr>
        <vertAlign val="superscript"/>
        <sz val="6"/>
        <color indexed="25"/>
        <rFont val="Arial"/>
        <family val="2"/>
      </rPr>
      <t>5</t>
    </r>
  </si>
  <si>
    <r>
      <t xml:space="preserve">Montants non assurés utilisés </t>
    </r>
    <r>
      <rPr>
        <vertAlign val="superscript"/>
        <sz val="6"/>
        <color indexed="25"/>
        <rFont val="Arial"/>
        <family val="2"/>
      </rPr>
      <t>5</t>
    </r>
  </si>
  <si>
    <t xml:space="preserve">T4/17 </t>
  </si>
  <si>
    <r>
      <t xml:space="preserve">Portefeuilles de prêts aux entreprises et aux gouvernements </t>
    </r>
    <r>
      <rPr>
        <vertAlign val="superscript"/>
        <sz val="7.5"/>
        <color indexed="25"/>
        <rFont val="Arial"/>
        <family val="2"/>
      </rPr>
      <t>2</t>
    </r>
  </si>
  <si>
    <r>
      <t xml:space="preserve">Portefeuilles de détail </t>
    </r>
    <r>
      <rPr>
        <vertAlign val="superscript"/>
        <sz val="7.5"/>
        <color indexed="25"/>
        <rFont val="Arial"/>
        <family val="2"/>
      </rPr>
      <t>3</t>
    </r>
  </si>
  <si>
    <r>
      <t xml:space="preserve">RISQUE DE CRÉDIT EN VERTU DE L’APPROCHE NI AVANCÉE – ESSAIS À REBOURS </t>
    </r>
    <r>
      <rPr>
        <vertAlign val="superscript"/>
        <sz val="13"/>
        <color indexed="9"/>
        <rFont val="Arial"/>
        <family val="2"/>
      </rPr>
      <t>1</t>
    </r>
  </si>
  <si>
    <t xml:space="preserve"> -   </t>
  </si>
  <si>
    <t xml:space="preserve">Ce document n’est pas audité et doit être lu avec notre rapport aux actionnaires et notre communiqué de presse pour le deuxième trimestre de 2018 et notre rapport annuel de 2017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</si>
  <si>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Fonds propres de première catégorie sous forme d’actions ordinaires (en pourcentage de l’APR)</t>
  </si>
  <si>
    <t>Fonds propres de première catégorie (en pourcentage de l’APR)</t>
  </si>
  <si>
    <t>Total des fonds propres (en pourcentage de l’APR)</t>
  </si>
  <si>
    <t xml:space="preserve">plus réserve applicable aux banques d’importance systémique nationale (BISN), en pourcentage de l’APR) </t>
  </si>
  <si>
    <t>Fonds propres de première catégorie sous forme d’actions ordinaires disponibles pour constituer les réserves (en 
     pourcentage de l’APR)</t>
  </si>
  <si>
    <t xml:space="preserve">Comprennent les débentures échéant le 28 octobre 2024, le 26 janvier 2026 et le 4 avril 2028 qui sont traitées comme des instruments de fonds propres d’urgence en cas de non-viabilité conformément aux lignes directrices en matière de suffisance des fonds propres
publiées par le BSIF.  </t>
  </si>
  <si>
    <t>Variation des soldes du cumul des autres éléments du résultat global compris dans les fonds
    propres réglementaires</t>
  </si>
  <si>
    <r>
      <t xml:space="preserve">Exigence de fonds propres pour les REC </t>
    </r>
    <r>
      <rPr>
        <vertAlign val="superscript"/>
        <sz val="7.5"/>
        <color indexed="25"/>
        <rFont val="Arial"/>
        <family val="2"/>
      </rPr>
      <t>4</t>
    </r>
  </si>
  <si>
    <r>
      <t xml:space="preserve">EXPOSITION AU RISQUE DE CRÉDIT (ECD </t>
    </r>
    <r>
      <rPr>
        <vertAlign val="superscript"/>
        <sz val="13"/>
        <color indexed="9"/>
        <rFont val="Arial"/>
        <family val="2"/>
      </rPr>
      <t>1</t>
    </r>
    <r>
      <rPr>
        <b/>
        <sz val="13"/>
        <color indexed="9"/>
        <rFont val="Arial"/>
        <family val="2"/>
      </rPr>
      <t>)</t>
    </r>
  </si>
  <si>
    <t xml:space="preserve">Expositions brutes au risque de crédit après les REC liés aux garants financiers et avant la provision pour pertes sur créances.  </t>
  </si>
  <si>
    <t>Ce tableau présente les renseignements relatifs à nos expositions liées aux entreprises et aux gouvernements en vertu de l’approche NI avancée. La quasi-totalité de nos expositions liées au portefeuille de détail en vertu de l’approche NI avancée sont au Canada. Expositions brutes au risque de crédit après les REC liés aux garants financiers et avant la provision pour pertes sur créances.</t>
  </si>
  <si>
    <t>Expositions brutes au risque de crédit après les REC liés aux garants financiers et de l’atténuation du risque de crédit, et avant la provision pour pertes sur créances.</t>
  </si>
  <si>
    <t>Expositions brutes au risque de crédit après les REC liés aux garants financiers et avant la provision pour pertes sur créances.</t>
  </si>
  <si>
    <t>Estimation de la probabilité que le montant lié aux engagements d’un client donné ne soit pas remboursé par ce client en cas de défaut, exprimée en pourcentage de l’ECD.</t>
  </si>
  <si>
    <t>Expositions brutes des portefeuilles de prêts 
     aux entreprises et aux gouvernements</t>
  </si>
  <si>
    <t>Portefeuilles de prêts aux entreprises et aux
    gouvernements</t>
  </si>
  <si>
    <t>Portefeuilles de prêts aux entreprises et aux 
    gouvernements</t>
  </si>
  <si>
    <t>Participation dans des filiales déconsolidées dépassant les seuils réglementaires (10 % des fonds propres de  
     première catégorie sous forme d’actions ordinaires)</t>
  </si>
  <si>
    <r>
      <t xml:space="preserve">VARIATIONS DE L’ACTIF PONDÉRÉ EN FONCTION DU RISQUE AUX FINS DES FONDS PROPRES DE PREMIÈRE
CATÉGORIE SOUS FORME D’ACTIONS ORDINAIRES </t>
    </r>
    <r>
      <rPr>
        <vertAlign val="superscript"/>
        <sz val="13"/>
        <color indexed="9"/>
        <rFont val="Arial"/>
        <family val="2"/>
      </rPr>
      <t>1</t>
    </r>
  </si>
  <si>
    <t>Exigence de fonds propres aux fins des fonds propres
   de première catégorie sous forme d’actions
     ordinaires pour les REC</t>
  </si>
  <si>
    <t>0 ,03 %-0 ,03 %</t>
  </si>
  <si>
    <t>0 ,04 %-0 ,05 %</t>
  </si>
  <si>
    <t>0 ,05 %-0 ,06 %</t>
  </si>
  <si>
    <t>0 ,07 %-0 ,09 %</t>
  </si>
  <si>
    <t>0 ,09 %-0 ,12 %</t>
  </si>
  <si>
    <t>0 ,13 %-0 ,16 %</t>
  </si>
  <si>
    <t>0 ,17 %-0 ,22 %</t>
  </si>
  <si>
    <t>0 ,23 %-0 ,30 %</t>
  </si>
  <si>
    <t>0 ,31 %-0 ,42 %</t>
  </si>
  <si>
    <t>0 ,43 %-0 ,61 %</t>
  </si>
  <si>
    <t>0 ,62 %-1 ,09 %</t>
  </si>
  <si>
    <t>1 ,10 %-1 ,92 %</t>
  </si>
  <si>
    <t>1 ,93 %-3 ,99 %</t>
  </si>
  <si>
    <t>4 ,00 %-7 ,27 %</t>
  </si>
  <si>
    <t>7 ,28 %-12 ,11 %</t>
  </si>
  <si>
    <t>12 ,12 %-20 ,67 %</t>
  </si>
  <si>
    <t>12 ,12 %-20 ,67 %</t>
  </si>
  <si>
    <t>0,066 %-0,08 %</t>
  </si>
  <si>
    <t>1,93 %-3,99 %</t>
  </si>
  <si>
    <t>0,03 %-0,03 %</t>
  </si>
  <si>
    <t>0,03 %-0,03 %</t>
  </si>
  <si>
    <t>0,04 %-0,05 %</t>
  </si>
  <si>
    <t>0,05 %-0,06 %</t>
  </si>
  <si>
    <t>0,07 %-0,09 %</t>
  </si>
  <si>
    <t>0,09 %-0,12 %</t>
  </si>
  <si>
    <t>0,13 %-0,16 %</t>
  </si>
  <si>
    <t>0,17 %-0,22 %</t>
  </si>
  <si>
    <t>0,23 %-0,30 %</t>
  </si>
  <si>
    <t>0,31 %-0,42 %</t>
  </si>
  <si>
    <t>0,01 % - 0,10 %</t>
  </si>
  <si>
    <t>0,11 % - 0,20 %</t>
  </si>
  <si>
    <t>0,21 % - 0,35 %</t>
  </si>
  <si>
    <t>0,36 % - 0,50 %</t>
  </si>
  <si>
    <t>0,51 % - 1,00 %</t>
  </si>
  <si>
    <t>0,21 % - 0,35 %</t>
  </si>
  <si>
    <t>0,36 % - 0,50 %</t>
  </si>
  <si>
    <t>1,01 % - 2,00 %</t>
  </si>
  <si>
    <t>2,01 % - 5,00 %</t>
  </si>
  <si>
    <t>5,01 % - 10,00 %</t>
  </si>
  <si>
    <t>10,01 % - 99,99 %</t>
  </si>
  <si>
    <t>0,01 % - 0,10 %</t>
  </si>
  <si>
    <t>0,11 % - 0,20 %</t>
  </si>
  <si>
    <t>0,51 % - 1,00 %</t>
  </si>
  <si>
    <t>2,01 % - 5,00 %</t>
  </si>
  <si>
    <t>0,21 % - 0,35 %</t>
  </si>
  <si>
    <t>0,01 % - 0,10 %</t>
  </si>
  <si>
    <t>2,01 % - 5,00 %</t>
  </si>
  <si>
    <t>10,01 % - 99,99 %</t>
  </si>
  <si>
    <t>5,01 % - 10,00 %</t>
  </si>
  <si>
    <t>10,01 % - 99,99 %</t>
  </si>
  <si>
    <t>0,01  % - 0,10 %</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</si>
  <si>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expositions associées au commerce de détail. </t>
  </si>
  <si>
    <t>Valeurs mobilières évaluées à la juste valeur par le biais des autres éléments du résultat
  global (JVAERG) (quatrième trimestre de 2017 et trimestres précédents : Placements</t>
  </si>
  <si>
    <t xml:space="preserve">Ne comprend pas l’ajustement relatif au plancher de fonds propres. </t>
  </si>
  <si>
    <r>
      <t xml:space="preserve">Ajustement des entités
d’assurance </t>
    </r>
    <r>
      <rPr>
        <vertAlign val="superscript"/>
        <sz val="7"/>
        <color indexed="25"/>
        <rFont val="Arial"/>
        <family val="2"/>
      </rPr>
      <t>2</t>
    </r>
  </si>
  <si>
    <r>
      <rPr>
        <b/>
        <sz val="7"/>
        <rFont val="Arial"/>
        <family val="2"/>
      </rPr>
      <t>Approche standard visant le risque de crédit</t>
    </r>
    <r>
      <rPr>
        <sz val="7"/>
        <rFont val="Arial"/>
        <family val="2"/>
      </rPr>
      <t xml:space="preserve">
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r>
  </si>
  <si>
    <t>le 31 juillet 2018</t>
  </si>
  <si>
    <t>T3/18</t>
  </si>
  <si>
    <t xml:space="preserve">T3/18 </t>
  </si>
  <si>
    <t>T3/18 vs. T2/18</t>
  </si>
  <si>
    <t>AG+AI+AJ+Voir la note 11</t>
  </si>
  <si>
    <t>Compte non tenu de la réserve pour stabilité intérieure de 1,5 % que les BISN doivent détenir selon les exigences du BSIF puisque cette réserve vise à répondre aux risques associés au deuxième pilier qui ne sont pas adéquatement pris en compte dans les exigences du premier pilier. Le tableau ci-dessus ne présente que les exigences du premier pilier.</t>
  </si>
  <si>
    <t>Depuis l’adoption du dispositif de Bâle II en 2008, le BSIF a imposé une exigence relative au plancher de fonds propres pour les institutions qui appliquent l’approche NI avancée pour le risque de crédit. En vigueur au deuxième trimestre de 2018, on détermine le plancher de fonds propres en comparant les fonds propres selon les exigences de l’approche standard de Bâle II à ceux selon les exigences de l’approche de Bâle III, tel qu’il est indiqué par le BSIF. Toute insuffisance entre les fonds propres selon Bâle III et le facteur plancher appliqué aux fonds propres selon les exigences de l’approche standard de Bâle II est ajoutée aux APR (le plancher actuel de 72,5 % sera augmenté à 75 % au quatrième trimestre de 2018). Avant le deuxième trimestre de 2018, l’exigence relative au plancher pour les banques à l'aide de l’approche NI avancée visant le risque de crédit était déterminée selon les exigences de Bâle I plutôt que d’après l’approche standard de Bâle II. Les APR (méthode tout compris) au premier trimestre de 2018 et aux quatrième et deuxième trimestres de 2017 comprenaient un ajustement relatif au plancher de fonds propres suivant cette méthode. Se reporter à la section « Amélioration constante des exigences de fonds propres réglementaires » du rapport de gestion du troisième trimestre de 2018 de notre rapport aux actionnaires pour de plus amples renseignements.</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</si>
  <si>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</si>
  <si>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 xml:space="preserve">Comprennent nos filiales d’assurances, CIBC Reinsurance Company Limited (CIBC Re) et Compagnie d’assurance-vie CIBC limitée (CIBC vie), lesquelles sont exclues du périmètre de consolidation réglementaire. CIBC Re fournit des services de réassurance vie et médicale à des compagnies d’assurance canadiennes et à des compagnies de réassurance internationales. CIBC Re est aussi un participant actif du marché nord-américain de la rétrocession.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31 juillet 2018, CIBC Re avait des actifs de 224 M$, des passifs de (132) M$ et des capitaux propres de 356 M$, alors que CIBC vie avait des actifs de 137 M$, des passifs de (66) M$ et des capitaux propres de 203 M$.  </t>
  </si>
  <si>
    <t>Goodwill et autres immobilisations incorporelles (déduction, nets des passifs d’impôt 
   correspondants)</t>
  </si>
  <si>
    <t xml:space="preserve">  disponibles à la vente)</t>
  </si>
  <si>
    <r>
      <t xml:space="preserve">Total du risque de crédit (avant les ajustements au titre de l’application
    progressive des REC) </t>
    </r>
    <r>
      <rPr>
        <vertAlign val="superscript"/>
        <sz val="7.5"/>
        <color indexed="25"/>
        <rFont val="Arial"/>
        <family val="2"/>
      </rPr>
      <t>4</t>
    </r>
  </si>
  <si>
    <t>Montant de</t>
  </si>
  <si>
    <t>l’équivalent</t>
  </si>
  <si>
    <t>de crédit</t>
  </si>
  <si>
    <t xml:space="preserve">Comprennent les montants assujettis à la compensation en vertu d’accords de compensation exécutoires, tels que les accords de l’International Swaps and Derivatives Association, les accords d’échange ou de compensation de dérivés conclus avec des contreparties, les conventions-cadres de mise en pension de titres mondiales et les conventions-cadres d’accords de prêts de titres mondiales. En vertu de tels accords, toutes les transactions en cours régies par l’accord pertinent peuvent être compensées en cas de défaut ou si un autre événement prédéterminé se produit.  </t>
  </si>
  <si>
    <t xml:space="preserve">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note 1 des états financiers consolidés intermédiaires du rapport aux actionnaires du troisième trimestre. </t>
  </si>
  <si>
    <t>Faible</t>
  </si>
  <si>
    <t>Haute</t>
  </si>
  <si>
    <t>Prêts hypothécaires à l’habitation et marges de crédit hypothécaires 
   au Canada</t>
  </si>
  <si>
    <t xml:space="preserve">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note 1 des états financiers consolidés intermédiaires du rapport aux actionnaires du troisième trimestre. </t>
  </si>
  <si>
    <t>« Tout compris » est défini par le BSIF comme les capitaux propres calculés de manière à inclure tous les ajustements réglementaires qui seront requis d’ici 2019, tout en maintenant les règles de retrait progressif des instruments de fonds propres non admissibles. Compte tenu de l’exigence additionnelle de fonds propres de première catégorie sous forme d’actions ordinaires de 1 % applicable aux BISN, mais compte non tenu de la réserve pour stabilité intérieure de 1,5 % (voir la note 10 ci-après), les ratios cibles minimums du BSIF pour les fonds propres de première catégorie sous forme d’actions ordinaires, les fonds propres de première catégorie et le total des fonds propres pour la période considérée sont respectivement de 8,0 %, 9,5 % et 11,5 %.</t>
  </si>
  <si>
    <t>s.o.</t>
  </si>
  <si>
    <r>
      <t xml:space="preserve">Divers </t>
    </r>
    <r>
      <rPr>
        <vertAlign val="superscript"/>
        <sz val="7.5"/>
        <color indexed="25"/>
        <rFont val="Arial"/>
        <family val="2"/>
      </rPr>
      <t>2</t>
    </r>
  </si>
  <si>
    <t>Actifs d’impôt différé qui dépendent de la rentabilité future (à l’exception de ceux qui découlent
     de différences temporaires)</t>
  </si>
  <si>
    <t xml:space="preserve">Passifs d’impôt différé liés aux logiciels et aux autres immobilisations incorporelles  </t>
  </si>
  <si>
    <t xml:space="preserve">Actifs d’impôt différé se rapportant à des différences temporaires ne dépassant pas les seuils réglementaires  </t>
  </si>
  <si>
    <t xml:space="preserve">Actifs d’impôt différé à l’exclusion de ceux qui se rapportent à des différences temporaires  </t>
  </si>
  <si>
    <t xml:space="preserve">Participations significatives dans les fonds propres d’institutions autres que financières  </t>
  </si>
  <si>
    <t xml:space="preserve">Excédent de l’encours des provisions pour pertes attendues compris dans les fonds propres de deuxième catégorie  </t>
  </si>
  <si>
    <t xml:space="preserve">Valeurs acquises en vertu de prises en pension de titres  </t>
  </si>
  <si>
    <t xml:space="preserve">Actifs nets des régimes de retraite à prestations définies   </t>
  </si>
  <si>
    <t>Participations non significatives dans les fonds propres d’autres institutions financières ne dépassant pas les    
     seuils réglementaires</t>
  </si>
  <si>
    <t xml:space="preserve">Passifs d’impôt différé liés aux actifs nets des régimes de retraite à prestations définies   </t>
  </si>
  <si>
    <t xml:space="preserve">Participations significatives dans les fonds propres d’autres institutions financières liées au goodwill   </t>
  </si>
  <si>
    <t xml:space="preserve">Provisions non comprises dans les fonds propres réglementaires   </t>
  </si>
  <si>
    <t xml:space="preserve">Participations significatives dans les fonds propres d’institutions autres que financières   </t>
  </si>
  <si>
    <r>
      <t xml:space="preserve">Comprend l'incidence nette de l'adoption de l'IFRS 9 sur les résultats non distribués et le cumul des autres éléments du résultat global au 1 </t>
    </r>
    <r>
      <rPr>
        <vertAlign val="superscript"/>
        <sz val="6"/>
        <rFont val="Arial"/>
        <family val="2"/>
      </rPr>
      <t>er</t>
    </r>
    <r>
      <rPr>
        <sz val="6"/>
        <rFont val="Arial"/>
        <family val="2"/>
      </rPr>
      <t xml:space="preserve"> novembre 2017. Voir les modifications à la présentation de l’information financière énoncées dans les notes aux utilisateurs à la page 1 de l'Information financière supplémentaire pour de plus amples renseignements.</t>
    </r>
  </si>
  <si>
    <r>
      <t xml:space="preserve">De qualité inférieure </t>
    </r>
    <r>
      <rPr>
        <vertAlign val="superscript"/>
        <sz val="6"/>
        <color indexed="25"/>
        <rFont val="Arial"/>
        <family val="2"/>
      </rPr>
      <t>3</t>
    </r>
  </si>
  <si>
    <r>
      <t xml:space="preserve">De première qualité </t>
    </r>
    <r>
      <rPr>
        <vertAlign val="superscript"/>
        <sz val="6"/>
        <color indexed="25"/>
        <rFont val="Arial"/>
        <family val="2"/>
      </rPr>
      <t>3</t>
    </r>
  </si>
  <si>
    <t xml:space="preserve">Certaines informations comparatives ont été reclassées.  </t>
  </si>
  <si>
    <t xml:space="preserve">Comprend un montant de 3 956 M$ (4 346 M$ au deuxième trimestre de 2018) au titre de l’APR incluant les REC aux fins des fonds propres de première catégorie sous forme d’actions ordinaires relativement aux dérivés de gré à gré bilatéraux. </t>
  </si>
  <si>
    <t xml:space="preserve">Somme du coût de remplacement courant et des expositions futures éventuelles, rajustée pour tenir compte des accords généraux de compensation et de l’incidence des garanties totalisant 4 797 M$ (5 025 M$ au deuxième trimestre de 2018). Les garanties sont composées de liquidités de 4 189 M$ (4 064 M$ au deuxième trimestre de 2018) et de valeurs émises par le gouvernement de 609 M$ (961 M$ au deuxième trimestre de 2018).  </t>
  </si>
  <si>
    <t>Les expositions liées aux activités de retitrisation comprennent un montant 4 M$ (5 M$ au deuxième trimestre de 2018) en placements et prêts, un montant de néant (néant au deuxième trimestre de 2018) en facilités de crédit inutilisées et un montant de 28 M$ (32 M$ au deuxième trimestre de 2018) en dérivés de crédit vendus.</t>
  </si>
  <si>
    <t>Net des sûretés financières d’un montant de 4 M$ (5 M$ au deuxième trimestre de 2018) pour les expositions liées aux retitrisations.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</si>
</sst>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_ * #,##0_)\ _$_ ;_ * \(#,##0\)\ _$_ ;_ * &quot;-&quot;_)\ _$_ ;_ @_ "/>
    <numFmt numFmtId="166" formatCode="_(* #,##0.0_);_(* \(#,##0.0\);_(* &quot;-&quot;??_);_(@_)"/>
    <numFmt numFmtId="167" formatCode="_(* #,##0_);_(* \(#,##0\);_(* &quot;-&quot;??_);_(@_)"/>
    <numFmt numFmtId="168" formatCode="_(* #,##0.00_);_(* \(#,##0.00\);_(* &quot;-&quot;_);_(@_)"/>
    <numFmt numFmtId="169" formatCode="0.00%;\(0.00\)%"/>
    <numFmt numFmtId="170" formatCode="0.0%"/>
    <numFmt numFmtId="171" formatCode="_(* #,##0.0_);_(* \(#,##0.0\);_(* &quot;-&quot;?_);_(@_)"/>
    <numFmt numFmtId="172" formatCode="_(* #,##0_);_(* \(#,##0\);_(* &quot;-&quot;?_);_(@_)"/>
    <numFmt numFmtId="173" formatCode="_-* #,##0_-;\-* #,##0_-;_-* &quot;-&quot;_-;_-@_-"/>
    <numFmt numFmtId="174" formatCode="_-* #,##0.00_-;\-* #,##0.00_-;_-* &quot;-&quot;_-;_-@_-"/>
    <numFmt numFmtId="175" formatCode="0.0&quot; &quot;%"/>
    <numFmt numFmtId="176" formatCode="_(* #,##0.0000_);_(* \(#,##0.0000\);_(* &quot;-&quot;??_);_(@_)"/>
    <numFmt numFmtId="177" formatCode="0.0"/>
    <numFmt numFmtId="178" formatCode="0.0000%"/>
    <numFmt numFmtId="179" formatCode="#,##0;\-#,##0;&quot;-&quot;"/>
    <numFmt numFmtId="180" formatCode="0.00000"/>
    <numFmt numFmtId="181" formatCode="0.0000"/>
    <numFmt numFmtId="182" formatCode="&quot;Rp&quot;#,##0_);[Red]\(&quot;Rp&quot;#,##0\)"/>
    <numFmt numFmtId="183" formatCode="&quot;Rp&quot;#,##0.00_);\(&quot;Rp&quot;#,##0.00\)"/>
    <numFmt numFmtId="184" formatCode="&quot;Rp&quot;#,##0.00_);[Red]\(&quot;Rp&quot;#,##0.00\)"/>
    <numFmt numFmtId="185" formatCode="_(&quot;Rp&quot;* #,##0_);_(&quot;Rp&quot;* \(#,##0\);_(&quot;Rp&quot;* &quot;-&quot;_);_(@_)"/>
    <numFmt numFmtId="186" formatCode="_(&quot;Rp&quot;* #,##0.00_);_(&quot;Rp&quot;* \(#,##0.00\);_(&quot;Rp&quot;* &quot;-&quot;??_);_(@_)"/>
    <numFmt numFmtId="187" formatCode="&quot;Rp&quot;\ #,##0_);\(&quot;Rp&quot;\ #,##0\)"/>
    <numFmt numFmtId="188" formatCode="&quot;Rp&quot;\ #,##0_);[Red]\(&quot;Rp&quot;\ #,##0\)"/>
    <numFmt numFmtId="189" formatCode="&quot;Rp&quot;\ #,##0.00_);\(&quot;Rp&quot;\ #,##0.00\)"/>
    <numFmt numFmtId="190" formatCode="&quot;Rp&quot;\ #,##0.00_);[Red]\(&quot;Rp&quot;\ #,##0.00\)"/>
    <numFmt numFmtId="191" formatCode="_(&quot;Rp&quot;\ * #,##0_);_(&quot;Rp&quot;\ * \(#,##0\);_(&quot;Rp&quot;\ * &quot;-&quot;_);_(@_)"/>
    <numFmt numFmtId="192" formatCode="_(&quot;Rp&quot;\ * #,##0.00_);_(&quot;Rp&quot;\ * \(#,##0.00\);_(&quot;Rp&quot;\ * &quot;-&quot;??_);_(@_)"/>
    <numFmt numFmtId="193" formatCode="yyyy\-mm\-dd;@"/>
    <numFmt numFmtId="194" formatCode="[&gt;0]General"/>
    <numFmt numFmtId="195" formatCode="0.00&quot; &quot;%"/>
  </numFmts>
  <fonts count="188">
    <font>
      <sz val="10"/>
      <name val="Arial"/>
      <family val="2"/>
    </font>
    <font>
      <sz val="11"/>
      <color indexed="8"/>
      <name val="Trebuchet MS"/>
      <family val="2"/>
    </font>
    <font>
      <b/>
      <sz val="13"/>
      <color indexed="9"/>
      <name val="Arial"/>
      <family val="2"/>
    </font>
    <font>
      <sz val="5"/>
      <name val="Arial"/>
      <family val="2"/>
    </font>
    <font>
      <sz val="6"/>
      <color indexed="63"/>
      <name val="Arial"/>
      <family val="2"/>
    </font>
    <font>
      <b/>
      <sz val="6"/>
      <name val="Arial"/>
      <family val="2"/>
    </font>
    <font>
      <sz val="6"/>
      <name val="Arial"/>
      <family val="2"/>
    </font>
    <font>
      <sz val="5.5"/>
      <color indexed="25"/>
      <name val="Arial"/>
      <family val="2"/>
    </font>
    <font>
      <sz val="6"/>
      <color indexed="25"/>
      <name val="Arial"/>
      <family val="2"/>
    </font>
    <font>
      <sz val="8"/>
      <name val="Arial"/>
      <family val="2"/>
    </font>
    <font>
      <b/>
      <sz val="10"/>
      <name val="Arial"/>
      <family val="2"/>
    </font>
    <font>
      <sz val="2"/>
      <name val="Arial"/>
      <family val="2"/>
    </font>
    <font>
      <sz val="10"/>
      <color indexed="9"/>
      <name val="Arial"/>
      <family val="2"/>
    </font>
    <font>
      <i/>
      <sz val="10"/>
      <name val="Arial"/>
      <family val="2"/>
    </font>
    <font>
      <sz val="5.5"/>
      <name val="Arial"/>
      <family val="2"/>
    </font>
    <font>
      <b/>
      <sz val="5.5"/>
      <name val="Arial"/>
      <family val="2"/>
    </font>
    <font>
      <sz val="10"/>
      <color indexed="16"/>
      <name val="Arial"/>
      <family val="2"/>
    </font>
    <font>
      <b/>
      <sz val="8"/>
      <name val="Arial"/>
      <family val="2"/>
    </font>
    <font>
      <sz val="7"/>
      <color indexed="25"/>
      <name val="Arial"/>
      <family val="2"/>
    </font>
    <font>
      <sz val="7"/>
      <name val="Arial"/>
      <family val="2"/>
    </font>
    <font>
      <sz val="7.5"/>
      <color indexed="25"/>
      <name val="Arial"/>
      <family val="2"/>
    </font>
    <font>
      <b/>
      <sz val="7.5"/>
      <color indexed="25"/>
      <name val="Arial"/>
      <family val="2"/>
    </font>
    <font>
      <b/>
      <sz val="12.5"/>
      <color indexed="9"/>
      <name val="Arial"/>
      <family val="2"/>
    </font>
    <font>
      <i/>
      <sz val="7"/>
      <name val="Arial"/>
      <family val="2"/>
    </font>
    <font>
      <b/>
      <sz val="11"/>
      <name val="Arial"/>
      <family val="2"/>
    </font>
    <font>
      <sz val="11"/>
      <name val="Arial"/>
      <family val="2"/>
    </font>
    <font>
      <sz val="10"/>
      <name val="Tms Rmn"/>
      <family val="2"/>
    </font>
    <font>
      <sz val="7.5"/>
      <name val="Arial"/>
      <family val="2"/>
    </font>
    <font>
      <b/>
      <sz val="7.5"/>
      <name val="Arial"/>
      <family val="2"/>
    </font>
    <font>
      <i/>
      <sz val="7.5"/>
      <name val="Arial"/>
      <family val="2"/>
    </font>
    <font>
      <sz val="7.5"/>
      <color indexed="16"/>
      <name val="Arial"/>
      <family val="2"/>
    </font>
    <font>
      <b/>
      <sz val="7.5"/>
      <color indexed="16"/>
      <name val="Arial"/>
      <family val="2"/>
    </font>
    <font>
      <sz val="6.5"/>
      <color indexed="25"/>
      <name val="Arial"/>
      <family val="2"/>
    </font>
    <font>
      <sz val="6.5"/>
      <name val="Arial"/>
      <family val="2"/>
    </font>
    <font>
      <b/>
      <sz val="10"/>
      <color indexed="16"/>
      <name val="Arial"/>
      <family val="2"/>
    </font>
    <font>
      <b/>
      <sz val="7"/>
      <color indexed="9"/>
      <name val="Arial"/>
      <family val="2"/>
    </font>
    <font>
      <sz val="7"/>
      <color indexed="9"/>
      <name val="Arial"/>
      <family val="2"/>
    </font>
    <font>
      <b/>
      <sz val="7"/>
      <name val="Arial"/>
      <family val="2"/>
    </font>
    <font>
      <sz val="7"/>
      <color indexed="8"/>
      <name val="Arial"/>
      <family val="2"/>
    </font>
    <font>
      <sz val="6.5"/>
      <color indexed="8"/>
      <name val="Arial"/>
      <family val="2"/>
    </font>
    <font>
      <b/>
      <sz val="12"/>
      <color indexed="9"/>
      <name val="Arial"/>
      <family val="2"/>
    </font>
    <font>
      <sz val="7.5"/>
      <color indexed="8"/>
      <name val="Arial"/>
      <family val="2"/>
    </font>
    <font>
      <u val="single"/>
      <sz val="7.5"/>
      <name val="Arial"/>
      <family val="2"/>
    </font>
    <font>
      <sz val="4"/>
      <name val="Arial"/>
      <family val="2"/>
    </font>
    <font>
      <vertAlign val="superscript"/>
      <sz val="5.5"/>
      <color indexed="8"/>
      <name val="Arial"/>
      <family val="2"/>
    </font>
    <font>
      <sz val="10"/>
      <color indexed="25"/>
      <name val="Arial"/>
      <family val="2"/>
    </font>
    <font>
      <b/>
      <sz val="10"/>
      <color indexed="10"/>
      <name val="Arial"/>
      <family val="2"/>
    </font>
    <font>
      <b/>
      <sz val="10"/>
      <color indexed="9"/>
      <name val="Arial"/>
      <family val="2"/>
    </font>
    <font>
      <sz val="10"/>
      <color indexed="8"/>
      <name val="Arial"/>
      <family val="2"/>
    </font>
    <font>
      <sz val="7"/>
      <color indexed="60"/>
      <name val="Arial"/>
      <family val="2"/>
    </font>
    <font>
      <b/>
      <sz val="4"/>
      <color indexed="9"/>
      <name val="Arial"/>
      <family val="2"/>
    </font>
    <font>
      <b/>
      <sz val="6"/>
      <color indexed="9"/>
      <name val="Arial"/>
      <family val="2"/>
    </font>
    <font>
      <i/>
      <sz val="6"/>
      <name val="Arial"/>
      <family val="2"/>
    </font>
    <font>
      <sz val="6"/>
      <color indexed="8"/>
      <name val="Arial"/>
      <family val="2"/>
    </font>
    <font>
      <b/>
      <sz val="8"/>
      <name val="Tms Rmn"/>
      <family val="2"/>
    </font>
    <font>
      <sz val="10"/>
      <name val="Arial "/>
      <family val="2"/>
    </font>
    <font>
      <sz val="10"/>
      <color indexed="25"/>
      <name val="Arial "/>
      <family val="2"/>
    </font>
    <font>
      <sz val="2"/>
      <name val="Arial "/>
      <family val="2"/>
    </font>
    <font>
      <sz val="14"/>
      <name val="Arial"/>
      <family val="2"/>
    </font>
    <font>
      <b/>
      <sz val="13"/>
      <color indexed="25"/>
      <name val="Arial"/>
      <family val="2"/>
    </font>
    <font>
      <vertAlign val="superscript"/>
      <sz val="7.5"/>
      <color indexed="25"/>
      <name val="Arial"/>
      <family val="2"/>
    </font>
    <font>
      <b/>
      <vertAlign val="superscript"/>
      <sz val="7.5"/>
      <color indexed="25"/>
      <name val="Arial"/>
      <family val="2"/>
    </font>
    <font>
      <sz val="7.5"/>
      <color indexed="9"/>
      <name val="Arial"/>
      <family val="2"/>
    </font>
    <font>
      <sz val="16"/>
      <name val="Arial"/>
      <family val="2"/>
    </font>
    <font>
      <b/>
      <u val="single"/>
      <sz val="8"/>
      <name val="Arial"/>
      <family val="2"/>
    </font>
    <font>
      <sz val="9"/>
      <name val="Arial"/>
      <family val="2"/>
    </font>
    <font>
      <vertAlign val="superscript"/>
      <sz val="7"/>
      <color indexed="25"/>
      <name val="Arial"/>
      <family val="2"/>
    </font>
    <font>
      <vertAlign val="superscript"/>
      <sz val="5.5"/>
      <color indexed="25"/>
      <name val="Arial"/>
      <family val="2"/>
    </font>
    <font>
      <vertAlign val="superscript"/>
      <sz val="6.5"/>
      <color indexed="25"/>
      <name val="Arial"/>
      <family val="2"/>
    </font>
    <font>
      <b/>
      <sz val="60"/>
      <color indexed="25"/>
      <name val="Arial"/>
      <family val="2"/>
    </font>
    <font>
      <sz val="40"/>
      <color indexed="25"/>
      <name val="Arial"/>
      <family val="2"/>
    </font>
    <font>
      <b/>
      <sz val="20"/>
      <name val="Arial"/>
      <family val="2"/>
    </font>
    <font>
      <sz val="10"/>
      <color indexed="10"/>
      <name val="Arial"/>
      <family val="2"/>
    </font>
    <font>
      <sz val="25"/>
      <name val="Arial"/>
      <family val="2"/>
    </font>
    <font>
      <sz val="28"/>
      <name val="Arial"/>
      <family val="2"/>
    </font>
    <font>
      <u val="single"/>
      <sz val="10"/>
      <color indexed="12"/>
      <name val="Tms Rmn"/>
      <family val="2"/>
    </font>
    <font>
      <u val="single"/>
      <sz val="30"/>
      <color indexed="12"/>
      <name val="Arial"/>
      <family val="2"/>
    </font>
    <font>
      <b/>
      <vertAlign val="superscript"/>
      <sz val="13"/>
      <color indexed="9"/>
      <name val="Arial"/>
      <family val="2"/>
    </font>
    <font>
      <b/>
      <vertAlign val="superscript"/>
      <sz val="7"/>
      <name val="Arial"/>
      <family val="2"/>
    </font>
    <font>
      <vertAlign val="superscript"/>
      <sz val="7"/>
      <name val="Arial"/>
      <family val="2"/>
    </font>
    <font>
      <vertAlign val="superscript"/>
      <sz val="6"/>
      <name val="Arial"/>
      <family val="2"/>
    </font>
    <font>
      <vertAlign val="superscript"/>
      <sz val="6"/>
      <color indexed="25"/>
      <name val="Arial"/>
      <family val="2"/>
    </font>
    <font>
      <vertAlign val="superscript"/>
      <sz val="8"/>
      <color indexed="25"/>
      <name val="Arial"/>
      <family val="2"/>
    </font>
    <font>
      <b/>
      <vertAlign val="superscript"/>
      <sz val="7"/>
      <color indexed="25"/>
      <name val="Arial"/>
      <family val="2"/>
    </font>
    <font>
      <vertAlign val="superscript"/>
      <sz val="13"/>
      <color indexed="9"/>
      <name val="Arial"/>
      <family val="2"/>
    </font>
    <font>
      <i/>
      <sz val="6.5"/>
      <name val="Arial"/>
      <family val="2"/>
    </font>
    <font>
      <vertAlign val="superscript"/>
      <sz val="12"/>
      <color indexed="9"/>
      <name val="Arial"/>
      <family val="2"/>
    </font>
    <font>
      <sz val="12.5"/>
      <color indexed="9"/>
      <name val="Arial"/>
      <family val="2"/>
    </font>
    <font>
      <vertAlign val="superscript"/>
      <sz val="12.5"/>
      <color indexed="9"/>
      <name val="Arial"/>
      <family val="2"/>
    </font>
    <font>
      <b/>
      <sz val="6.5"/>
      <name val="Arial"/>
      <family val="2"/>
    </font>
    <font>
      <b/>
      <i/>
      <sz val="6.5"/>
      <name val="Arial"/>
      <family val="2"/>
    </font>
    <font>
      <sz val="9"/>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9"/>
      <color indexed="63"/>
      <name val="Verdana"/>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sz val="11"/>
      <color indexed="8"/>
      <name val="Calibri"/>
      <family val="2"/>
    </font>
    <font>
      <sz val="7.5"/>
      <color indexed="10"/>
      <name val="Arial"/>
      <family val="2"/>
    </font>
    <font>
      <b/>
      <sz val="15"/>
      <color indexed="56"/>
      <name val="Trebuchet MS"/>
      <family val="2"/>
    </font>
    <font>
      <b/>
      <sz val="13"/>
      <color indexed="56"/>
      <name val="Trebuchet MS"/>
      <family val="2"/>
    </font>
    <font>
      <b/>
      <sz val="11"/>
      <color indexed="56"/>
      <name val="Trebuchet MS"/>
      <family val="2"/>
    </font>
    <font>
      <sz val="11"/>
      <color indexed="17"/>
      <name val="Trebuchet MS"/>
      <family val="2"/>
    </font>
    <font>
      <sz val="11"/>
      <color indexed="20"/>
      <name val="Trebuchet MS"/>
      <family val="2"/>
    </font>
    <font>
      <sz val="11"/>
      <color indexed="60"/>
      <name val="Trebuchet MS"/>
      <family val="2"/>
    </font>
    <font>
      <sz val="11"/>
      <color indexed="62"/>
      <name val="Trebuchet MS"/>
      <family val="2"/>
    </font>
    <font>
      <b/>
      <sz val="11"/>
      <color indexed="63"/>
      <name val="Trebuchet MS"/>
      <family val="2"/>
    </font>
    <font>
      <b/>
      <sz val="11"/>
      <color indexed="52"/>
      <name val="Trebuchet MS"/>
      <family val="2"/>
    </font>
    <font>
      <sz val="11"/>
      <color indexed="52"/>
      <name val="Trebuchet MS"/>
      <family val="2"/>
    </font>
    <font>
      <b/>
      <sz val="11"/>
      <color indexed="9"/>
      <name val="Trebuchet MS"/>
      <family val="2"/>
    </font>
    <font>
      <sz val="11"/>
      <color indexed="10"/>
      <name val="Trebuchet MS"/>
      <family val="2"/>
    </font>
    <font>
      <i/>
      <sz val="11"/>
      <color indexed="23"/>
      <name val="Trebuchet MS"/>
      <family val="2"/>
    </font>
    <font>
      <b/>
      <sz val="11"/>
      <color indexed="8"/>
      <name val="Trebuchet MS"/>
      <family val="2"/>
    </font>
    <font>
      <sz val="11"/>
      <color indexed="9"/>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font>
    <font>
      <b/>
      <sz val="11"/>
      <color theme="1"/>
      <name val="Trebuchet MS"/>
      <family val="2"/>
    </font>
    <font>
      <sz val="11"/>
      <color rgb="FFFF0000"/>
      <name val="Trebuchet MS"/>
      <family val="2"/>
    </font>
    <font>
      <sz val="10"/>
      <color rgb="FF800000"/>
      <name val="Arial"/>
      <family val="2"/>
    </font>
    <font>
      <sz val="7"/>
      <color rgb="FFAF0B1C"/>
      <name val="Arial"/>
      <family val="2"/>
    </font>
    <font>
      <sz val="5.5"/>
      <color rgb="FFAF0B1C"/>
      <name val="Arial"/>
      <family val="2"/>
    </font>
    <font>
      <sz val="7"/>
      <color rgb="FFFFFFFF"/>
      <name val="Arial"/>
      <family val="2"/>
    </font>
    <font>
      <sz val="6.5"/>
      <color rgb="FFAF0B1C"/>
      <name val="Arial"/>
      <family val="2"/>
    </font>
    <font>
      <sz val="10"/>
      <color rgb="FFAF0B1C"/>
      <name val="Arial"/>
      <family val="2"/>
    </font>
    <font>
      <b/>
      <sz val="60"/>
      <color rgb="FFAF0B1C"/>
      <name val="Arial"/>
      <family val="2"/>
    </font>
    <font>
      <sz val="40"/>
      <color rgb="FFAF0B1C"/>
      <name val="Arial"/>
      <family val="2"/>
    </font>
    <font>
      <b/>
      <sz val="7"/>
      <color rgb="FFFFFFFF"/>
      <name val="Arial"/>
      <family val="2"/>
    </font>
    <font>
      <vertAlign val="superscript"/>
      <sz val="5.5"/>
      <color rgb="FF000000"/>
      <name val="Arial"/>
      <family val="2"/>
    </font>
    <font>
      <vertAlign val="superscript"/>
      <sz val="6.5"/>
      <color rgb="FFAF0B1C"/>
      <name val="Arial"/>
      <family val="2"/>
    </font>
    <font>
      <sz val="7"/>
      <color rgb="FF000000"/>
      <name val="Arial"/>
      <family val="2"/>
    </font>
    <font>
      <sz val="10"/>
      <color rgb="FF000000"/>
      <name val="Arial"/>
      <family val="2"/>
    </font>
    <font>
      <sz val="6"/>
      <color rgb="FF000000"/>
      <name val="Arial"/>
      <family val="2"/>
    </font>
    <font>
      <sz val="6"/>
      <color rgb="FFAF0B1C"/>
      <name val="Arial"/>
      <family val="2"/>
    </font>
    <font>
      <b/>
      <sz val="10"/>
      <color rgb="FFFFFFFF"/>
      <name val="Arial"/>
      <family val="2"/>
    </font>
    <font>
      <sz val="10"/>
      <color rgb="FFFFFFFF"/>
      <name val="Arial"/>
      <family val="2"/>
    </font>
    <font>
      <vertAlign val="superscript"/>
      <sz val="7"/>
      <color rgb="FFAF0B1C"/>
      <name val="Arial"/>
      <family val="2"/>
    </font>
    <font>
      <sz val="7.5"/>
      <color rgb="FF000000"/>
      <name val="Arial"/>
      <family val="2"/>
    </font>
    <font>
      <b/>
      <sz val="7.5"/>
      <color rgb="FFAF0B1C"/>
      <name val="Arial"/>
      <family val="2"/>
    </font>
    <font>
      <b/>
      <sz val="10"/>
      <color rgb="FFFF0000"/>
      <name val="Arial"/>
      <family val="2"/>
    </font>
    <font>
      <vertAlign val="superscript"/>
      <sz val="7.5"/>
      <color rgb="FFAF0B1C"/>
      <name val="Arial"/>
      <family val="2"/>
    </font>
    <font>
      <b/>
      <sz val="10"/>
      <color rgb="FF800000"/>
      <name val="Arial"/>
      <family val="2"/>
    </font>
    <font>
      <vertAlign val="superscript"/>
      <sz val="5.5"/>
      <color rgb="FFAF0B1C"/>
      <name val="Arial"/>
      <family val="2"/>
    </font>
    <font>
      <sz val="7.5"/>
      <color rgb="FFAF0B1C"/>
      <name val="Arial"/>
      <family val="2"/>
    </font>
    <font>
      <b/>
      <vertAlign val="superscript"/>
      <sz val="7.5"/>
      <color rgb="FFAF0B1C"/>
      <name val="Arial"/>
      <family val="2"/>
    </font>
    <font>
      <sz val="7.5"/>
      <color rgb="FFFFFFFF"/>
      <name val="Arial"/>
      <family val="2"/>
    </font>
    <font>
      <sz val="10"/>
      <color rgb="FFAF0B1C"/>
      <name val="Arial "/>
      <family val="2"/>
    </font>
    <font>
      <sz val="6.5"/>
      <color rgb="FF000000"/>
      <name val="Arial"/>
      <family val="2"/>
    </font>
    <font>
      <sz val="7"/>
      <color rgb="FF993300"/>
      <name val="Arial"/>
      <family val="2"/>
    </font>
    <font>
      <sz val="7.5"/>
      <color rgb="FF800000"/>
      <name val="Arial"/>
      <family val="2"/>
    </font>
    <font>
      <b/>
      <sz val="7.5"/>
      <color rgb="FF800000"/>
      <name val="Arial"/>
      <family val="2"/>
    </font>
    <font>
      <sz val="7.5"/>
      <color rgb="FFFF0000"/>
      <name val="Arial"/>
      <family val="2"/>
    </font>
    <font>
      <b/>
      <sz val="13"/>
      <color rgb="FFFFFFFF"/>
      <name val="Arial"/>
      <family val="2"/>
    </font>
    <font>
      <b/>
      <sz val="12"/>
      <color rgb="FFFFFFFF"/>
      <name val="Arial"/>
      <family val="2"/>
    </font>
    <font>
      <b/>
      <sz val="6"/>
      <color rgb="FFFFFFFF"/>
      <name val="Arial"/>
      <family val="2"/>
    </font>
    <font>
      <b/>
      <sz val="4"/>
      <color rgb="FFFFFFFF"/>
      <name val="Arial"/>
      <family val="2"/>
    </font>
    <font>
      <b/>
      <sz val="12.5"/>
      <color rgb="FFFFFFFF"/>
      <name val="Arial"/>
      <family val="2"/>
    </font>
    <font>
      <sz val="6"/>
      <color rgb="FF333333"/>
      <name val="Arial"/>
      <family val="2"/>
    </font>
    <font>
      <b/>
      <sz val="13"/>
      <color rgb="FFAF0B1C"/>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rgb="FFFFFFFF"/>
        <bgColor indexed="64"/>
      </patternFill>
    </fill>
    <fill>
      <patternFill patternType="solid">
        <fgColor indexed="65"/>
        <bgColor indexed="64"/>
      </patternFill>
    </fill>
    <fill>
      <patternFill patternType="solid">
        <fgColor rgb="FFAF0B1C"/>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style="thin"/>
      <right/>
      <top style="thin"/>
      <bottom style="thin"/>
    </border>
    <border>
      <left style="thin"/>
      <right style="thin"/>
      <top style="thin"/>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style="thin"/>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style="thin"/>
      <top/>
      <bottom/>
    </border>
    <border>
      <left/>
      <right/>
      <top/>
      <bottom style="thin"/>
    </border>
    <border>
      <left/>
      <right style="thin"/>
      <top style="thin"/>
      <bottom/>
    </border>
    <border>
      <left/>
      <right/>
      <top/>
      <bottom style="dotted">
        <color rgb="FFC0C0C0"/>
      </bottom>
    </border>
    <border>
      <left style="thin"/>
      <right/>
      <top/>
      <bottom style="dotted">
        <color rgb="FFC0C0C0"/>
      </bottom>
    </border>
    <border>
      <left/>
      <right/>
      <top style="dotted">
        <color rgb="FFC0C0C0"/>
      </top>
      <bottom/>
    </border>
    <border>
      <left style="thin"/>
      <right/>
      <top/>
      <bottom style="thin"/>
    </border>
    <border>
      <left/>
      <right style="thin"/>
      <top/>
      <bottom style="thin"/>
    </border>
    <border>
      <left style="thin"/>
      <right/>
      <top style="thin"/>
      <bottom/>
    </border>
    <border>
      <left/>
      <right/>
      <top style="thin"/>
      <bottom/>
    </border>
    <border>
      <left style="thin"/>
      <right/>
      <top style="dotted">
        <color rgb="FFC0C0C0"/>
      </top>
      <bottom style="dotted">
        <color rgb="FFC0C0C0"/>
      </bottom>
    </border>
    <border>
      <left/>
      <right style="thin"/>
      <top/>
      <bottom style="thin">
        <color rgb="FFC0C0C0"/>
      </bottom>
    </border>
    <border>
      <left/>
      <right style="thin"/>
      <top/>
      <bottom style="dotted">
        <color rgb="FFC0C0C0"/>
      </bottom>
    </border>
    <border>
      <left style="thin"/>
      <right/>
      <top style="dotted">
        <color rgb="FFC0C0C0"/>
      </top>
      <bottom/>
    </border>
    <border>
      <left/>
      <right/>
      <top style="dotted">
        <color rgb="FFC0C0C0"/>
      </top>
      <bottom style="dotted">
        <color rgb="FFC0C0C0"/>
      </bottom>
    </border>
    <border>
      <left/>
      <right style="thin"/>
      <top style="dotted">
        <color rgb="FFC0C0C0"/>
      </top>
      <bottom/>
    </border>
    <border>
      <left/>
      <right/>
      <top style="dashed">
        <color rgb="FFC0C0C0"/>
      </top>
      <bottom style="dashed">
        <color rgb="FFC0C0C0"/>
      </bottom>
    </border>
    <border>
      <left/>
      <right/>
      <top/>
      <bottom style="dashed">
        <color rgb="FFC0C0C0"/>
      </bottom>
    </border>
    <border>
      <left style="thin"/>
      <right/>
      <top style="dotted">
        <color rgb="FFC0C0C0"/>
      </top>
      <bottom style="thin"/>
    </border>
    <border>
      <left/>
      <right/>
      <top style="thin"/>
      <bottom style="dotted">
        <color rgb="FFC0C0C0"/>
      </bottom>
    </border>
    <border>
      <left/>
      <right style="thin"/>
      <top style="dotted">
        <color rgb="FFC0C0C0"/>
      </top>
      <bottom style="dotted">
        <color rgb="FFC0C0C0"/>
      </bottom>
    </border>
    <border>
      <left/>
      <right/>
      <top style="dotted">
        <color rgb="FFC0C0C0"/>
      </top>
      <bottom style="thin"/>
    </border>
    <border>
      <left style="thin"/>
      <right style="thin"/>
      <top/>
      <bottom/>
    </border>
    <border>
      <left style="thin"/>
      <right style="thin"/>
      <top/>
      <bottom style="thin"/>
    </border>
    <border>
      <left style="thin"/>
      <right/>
      <top style="thin">
        <color rgb="FF808080"/>
      </top>
      <bottom style="thin">
        <color rgb="FF808080"/>
      </bottom>
    </border>
    <border>
      <left/>
      <right style="thin"/>
      <top style="thin">
        <color rgb="FF808080"/>
      </top>
      <bottom style="thin">
        <color rgb="FF808080"/>
      </bottom>
    </border>
    <border>
      <left style="thin"/>
      <right/>
      <top style="thin">
        <color rgb="FF808080"/>
      </top>
      <bottom/>
    </border>
    <border>
      <left/>
      <right style="thin"/>
      <top style="thin">
        <color rgb="FF808080"/>
      </top>
      <bottom/>
    </border>
    <border>
      <left style="thin"/>
      <right/>
      <top style="thin">
        <color rgb="FF969696"/>
      </top>
      <bottom style="thin">
        <color rgb="FF969696"/>
      </bottom>
    </border>
    <border>
      <left/>
      <right style="thin"/>
      <top style="thin">
        <color rgb="FF969696"/>
      </top>
      <bottom style="thin">
        <color rgb="FF969696"/>
      </bottom>
    </border>
    <border>
      <left/>
      <right/>
      <top/>
      <bottom style="thin">
        <color rgb="FFC0C0C0"/>
      </bottom>
    </border>
    <border>
      <left style="thin"/>
      <right/>
      <top/>
      <bottom style="thin">
        <color rgb="FFC0C0C0"/>
      </bottom>
    </border>
    <border>
      <left style="thin"/>
      <right/>
      <top style="thin"/>
      <bottom style="dotted">
        <color rgb="FFC0C0C0"/>
      </bottom>
    </border>
    <border>
      <left/>
      <right style="thin"/>
      <top style="dotted">
        <color rgb="FFC0C0C0"/>
      </top>
      <bottom style="thin"/>
    </border>
    <border>
      <left style="thin"/>
      <right/>
      <top/>
      <bottom style="dotted">
        <color indexed="22"/>
      </bottom>
    </border>
    <border>
      <left/>
      <right/>
      <top/>
      <bottom style="dotted">
        <color indexed="22"/>
      </bottom>
    </border>
    <border>
      <left style="thin"/>
      <right/>
      <top/>
      <bottom style="thin">
        <color indexed="22"/>
      </bottom>
    </border>
    <border>
      <left/>
      <right/>
      <top/>
      <bottom style="thin">
        <color indexed="22"/>
      </bottom>
    </border>
    <border>
      <left/>
      <right/>
      <top style="dotted">
        <color indexed="22"/>
      </top>
      <bottom style="dotted">
        <color indexed="22"/>
      </bottom>
    </border>
    <border>
      <left/>
      <right/>
      <top style="dotted">
        <color indexed="22"/>
      </top>
      <bottom/>
    </border>
    <border>
      <left/>
      <right/>
      <top style="dashed">
        <color rgb="FFC0C0C0"/>
      </top>
      <bottom/>
    </border>
  </borders>
  <cellStyleXfs count="1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2" borderId="0" applyNumberFormat="0" applyBorder="0" applyAlignment="0" applyProtection="0"/>
    <xf numFmtId="0" fontId="91" fillId="3" borderId="0" applyNumberFormat="0" applyBorder="0" applyAlignment="0" applyProtection="0"/>
    <xf numFmtId="0" fontId="131" fillId="4" borderId="0" applyNumberFormat="0" applyBorder="0" applyAlignment="0" applyProtection="0"/>
    <xf numFmtId="0" fontId="91" fillId="5" borderId="0" applyNumberFormat="0" applyBorder="0" applyAlignment="0" applyProtection="0"/>
    <xf numFmtId="0" fontId="131" fillId="6" borderId="0" applyNumberFormat="0" applyBorder="0" applyAlignment="0" applyProtection="0"/>
    <xf numFmtId="0" fontId="91" fillId="7" borderId="0" applyNumberFormat="0" applyBorder="0" applyAlignment="0" applyProtection="0"/>
    <xf numFmtId="0" fontId="131" fillId="8" borderId="0" applyNumberFormat="0" applyBorder="0" applyAlignment="0" applyProtection="0"/>
    <xf numFmtId="0" fontId="91" fillId="9" borderId="0" applyNumberFormat="0" applyBorder="0" applyAlignment="0" applyProtection="0"/>
    <xf numFmtId="0" fontId="131" fillId="10" borderId="0" applyNumberFormat="0" applyBorder="0" applyAlignment="0" applyProtection="0"/>
    <xf numFmtId="0" fontId="91" fillId="11" borderId="0" applyNumberFormat="0" applyBorder="0" applyAlignment="0" applyProtection="0"/>
    <xf numFmtId="0" fontId="131" fillId="12" borderId="0" applyNumberFormat="0" applyBorder="0" applyAlignment="0" applyProtection="0"/>
    <xf numFmtId="0" fontId="91" fillId="13" borderId="0" applyNumberFormat="0" applyBorder="0" applyAlignment="0" applyProtection="0"/>
    <xf numFmtId="0" fontId="131" fillId="14" borderId="0" applyNumberFormat="0" applyBorder="0" applyAlignment="0" applyProtection="0"/>
    <xf numFmtId="0" fontId="91" fillId="15" borderId="0" applyNumberFormat="0" applyBorder="0" applyAlignment="0" applyProtection="0"/>
    <xf numFmtId="0" fontId="131" fillId="16" borderId="0" applyNumberFormat="0" applyBorder="0" applyAlignment="0" applyProtection="0"/>
    <xf numFmtId="0" fontId="91" fillId="17" borderId="0" applyNumberFormat="0" applyBorder="0" applyAlignment="0" applyProtection="0"/>
    <xf numFmtId="0" fontId="131" fillId="18" borderId="0" applyNumberFormat="0" applyBorder="0" applyAlignment="0" applyProtection="0"/>
    <xf numFmtId="0" fontId="91" fillId="19" borderId="0" applyNumberFormat="0" applyBorder="0" applyAlignment="0" applyProtection="0"/>
    <xf numFmtId="0" fontId="131" fillId="20" borderId="0" applyNumberFormat="0" applyBorder="0" applyAlignment="0" applyProtection="0"/>
    <xf numFmtId="0" fontId="91" fillId="9" borderId="0" applyNumberFormat="0" applyBorder="0" applyAlignment="0" applyProtection="0"/>
    <xf numFmtId="0" fontId="131" fillId="21" borderId="0" applyNumberFormat="0" applyBorder="0" applyAlignment="0" applyProtection="0"/>
    <xf numFmtId="0" fontId="91" fillId="15" borderId="0" applyNumberFormat="0" applyBorder="0" applyAlignment="0" applyProtection="0"/>
    <xf numFmtId="0" fontId="131" fillId="22" borderId="0" applyNumberFormat="0" applyBorder="0" applyAlignment="0" applyProtection="0"/>
    <xf numFmtId="0" fontId="91" fillId="23" borderId="0" applyNumberFormat="0" applyBorder="0" applyAlignment="0" applyProtection="0"/>
    <xf numFmtId="0" fontId="132" fillId="24" borderId="0" applyNumberFormat="0" applyBorder="0" applyAlignment="0" applyProtection="0"/>
    <xf numFmtId="0" fontId="92" fillId="25" borderId="0" applyNumberFormat="0" applyBorder="0" applyAlignment="0" applyProtection="0"/>
    <xf numFmtId="0" fontId="132" fillId="26" borderId="0" applyNumberFormat="0" applyBorder="0" applyAlignment="0" applyProtection="0"/>
    <xf numFmtId="0" fontId="92" fillId="17" borderId="0" applyNumberFormat="0" applyBorder="0" applyAlignment="0" applyProtection="0"/>
    <xf numFmtId="0" fontId="132" fillId="27" borderId="0" applyNumberFormat="0" applyBorder="0" applyAlignment="0" applyProtection="0"/>
    <xf numFmtId="0" fontId="92" fillId="19" borderId="0" applyNumberFormat="0" applyBorder="0" applyAlignment="0" applyProtection="0"/>
    <xf numFmtId="0" fontId="132" fillId="28" borderId="0" applyNumberFormat="0" applyBorder="0" applyAlignment="0" applyProtection="0"/>
    <xf numFmtId="0" fontId="92" fillId="29" borderId="0" applyNumberFormat="0" applyBorder="0" applyAlignment="0" applyProtection="0"/>
    <xf numFmtId="0" fontId="132" fillId="30" borderId="0" applyNumberFormat="0" applyBorder="0" applyAlignment="0" applyProtection="0"/>
    <xf numFmtId="0" fontId="92" fillId="31" borderId="0" applyNumberFormat="0" applyBorder="0" applyAlignment="0" applyProtection="0"/>
    <xf numFmtId="0" fontId="132" fillId="32" borderId="0" applyNumberFormat="0" applyBorder="0" applyAlignment="0" applyProtection="0"/>
    <xf numFmtId="0" fontId="92" fillId="33" borderId="0" applyNumberFormat="0" applyBorder="0" applyAlignment="0" applyProtection="0"/>
    <xf numFmtId="0" fontId="132" fillId="34" borderId="0" applyNumberFormat="0" applyBorder="0" applyAlignment="0" applyProtection="0"/>
    <xf numFmtId="0" fontId="92" fillId="35" borderId="0" applyNumberFormat="0" applyBorder="0" applyAlignment="0" applyProtection="0"/>
    <xf numFmtId="0" fontId="132" fillId="36" borderId="0" applyNumberFormat="0" applyBorder="0" applyAlignment="0" applyProtection="0"/>
    <xf numFmtId="0" fontId="92" fillId="37" borderId="0" applyNumberFormat="0" applyBorder="0" applyAlignment="0" applyProtection="0"/>
    <xf numFmtId="0" fontId="132" fillId="38" borderId="0" applyNumberFormat="0" applyBorder="0" applyAlignment="0" applyProtection="0"/>
    <xf numFmtId="0" fontId="92" fillId="39" borderId="0" applyNumberFormat="0" applyBorder="0" applyAlignment="0" applyProtection="0"/>
    <xf numFmtId="0" fontId="132" fillId="40" borderId="0" applyNumberFormat="0" applyBorder="0" applyAlignment="0" applyProtection="0"/>
    <xf numFmtId="0" fontId="92" fillId="29" borderId="0" applyNumberFormat="0" applyBorder="0" applyAlignment="0" applyProtection="0"/>
    <xf numFmtId="0" fontId="132" fillId="41" borderId="0" applyNumberFormat="0" applyBorder="0" applyAlignment="0" applyProtection="0"/>
    <xf numFmtId="0" fontId="92" fillId="31" borderId="0" applyNumberFormat="0" applyBorder="0" applyAlignment="0" applyProtection="0"/>
    <xf numFmtId="0" fontId="132" fillId="42" borderId="0" applyNumberFormat="0" applyBorder="0" applyAlignment="0" applyProtection="0"/>
    <xf numFmtId="0" fontId="92" fillId="43" borderId="0" applyNumberFormat="0" applyBorder="0" applyAlignment="0" applyProtection="0"/>
    <xf numFmtId="0" fontId="133" fillId="44" borderId="0" applyNumberFormat="0" applyBorder="0" applyAlignment="0" applyProtection="0"/>
    <xf numFmtId="0" fontId="93" fillId="5" borderId="0" applyNumberFormat="0" applyBorder="0" applyAlignment="0" applyProtection="0"/>
    <xf numFmtId="179" fontId="48" fillId="0" borderId="0" applyFill="0" applyBorder="0" applyAlignment="0">
      <protection/>
    </xf>
    <xf numFmtId="0" fontId="134" fillId="45" borderId="1"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94" fillId="46" borderId="2" applyNumberFormat="0" applyAlignment="0" applyProtection="0"/>
    <xf numFmtId="0" fontId="135" fillId="47" borderId="3"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0" fontId="95" fillId="48" borderId="4" applyNumberFormat="0" applyAlignment="0" applyProtection="0"/>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3" fontId="72" fillId="49" borderId="5"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6" fillId="0" borderId="0" applyNumberFormat="0">
      <alignment/>
      <protection/>
    </xf>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7" fillId="0" borderId="0" applyNumberFormat="0">
      <alignment/>
      <protection/>
    </xf>
    <xf numFmtId="0" fontId="13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37" fillId="50" borderId="0" applyNumberFormat="0" applyBorder="0" applyAlignment="0" applyProtection="0"/>
    <xf numFmtId="0" fontId="99" fillId="7" borderId="0" applyNumberFormat="0" applyBorder="0" applyAlignment="0" applyProtection="0"/>
    <xf numFmtId="0" fontId="9" fillId="46" borderId="0" applyNumberFormat="0" applyBorder="0" applyAlignment="0" applyProtection="0"/>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0" fillId="46" borderId="5" applyNumberFormat="0" applyFont="0" applyBorder="0" applyProtection="0">
      <alignment/>
    </xf>
    <xf numFmtId="0" fontId="100" fillId="0" borderId="6" applyNumberFormat="0" applyProtection="0">
      <alignment/>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00" fillId="0" borderId="7">
      <alignment horizontal="left" vertical="center"/>
      <protection/>
    </xf>
    <xf numFmtId="0" fontId="138" fillId="0" borderId="8" applyNumberFormat="0" applyFill="0" applyAlignment="0" applyProtection="0"/>
    <xf numFmtId="0" fontId="71" fillId="49" borderId="9" applyNumberFormat="0" applyFill="0" applyBorder="0" applyProtection="0">
      <alignment/>
    </xf>
    <xf numFmtId="0" fontId="139" fillId="0" borderId="10" applyNumberFormat="0" applyFill="0" applyAlignment="0" applyProtection="0"/>
    <xf numFmtId="0" fontId="100" fillId="0" borderId="0" applyNumberFormat="0" applyFill="0" applyBorder="0" applyAlignment="0" applyProtection="0"/>
    <xf numFmtId="0" fontId="140" fillId="0" borderId="11" applyNumberFormat="0" applyFill="0" applyAlignment="0" applyProtection="0"/>
    <xf numFmtId="0" fontId="101" fillId="0" borderId="12" applyNumberFormat="0" applyFill="0" applyAlignment="0" applyProtection="0"/>
    <xf numFmtId="0" fontId="140" fillId="0" borderId="0" applyNumberFormat="0" applyFill="0" applyBorder="0" applyAlignment="0" applyProtection="0"/>
    <xf numFmtId="0" fontId="101" fillId="0" borderId="0" applyNumberFormat="0" applyFill="0" applyBorder="0" applyAlignment="0" applyProtection="0"/>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3"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10"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9" fontId="0" fillId="13" borderId="5" applyFont="0" applyProtection="0">
      <alignment horizontal="righ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0" fillId="13" borderId="13" applyNumberFormat="0" applyFont="0" applyBorder="0" applyProtection="0">
      <alignment/>
    </xf>
    <xf numFmtId="0" fontId="141" fillId="51" borderId="1" applyNumberFormat="0" applyAlignment="0" applyProtection="0"/>
    <xf numFmtId="0" fontId="102" fillId="13" borderId="2" applyNumberFormat="0" applyAlignment="0" applyProtection="0"/>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193" fontId="0" fillId="52" borderId="5" applyFont="0" applyAlignment="0">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3"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77"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10" fontId="0" fillId="52" borderId="5"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9" fontId="0" fillId="52" borderId="14" applyFont="0">
      <alignment horizontal="right"/>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0" fontId="0" fillId="52" borderId="5" applyFont="0">
      <alignment horizontal="center" wrapText="1"/>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49" fontId="0" fillId="52" borderId="5" applyFont="0" applyAlignment="0">
      <protection locked="0"/>
    </xf>
    <xf numFmtId="0" fontId="75" fillId="0" borderId="0" applyNumberFormat="0" applyFill="0" applyBorder="0">
      <alignment/>
      <protection locked="0"/>
    </xf>
    <xf numFmtId="0" fontId="142" fillId="0" borderId="15"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03" fillId="0" borderId="16" applyNumberFormat="0" applyFill="0" applyAlignment="0" applyProtection="0"/>
    <xf numFmtId="0" fontId="143" fillId="53" borderId="0" applyNumberFormat="0" applyBorder="0" applyAlignment="0" applyProtection="0"/>
    <xf numFmtId="0" fontId="104" fillId="5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6" fillId="0" borderId="0">
      <alignment/>
      <protection/>
    </xf>
    <xf numFmtId="37" fontId="26" fillId="0" borderId="0">
      <alignment/>
      <protection/>
    </xf>
    <xf numFmtId="37"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5" borderId="17" applyNumberFormat="0" applyFont="0" applyAlignment="0" applyProtection="0"/>
    <xf numFmtId="0" fontId="0" fillId="56" borderId="18" applyNumberFormat="0" applyFont="0" applyAlignment="0" applyProtection="0"/>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3"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77" fontId="0" fillId="7" borderId="5">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10" fontId="0" fillId="7" borderId="5" applyFont="0">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9" fontId="0" fillId="7" borderId="5">
      <alignment horizontal="right"/>
      <protection locked="0"/>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lignment horizontal="center" wrapText="1"/>
      <protection/>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0" fillId="7" borderId="5" applyNumberFormat="0" applyFont="0">
      <alignment horizontal="center" wrapText="1"/>
      <protection locked="0"/>
    </xf>
    <xf numFmtId="0" fontId="105" fillId="46" borderId="0">
      <alignment/>
      <protection/>
    </xf>
    <xf numFmtId="0" fontId="58" fillId="46" borderId="0">
      <alignment/>
      <protection/>
    </xf>
    <xf numFmtId="0" fontId="106" fillId="57" borderId="0">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47" fillId="17" borderId="5">
      <alignment horizontal="left"/>
      <protection/>
    </xf>
    <xf numFmtId="0" fontId="106" fillId="58" borderId="0">
      <alignment/>
      <protection/>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182" fontId="0" fillId="49" borderId="5">
      <alignment horizontal="lef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3"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4"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3"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2"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5"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86"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77"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7"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4"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8"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89"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0"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1"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92"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176" fontId="0" fillId="49" borderId="5">
      <alignment horizontal="righ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49" fontId="0" fillId="49" borderId="5">
      <alignment horizontal="left" wrapText="1"/>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18" fontId="0" fillId="49" borderId="5">
      <alignment horizontal="left"/>
      <protection locked="0"/>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0" fontId="10" fillId="56" borderId="5">
      <alignment horizontal="center" wrapText="1"/>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182" fontId="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left" wrapText="1"/>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0" fontId="10" fillId="56" borderId="5">
      <alignment horizontal="right" wrapText="1"/>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182" fontId="0" fillId="15" borderId="5">
      <alignment horizontal="lef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3"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4"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3"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2"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5"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86"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77"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7"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4"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8"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89"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0"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1"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92"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176" fontId="0" fillId="15" borderId="5">
      <alignment horizontal="righ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49" fontId="0" fillId="15" borderId="5">
      <alignment horizontal="left" wrapText="1"/>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18" fontId="0" fillId="15"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49" fontId="0" fillId="59" borderId="5">
      <alignment horizontal="left"/>
      <protection/>
    </xf>
    <xf numFmtId="0" fontId="144" fillId="45" borderId="19" applyNumberFormat="0" applyAlignment="0" applyProtection="0"/>
    <xf numFmtId="0" fontId="107" fillId="46" borderId="2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8" fillId="0" borderId="0" applyNumberFormat="0" applyFill="0" applyBorder="0" applyProtection="0">
      <alignmen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3"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80"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77"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10"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9" fontId="0" fillId="49" borderId="5" applyFont="0" applyProtection="0">
      <alignment horizontal="right"/>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194" fontId="0" fillId="49" borderId="5" applyFont="0" applyProtection="0">
      <alignment horizontal="center" wrapText="1"/>
    </xf>
    <xf numFmtId="0" fontId="0" fillId="0" borderId="0">
      <alignment/>
      <protection/>
    </xf>
    <xf numFmtId="40" fontId="109" fillId="0" borderId="0" applyBorder="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81" fontId="0" fillId="5" borderId="5" applyFont="0">
      <alignment horizontal="right"/>
      <protection/>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 fontId="0" fillId="5" borderId="5" applyFont="0" applyProtection="0">
      <alignment horizontal="righ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81"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77" fontId="0" fillId="5" borderId="5" applyFont="0" applyProtection="0">
      <alignmen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10"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9"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178" fontId="0" fillId="5" borderId="21" applyFont="0" applyProtection="0">
      <alignment horizontal="right"/>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Font="0">
      <alignment horizontal="center" wrapText="1"/>
      <protection locked="0"/>
    </xf>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0" fillId="5" borderId="5" applyNumberFormat="0" applyFont="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46" fillId="0" borderId="22"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2" fillId="0" borderId="0" applyNumberFormat="0" applyFill="0" applyBorder="0" applyAlignment="0">
      <protection locked="0"/>
    </xf>
    <xf numFmtId="0" fontId="147"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cellStyleXfs>
  <cellXfs count="2207">
    <xf numFmtId="0" fontId="0" fillId="0" borderId="0" xfId="0" applyAlignment="1">
      <alignment/>
    </xf>
    <xf numFmtId="0" fontId="6" fillId="60" borderId="21" xfId="339" applyFont="1" applyFill="1" applyBorder="1" applyAlignment="1" applyProtection="1">
      <alignment wrapText="1"/>
      <protection/>
    </xf>
    <xf numFmtId="0" fontId="5" fillId="60" borderId="9" xfId="339" applyFont="1" applyFill="1" applyBorder="1" applyAlignment="1" applyProtection="1">
      <alignment horizontal="right" wrapText="1"/>
      <protection/>
    </xf>
    <xf numFmtId="0" fontId="5" fillId="60" borderId="0" xfId="339" applyFont="1" applyFill="1" applyBorder="1" applyAlignment="1" applyProtection="1">
      <alignment horizontal="right" wrapText="1"/>
      <protection/>
    </xf>
    <xf numFmtId="0" fontId="6" fillId="60" borderId="24" xfId="339" applyFont="1" applyFill="1" applyBorder="1" applyAlignment="1" applyProtection="1">
      <alignment horizontal="center" wrapText="1"/>
      <protection/>
    </xf>
    <xf numFmtId="0" fontId="5" fillId="61" borderId="9" xfId="339" applyFont="1" applyFill="1" applyBorder="1" applyAlignment="1" applyProtection="1">
      <alignment horizontal="right" wrapText="1"/>
      <protection/>
    </xf>
    <xf numFmtId="0" fontId="5" fillId="61" borderId="0" xfId="339" applyFont="1" applyFill="1" applyBorder="1" applyAlignment="1" applyProtection="1">
      <alignment horizontal="right" wrapText="1"/>
      <protection/>
    </xf>
    <xf numFmtId="0" fontId="6" fillId="61" borderId="24" xfId="339" applyFont="1" applyFill="1" applyBorder="1" applyAlignment="1" applyProtection="1">
      <alignment horizontal="center" wrapText="1"/>
      <protection/>
    </xf>
    <xf numFmtId="0" fontId="0" fillId="0" borderId="0" xfId="337" applyFont="1" applyProtection="1">
      <alignment/>
      <protection/>
    </xf>
    <xf numFmtId="0" fontId="10" fillId="0" borderId="0" xfId="337" applyFont="1" applyProtection="1">
      <alignment/>
      <protection/>
    </xf>
    <xf numFmtId="0" fontId="0" fillId="0" borderId="0" xfId="337" applyFont="1" applyFill="1" applyProtection="1">
      <alignment/>
      <protection/>
    </xf>
    <xf numFmtId="0" fontId="13" fillId="60" borderId="0" xfId="338" applyFont="1" applyFill="1" applyBorder="1" applyProtection="1">
      <alignment/>
      <protection/>
    </xf>
    <xf numFmtId="0" fontId="10" fillId="60" borderId="25" xfId="338" applyFont="1" applyFill="1" applyBorder="1" applyProtection="1">
      <alignment/>
      <protection/>
    </xf>
    <xf numFmtId="0" fontId="14" fillId="60" borderId="0" xfId="338" applyFont="1" applyFill="1" applyBorder="1" applyAlignment="1" applyProtection="1">
      <alignment wrapText="1"/>
      <protection/>
    </xf>
    <xf numFmtId="0" fontId="14" fillId="61" borderId="7" xfId="338" applyFont="1" applyFill="1" applyBorder="1" applyAlignment="1" applyProtection="1">
      <alignment wrapText="1"/>
      <protection/>
    </xf>
    <xf numFmtId="0" fontId="148" fillId="0" borderId="0" xfId="337" applyFont="1" applyAlignment="1" applyProtection="1">
      <alignment horizontal="center"/>
      <protection/>
    </xf>
    <xf numFmtId="0" fontId="10" fillId="60" borderId="25" xfId="338" applyFont="1" applyFill="1" applyBorder="1" applyAlignment="1" applyProtection="1">
      <alignment horizontal="center"/>
      <protection/>
    </xf>
    <xf numFmtId="0" fontId="0" fillId="60" borderId="0" xfId="338" applyFont="1" applyFill="1" applyBorder="1" applyProtection="1">
      <alignment/>
      <protection/>
    </xf>
    <xf numFmtId="41" fontId="17" fillId="60" borderId="13" xfId="338" applyNumberFormat="1" applyFont="1" applyFill="1" applyBorder="1" applyAlignment="1" applyProtection="1">
      <alignment horizontal="right"/>
      <protection/>
    </xf>
    <xf numFmtId="41" fontId="9" fillId="60" borderId="7" xfId="338" applyNumberFormat="1" applyFont="1" applyFill="1" applyBorder="1" applyAlignment="1" applyProtection="1">
      <alignment horizontal="right"/>
      <protection/>
    </xf>
    <xf numFmtId="41" fontId="9" fillId="60" borderId="21" xfId="338" applyNumberFormat="1" applyFont="1" applyFill="1" applyBorder="1" applyAlignment="1" applyProtection="1">
      <alignment horizontal="right"/>
      <protection/>
    </xf>
    <xf numFmtId="0" fontId="9" fillId="60" borderId="0" xfId="338" applyFont="1" applyFill="1" applyBorder="1" applyAlignment="1" applyProtection="1">
      <alignment wrapText="1"/>
      <protection/>
    </xf>
    <xf numFmtId="41" fontId="9" fillId="61" borderId="7" xfId="338" applyNumberFormat="1" applyFont="1" applyFill="1" applyBorder="1" applyAlignment="1" applyProtection="1">
      <alignment horizontal="right" wrapText="1"/>
      <protection/>
    </xf>
    <xf numFmtId="41" fontId="9" fillId="60" borderId="0" xfId="338" applyNumberFormat="1" applyFont="1" applyFill="1" applyBorder="1" applyAlignment="1" applyProtection="1">
      <alignment horizontal="right" wrapText="1"/>
      <protection/>
    </xf>
    <xf numFmtId="41" fontId="17" fillId="60" borderId="9" xfId="134" applyNumberFormat="1" applyFont="1" applyFill="1" applyBorder="1" applyAlignment="1" applyProtection="1">
      <alignment horizontal="right"/>
      <protection/>
    </xf>
    <xf numFmtId="41" fontId="9" fillId="60" borderId="0" xfId="134" applyNumberFormat="1" applyFont="1" applyFill="1" applyBorder="1" applyAlignment="1" applyProtection="1">
      <alignment horizontal="right"/>
      <protection/>
    </xf>
    <xf numFmtId="41" fontId="9" fillId="60" borderId="26" xfId="134" applyNumberFormat="1" applyFont="1" applyFill="1" applyBorder="1" applyAlignment="1" applyProtection="1">
      <alignment horizontal="right"/>
      <protection/>
    </xf>
    <xf numFmtId="0" fontId="17" fillId="60" borderId="0" xfId="338" applyFont="1" applyFill="1" applyBorder="1" applyAlignment="1" applyProtection="1">
      <alignment horizontal="left" indent="1"/>
      <protection/>
    </xf>
    <xf numFmtId="41" fontId="9" fillId="60" borderId="24" xfId="134" applyNumberFormat="1" applyFont="1" applyFill="1" applyBorder="1" applyAlignment="1" applyProtection="1">
      <alignment horizontal="right"/>
      <protection/>
    </xf>
    <xf numFmtId="0" fontId="9" fillId="60" borderId="27" xfId="338" applyFont="1" applyFill="1" applyBorder="1" applyAlignment="1" applyProtection="1">
      <alignment horizontal="left" indent="2"/>
      <protection/>
    </xf>
    <xf numFmtId="0" fontId="9" fillId="60" borderId="27" xfId="338" applyFont="1" applyFill="1" applyBorder="1" applyAlignment="1" applyProtection="1">
      <alignment/>
      <protection/>
    </xf>
    <xf numFmtId="41" fontId="17" fillId="61" borderId="28" xfId="134" applyNumberFormat="1" applyFont="1" applyFill="1" applyBorder="1" applyAlignment="1" applyProtection="1">
      <alignment horizontal="right"/>
      <protection/>
    </xf>
    <xf numFmtId="41" fontId="9" fillId="60" borderId="27" xfId="134" applyNumberFormat="1" applyFont="1" applyFill="1" applyBorder="1" applyAlignment="1" applyProtection="1">
      <alignment horizontal="right"/>
      <protection/>
    </xf>
    <xf numFmtId="41" fontId="9" fillId="61" borderId="27" xfId="134" applyNumberFormat="1" applyFont="1" applyFill="1" applyBorder="1" applyAlignment="1" applyProtection="1">
      <alignment horizontal="right"/>
      <protection/>
    </xf>
    <xf numFmtId="41" fontId="9" fillId="61" borderId="0" xfId="134" applyNumberFormat="1" applyFont="1" applyFill="1" applyBorder="1" applyAlignment="1" applyProtection="1">
      <alignment horizontal="right"/>
      <protection/>
    </xf>
    <xf numFmtId="0" fontId="9" fillId="60" borderId="0" xfId="338" applyFont="1" applyFill="1" applyBorder="1" applyAlignment="1" applyProtection="1">
      <alignment horizontal="left" indent="5"/>
      <protection/>
    </xf>
    <xf numFmtId="41" fontId="17" fillId="61" borderId="13" xfId="134" applyNumberFormat="1" applyFont="1" applyFill="1" applyBorder="1" applyAlignment="1" applyProtection="1">
      <alignment horizontal="right"/>
      <protection/>
    </xf>
    <xf numFmtId="41" fontId="9" fillId="61" borderId="7" xfId="134" applyNumberFormat="1" applyFont="1" applyFill="1" applyBorder="1" applyAlignment="1" applyProtection="1">
      <alignment horizontal="right"/>
      <protection/>
    </xf>
    <xf numFmtId="41" fontId="9" fillId="60" borderId="21" xfId="134" applyNumberFormat="1" applyFont="1" applyFill="1" applyBorder="1" applyAlignment="1" applyProtection="1">
      <alignment horizontal="right"/>
      <protection/>
    </xf>
    <xf numFmtId="41" fontId="17" fillId="61" borderId="9" xfId="134" applyNumberFormat="1" applyFont="1" applyFill="1" applyBorder="1" applyAlignment="1" applyProtection="1">
      <alignment horizontal="right"/>
      <protection/>
    </xf>
    <xf numFmtId="0" fontId="9" fillId="60" borderId="0" xfId="338" applyFont="1" applyFill="1" applyBorder="1" applyAlignment="1" applyProtection="1">
      <alignment horizontal="left"/>
      <protection/>
    </xf>
    <xf numFmtId="0" fontId="9" fillId="60" borderId="0" xfId="338" applyFont="1" applyFill="1" applyBorder="1" applyAlignment="1" applyProtection="1">
      <alignment/>
      <protection/>
    </xf>
    <xf numFmtId="0" fontId="17" fillId="60" borderId="29" xfId="338" applyFont="1" applyFill="1" applyBorder="1" applyProtection="1">
      <alignment/>
      <protection/>
    </xf>
    <xf numFmtId="0" fontId="17" fillId="60" borderId="0" xfId="338" applyFont="1" applyFill="1" applyBorder="1" applyProtection="1">
      <alignment/>
      <protection/>
    </xf>
    <xf numFmtId="0" fontId="17" fillId="60" borderId="0" xfId="338" applyFont="1" applyFill="1" applyBorder="1" applyAlignment="1" applyProtection="1">
      <alignment/>
      <protection/>
    </xf>
    <xf numFmtId="41" fontId="17" fillId="61" borderId="30" xfId="134" applyNumberFormat="1" applyFont="1" applyFill="1" applyBorder="1" applyAlignment="1" applyProtection="1">
      <alignment horizontal="right"/>
      <protection/>
    </xf>
    <xf numFmtId="41" fontId="9" fillId="61" borderId="25" xfId="134" applyNumberFormat="1" applyFont="1" applyFill="1" applyBorder="1" applyAlignment="1" applyProtection="1">
      <alignment horizontal="right"/>
      <protection/>
    </xf>
    <xf numFmtId="41" fontId="9" fillId="60" borderId="31" xfId="134" applyNumberFormat="1" applyFont="1" applyFill="1" applyBorder="1" applyAlignment="1" applyProtection="1">
      <alignment horizontal="right"/>
      <protection/>
    </xf>
    <xf numFmtId="0" fontId="10" fillId="60" borderId="0" xfId="338" applyFont="1" applyFill="1" applyBorder="1" applyAlignment="1" applyProtection="1">
      <alignment horizontal="center"/>
      <protection/>
    </xf>
    <xf numFmtId="0" fontId="149" fillId="60" borderId="0" xfId="338" applyFont="1" applyFill="1" applyBorder="1" applyAlignment="1" applyProtection="1">
      <alignment horizontal="left" vertical="top"/>
      <protection locked="0"/>
    </xf>
    <xf numFmtId="0" fontId="10" fillId="0" borderId="0" xfId="337" applyFont="1" applyAlignment="1" applyProtection="1">
      <alignment horizontal="center"/>
      <protection/>
    </xf>
    <xf numFmtId="0" fontId="11" fillId="0" borderId="0" xfId="337" applyFont="1" applyProtection="1">
      <alignment/>
      <protection/>
    </xf>
    <xf numFmtId="0" fontId="19" fillId="0" borderId="0" xfId="337" applyFont="1" applyAlignment="1" applyProtection="1">
      <alignment horizontal="center"/>
      <protection locked="0"/>
    </xf>
    <xf numFmtId="3" fontId="0" fillId="0" borderId="0" xfId="337" applyNumberFormat="1" applyFont="1" applyProtection="1">
      <alignment/>
      <protection/>
    </xf>
    <xf numFmtId="0" fontId="10" fillId="60" borderId="25" xfId="338" applyFont="1" applyFill="1" applyBorder="1" applyAlignment="1" applyProtection="1">
      <alignment horizontal="right"/>
      <protection/>
    </xf>
    <xf numFmtId="0" fontId="10" fillId="60" borderId="0" xfId="338" applyFont="1" applyFill="1" applyBorder="1" applyProtection="1">
      <alignment/>
      <protection/>
    </xf>
    <xf numFmtId="0" fontId="0" fillId="60" borderId="0" xfId="338" applyFont="1" applyFill="1" applyBorder="1" applyAlignment="1" applyProtection="1">
      <alignment horizontal="right"/>
      <protection/>
    </xf>
    <xf numFmtId="0" fontId="9" fillId="0" borderId="0" xfId="337" applyFont="1" applyProtection="1">
      <alignment/>
      <protection/>
    </xf>
    <xf numFmtId="0" fontId="17" fillId="61" borderId="21" xfId="338" applyFont="1" applyFill="1" applyBorder="1" applyProtection="1">
      <alignment/>
      <protection/>
    </xf>
    <xf numFmtId="0" fontId="17" fillId="61" borderId="0" xfId="338" applyFont="1" applyFill="1" applyProtection="1">
      <alignment/>
      <protection/>
    </xf>
    <xf numFmtId="41" fontId="17" fillId="60" borderId="32" xfId="134" applyNumberFormat="1" applyFont="1" applyFill="1" applyBorder="1" applyAlignment="1" applyProtection="1">
      <alignment horizontal="right"/>
      <protection/>
    </xf>
    <xf numFmtId="41" fontId="9" fillId="60" borderId="33" xfId="134" applyNumberFormat="1" applyFont="1" applyFill="1" applyBorder="1" applyAlignment="1" applyProtection="1">
      <alignment horizontal="right"/>
      <protection/>
    </xf>
    <xf numFmtId="166" fontId="9" fillId="60" borderId="26" xfId="134" applyNumberFormat="1" applyFont="1" applyFill="1" applyBorder="1" applyAlignment="1" applyProtection="1">
      <alignment horizontal="right"/>
      <protection/>
    </xf>
    <xf numFmtId="166" fontId="9" fillId="60" borderId="24" xfId="134" applyNumberFormat="1" applyFont="1" applyFill="1" applyBorder="1" applyAlignment="1" applyProtection="1">
      <alignment horizontal="right"/>
      <protection/>
    </xf>
    <xf numFmtId="0" fontId="9" fillId="60" borderId="27" xfId="338" applyFont="1" applyFill="1" applyBorder="1" applyAlignment="1" applyProtection="1">
      <alignment horizontal="left"/>
      <protection/>
    </xf>
    <xf numFmtId="167" fontId="9" fillId="60" borderId="24" xfId="134" applyNumberFormat="1" applyFont="1" applyFill="1" applyBorder="1" applyAlignment="1" applyProtection="1">
      <alignment horizontal="right"/>
      <protection/>
    </xf>
    <xf numFmtId="167" fontId="9" fillId="60" borderId="21" xfId="134" applyNumberFormat="1" applyFont="1" applyFill="1" applyBorder="1" applyAlignment="1" applyProtection="1">
      <alignment horizontal="right"/>
      <protection/>
    </xf>
    <xf numFmtId="0" fontId="9" fillId="60" borderId="27" xfId="338" applyFont="1" applyFill="1" applyBorder="1" applyAlignment="1" applyProtection="1">
      <alignment horizontal="left" indent="1"/>
      <protection/>
    </xf>
    <xf numFmtId="0" fontId="9" fillId="60" borderId="29" xfId="338" applyFont="1" applyFill="1" applyBorder="1" applyAlignment="1" applyProtection="1">
      <alignment/>
      <protection/>
    </xf>
    <xf numFmtId="0" fontId="9" fillId="60" borderId="29" xfId="338" applyFont="1" applyFill="1" applyBorder="1" applyAlignment="1" applyProtection="1">
      <alignment horizontal="left" indent="5"/>
      <protection/>
    </xf>
    <xf numFmtId="0" fontId="17" fillId="60" borderId="27" xfId="338" applyFont="1" applyFill="1" applyBorder="1" applyAlignment="1" applyProtection="1">
      <alignment horizontal="left"/>
      <protection/>
    </xf>
    <xf numFmtId="167" fontId="9" fillId="60" borderId="31" xfId="134" applyNumberFormat="1" applyFont="1" applyFill="1" applyBorder="1" applyAlignment="1" applyProtection="1">
      <alignment horizontal="right"/>
      <protection/>
    </xf>
    <xf numFmtId="41" fontId="17" fillId="61" borderId="28" xfId="134" applyNumberFormat="1" applyFont="1" applyFill="1" applyBorder="1" applyAlignment="1" applyProtection="1">
      <alignment horizontal="right"/>
      <protection locked="0"/>
    </xf>
    <xf numFmtId="41" fontId="17" fillId="61" borderId="9" xfId="134" applyNumberFormat="1" applyFont="1" applyFill="1" applyBorder="1" applyAlignment="1" applyProtection="1">
      <alignment horizontal="right"/>
      <protection locked="0"/>
    </xf>
    <xf numFmtId="41" fontId="9" fillId="60" borderId="7" xfId="134" applyNumberFormat="1" applyFont="1" applyFill="1" applyBorder="1" applyAlignment="1" applyProtection="1">
      <alignment horizontal="right"/>
      <protection/>
    </xf>
    <xf numFmtId="0" fontId="17" fillId="60" borderId="29" xfId="338" applyFont="1" applyFill="1" applyBorder="1" applyAlignment="1" applyProtection="1">
      <alignment horizontal="left"/>
      <protection/>
    </xf>
    <xf numFmtId="167" fontId="9" fillId="60" borderId="26" xfId="134" applyNumberFormat="1" applyFont="1" applyFill="1" applyBorder="1" applyAlignment="1" applyProtection="1">
      <alignment horizontal="right"/>
      <protection/>
    </xf>
    <xf numFmtId="0" fontId="0" fillId="60" borderId="0" xfId="338" applyFont="1" applyFill="1" applyBorder="1" applyAlignment="1" applyProtection="1">
      <alignment horizontal="left" indent="5"/>
      <protection/>
    </xf>
    <xf numFmtId="169" fontId="0" fillId="61" borderId="33" xfId="338" applyNumberFormat="1" applyFont="1" applyFill="1" applyBorder="1" applyAlignment="1" applyProtection="1">
      <alignment horizontal="right"/>
      <protection/>
    </xf>
    <xf numFmtId="169" fontId="0" fillId="60" borderId="33" xfId="338" applyNumberFormat="1" applyFont="1" applyFill="1" applyBorder="1" applyProtection="1">
      <alignment/>
      <protection/>
    </xf>
    <xf numFmtId="169" fontId="0" fillId="60" borderId="0" xfId="338" applyNumberFormat="1" applyFont="1" applyFill="1" applyBorder="1" applyProtection="1">
      <alignment/>
      <protection/>
    </xf>
    <xf numFmtId="0" fontId="0" fillId="60" borderId="0" xfId="338" applyFont="1" applyFill="1" applyProtection="1">
      <alignment/>
      <protection/>
    </xf>
    <xf numFmtId="0" fontId="149" fillId="60" borderId="0" xfId="338" applyFont="1" applyFill="1" applyAlignment="1" applyProtection="1">
      <alignment horizontal="left"/>
      <protection/>
    </xf>
    <xf numFmtId="0" fontId="10" fillId="0" borderId="0" xfId="337" applyFont="1" applyAlignment="1" applyProtection="1">
      <alignment horizontal="right"/>
      <protection/>
    </xf>
    <xf numFmtId="0" fontId="14" fillId="61" borderId="0" xfId="338" applyFont="1" applyFill="1" applyBorder="1" applyAlignment="1" applyProtection="1">
      <alignment horizontal="left" wrapText="1"/>
      <protection/>
    </xf>
    <xf numFmtId="0" fontId="14" fillId="61" borderId="24" xfId="338" applyFont="1" applyFill="1" applyBorder="1" applyAlignment="1" applyProtection="1">
      <alignment horizontal="left" wrapText="1"/>
      <protection/>
    </xf>
    <xf numFmtId="0" fontId="15" fillId="61" borderId="9" xfId="338" applyFont="1" applyFill="1" applyBorder="1" applyAlignment="1" applyProtection="1">
      <alignment horizontal="center" wrapText="1"/>
      <protection/>
    </xf>
    <xf numFmtId="0" fontId="15" fillId="61" borderId="0" xfId="338" applyFont="1" applyFill="1" applyBorder="1" applyAlignment="1" applyProtection="1">
      <alignment horizontal="center" wrapText="1"/>
      <protection/>
    </xf>
    <xf numFmtId="0" fontId="15" fillId="61" borderId="0" xfId="338" applyFont="1" applyFill="1" applyBorder="1" applyAlignment="1" applyProtection="1">
      <alignment horizontal="right" wrapText="1"/>
      <protection/>
    </xf>
    <xf numFmtId="0" fontId="15" fillId="61" borderId="24" xfId="338" applyFont="1" applyFill="1" applyBorder="1" applyAlignment="1" applyProtection="1">
      <alignment horizontal="center" wrapText="1"/>
      <protection/>
    </xf>
    <xf numFmtId="0" fontId="14" fillId="61" borderId="9" xfId="338" applyFont="1" applyFill="1" applyBorder="1" applyAlignment="1" applyProtection="1">
      <alignment horizontal="center" wrapText="1"/>
      <protection/>
    </xf>
    <xf numFmtId="0" fontId="14" fillId="61" borderId="0" xfId="338" applyFont="1" applyFill="1" applyBorder="1" applyAlignment="1" applyProtection="1">
      <alignment horizontal="right" wrapText="1"/>
      <protection/>
    </xf>
    <xf numFmtId="0" fontId="14" fillId="61" borderId="0" xfId="338" applyFont="1" applyFill="1" applyBorder="1" applyAlignment="1" applyProtection="1">
      <alignment wrapText="1"/>
      <protection/>
    </xf>
    <xf numFmtId="0" fontId="15" fillId="61" borderId="30" xfId="338" applyFont="1" applyFill="1" applyBorder="1" applyAlignment="1" applyProtection="1">
      <alignment horizontal="right" wrapText="1"/>
      <protection/>
    </xf>
    <xf numFmtId="0" fontId="15" fillId="61" borderId="25" xfId="338" applyFont="1" applyFill="1" applyBorder="1" applyAlignment="1" applyProtection="1">
      <alignment horizontal="right" wrapText="1"/>
      <protection/>
    </xf>
    <xf numFmtId="0" fontId="15" fillId="61" borderId="31" xfId="338" applyFont="1" applyFill="1" applyBorder="1" applyAlignment="1" applyProtection="1">
      <alignment horizontal="right" wrapText="1"/>
      <protection/>
    </xf>
    <xf numFmtId="0" fontId="14" fillId="61" borderId="30" xfId="338" applyFont="1" applyFill="1" applyBorder="1" applyAlignment="1" applyProtection="1">
      <alignment horizontal="right" wrapText="1"/>
      <protection/>
    </xf>
    <xf numFmtId="0" fontId="14" fillId="61" borderId="25" xfId="338" applyFont="1" applyFill="1" applyBorder="1" applyAlignment="1" applyProtection="1">
      <alignment horizontal="right" wrapText="1"/>
      <protection/>
    </xf>
    <xf numFmtId="0" fontId="6" fillId="60" borderId="24" xfId="338" applyFont="1" applyFill="1" applyBorder="1" applyAlignment="1" applyProtection="1">
      <alignment horizontal="left" wrapText="1"/>
      <protection/>
    </xf>
    <xf numFmtId="0" fontId="6" fillId="61" borderId="0" xfId="338" applyFont="1" applyFill="1" applyBorder="1" applyAlignment="1" applyProtection="1">
      <alignment horizontal="left" wrapText="1"/>
      <protection/>
    </xf>
    <xf numFmtId="0" fontId="6" fillId="61" borderId="24" xfId="338" applyFont="1" applyFill="1" applyBorder="1" applyAlignment="1" applyProtection="1">
      <alignment horizontal="left" wrapText="1"/>
      <protection/>
    </xf>
    <xf numFmtId="0" fontId="5" fillId="61" borderId="9" xfId="338" applyFont="1" applyFill="1" applyBorder="1" applyAlignment="1" applyProtection="1">
      <alignment horizontal="center" wrapText="1"/>
      <protection/>
    </xf>
    <xf numFmtId="0" fontId="5" fillId="61" borderId="0" xfId="338" applyFont="1" applyFill="1" applyBorder="1" applyAlignment="1" applyProtection="1">
      <alignment horizontal="center" wrapText="1"/>
      <protection/>
    </xf>
    <xf numFmtId="0" fontId="5" fillId="61" borderId="0" xfId="338" applyFont="1" applyFill="1" applyBorder="1" applyAlignment="1" applyProtection="1">
      <alignment horizontal="right" wrapText="1"/>
      <protection/>
    </xf>
    <xf numFmtId="0" fontId="5" fillId="61" borderId="24" xfId="338" applyFont="1" applyFill="1" applyBorder="1" applyAlignment="1" applyProtection="1">
      <alignment horizontal="center" wrapText="1"/>
      <protection/>
    </xf>
    <xf numFmtId="0" fontId="6" fillId="61" borderId="9" xfId="338" applyFont="1" applyFill="1" applyBorder="1" applyAlignment="1" applyProtection="1">
      <alignment horizontal="center" wrapText="1"/>
      <protection/>
    </xf>
    <xf numFmtId="0" fontId="6" fillId="61" borderId="0" xfId="338" applyFont="1" applyFill="1" applyBorder="1" applyAlignment="1" applyProtection="1">
      <alignment horizontal="right" wrapText="1"/>
      <protection/>
    </xf>
    <xf numFmtId="0" fontId="6" fillId="61" borderId="0" xfId="338" applyFont="1" applyFill="1" applyBorder="1" applyAlignment="1" applyProtection="1">
      <alignment wrapText="1"/>
      <protection/>
    </xf>
    <xf numFmtId="0" fontId="5" fillId="61" borderId="30" xfId="338" applyFont="1" applyFill="1" applyBorder="1" applyAlignment="1" applyProtection="1">
      <alignment horizontal="right" wrapText="1"/>
      <protection/>
    </xf>
    <xf numFmtId="0" fontId="5" fillId="61" borderId="25" xfId="338" applyFont="1" applyFill="1" applyBorder="1" applyAlignment="1" applyProtection="1">
      <alignment horizontal="right" wrapText="1"/>
      <protection/>
    </xf>
    <xf numFmtId="0" fontId="5" fillId="61" borderId="31" xfId="338" applyFont="1" applyFill="1" applyBorder="1" applyAlignment="1" applyProtection="1">
      <alignment horizontal="right" wrapText="1"/>
      <protection/>
    </xf>
    <xf numFmtId="0" fontId="6" fillId="61" borderId="30" xfId="338" applyFont="1" applyFill="1" applyBorder="1" applyAlignment="1" applyProtection="1">
      <alignment horizontal="right" wrapText="1"/>
      <protection/>
    </xf>
    <xf numFmtId="0" fontId="6" fillId="61" borderId="25" xfId="338" applyFont="1" applyFill="1" applyBorder="1" applyAlignment="1" applyProtection="1">
      <alignment horizontal="right" wrapText="1"/>
      <protection/>
    </xf>
    <xf numFmtId="0" fontId="6" fillId="60" borderId="9" xfId="339" applyFont="1" applyFill="1" applyBorder="1" applyAlignment="1" applyProtection="1">
      <alignment horizontal="right" wrapText="1"/>
      <protection/>
    </xf>
    <xf numFmtId="0" fontId="6" fillId="60" borderId="0" xfId="339" applyFont="1" applyFill="1" applyBorder="1" applyAlignment="1" applyProtection="1">
      <alignment horizontal="right" wrapText="1"/>
      <protection/>
    </xf>
    <xf numFmtId="0" fontId="6" fillId="61" borderId="9" xfId="339" applyFont="1" applyFill="1" applyBorder="1" applyAlignment="1" applyProtection="1">
      <alignment horizontal="right" wrapText="1"/>
      <protection/>
    </xf>
    <xf numFmtId="0" fontId="6" fillId="61" borderId="0" xfId="339" applyFont="1" applyFill="1" applyBorder="1" applyAlignment="1" applyProtection="1">
      <alignment horizontal="right" wrapText="1"/>
      <protection/>
    </xf>
    <xf numFmtId="41" fontId="6" fillId="61" borderId="28" xfId="134" applyNumberFormat="1" applyFont="1" applyFill="1" applyBorder="1" applyAlignment="1" applyProtection="1">
      <alignment horizontal="right"/>
      <protection locked="0"/>
    </xf>
    <xf numFmtId="41" fontId="6" fillId="61" borderId="27" xfId="134" applyNumberFormat="1" applyFont="1" applyFill="1" applyBorder="1" applyAlignment="1" applyProtection="1">
      <alignment horizontal="right"/>
      <protection locked="0"/>
    </xf>
    <xf numFmtId="41" fontId="6" fillId="61" borderId="7" xfId="134" applyNumberFormat="1" applyFont="1" applyFill="1" applyBorder="1" applyAlignment="1" applyProtection="1">
      <alignment horizontal="right"/>
      <protection locked="0"/>
    </xf>
    <xf numFmtId="41" fontId="6" fillId="61" borderId="0" xfId="134" applyNumberFormat="1" applyFont="1" applyFill="1" applyBorder="1" applyAlignment="1" applyProtection="1">
      <alignment horizontal="right"/>
      <protection locked="0"/>
    </xf>
    <xf numFmtId="41" fontId="6" fillId="61" borderId="9" xfId="134" applyNumberFormat="1" applyFont="1" applyFill="1" applyBorder="1" applyAlignment="1" applyProtection="1">
      <alignment horizontal="right"/>
      <protection locked="0"/>
    </xf>
    <xf numFmtId="41" fontId="6" fillId="61" borderId="25" xfId="134" applyNumberFormat="1" applyFont="1" applyFill="1" applyBorder="1" applyAlignment="1" applyProtection="1">
      <alignment horizontal="right"/>
      <protection locked="0"/>
    </xf>
    <xf numFmtId="0" fontId="150" fillId="61" borderId="0" xfId="339" applyFont="1" applyFill="1" applyBorder="1" applyAlignment="1" applyProtection="1" quotePrefix="1">
      <alignment horizontal="left" vertical="top" wrapText="1"/>
      <protection/>
    </xf>
    <xf numFmtId="0" fontId="14" fillId="61" borderId="0" xfId="339" applyFont="1" applyFill="1" applyBorder="1" applyAlignment="1" applyProtection="1">
      <alignment horizontal="left" vertical="top" wrapText="1"/>
      <protection/>
    </xf>
    <xf numFmtId="0" fontId="151" fillId="61" borderId="0" xfId="327" applyFont="1" applyFill="1" applyBorder="1" applyAlignment="1" applyProtection="1">
      <alignment horizontal="left" vertical="center" wrapText="1"/>
      <protection/>
    </xf>
    <xf numFmtId="0" fontId="19" fillId="61" borderId="27" xfId="333" applyFont="1" applyFill="1" applyBorder="1" applyAlignment="1" applyProtection="1">
      <alignment vertical="top" wrapText="1"/>
      <protection/>
    </xf>
    <xf numFmtId="0" fontId="152" fillId="60" borderId="0" xfId="327" applyNumberFormat="1" applyFont="1" applyFill="1" applyBorder="1" applyAlignment="1" applyProtection="1">
      <alignment horizontal="left" vertical="top" wrapText="1"/>
      <protection/>
    </xf>
    <xf numFmtId="0" fontId="33" fillId="0" borderId="0" xfId="336" applyNumberFormat="1" applyFont="1" applyAlignment="1" applyProtection="1">
      <alignment horizontal="left" vertical="top" wrapText="1"/>
      <protection/>
    </xf>
    <xf numFmtId="0" fontId="152" fillId="0" borderId="0" xfId="327" applyNumberFormat="1" applyFont="1" applyFill="1" applyBorder="1" applyAlignment="1" applyProtection="1">
      <alignment horizontal="left" vertical="top" wrapText="1"/>
      <protection/>
    </xf>
    <xf numFmtId="0" fontId="27" fillId="60" borderId="0" xfId="344" applyFont="1" applyFill="1" applyBorder="1" applyAlignment="1" applyProtection="1">
      <alignment wrapText="1"/>
      <protection/>
    </xf>
    <xf numFmtId="0" fontId="28" fillId="60" borderId="24" xfId="344" applyFont="1" applyFill="1" applyBorder="1" applyAlignment="1" applyProtection="1">
      <alignment horizontal="center" vertical="center" wrapText="1"/>
      <protection/>
    </xf>
    <xf numFmtId="0" fontId="150" fillId="61" borderId="0" xfId="344" applyFont="1" applyFill="1" applyBorder="1" applyAlignment="1" applyProtection="1">
      <alignment horizontal="left" vertical="top" wrapText="1"/>
      <protection/>
    </xf>
    <xf numFmtId="0" fontId="14" fillId="61" borderId="0" xfId="344" applyFont="1" applyFill="1" applyBorder="1" applyAlignment="1" applyProtection="1">
      <alignment horizontal="left" vertical="top" wrapText="1"/>
      <protection/>
    </xf>
    <xf numFmtId="41" fontId="6" fillId="60" borderId="24" xfId="134" applyNumberFormat="1" applyFont="1" applyFill="1" applyBorder="1" applyAlignment="1" applyProtection="1">
      <alignment horizontal="right"/>
      <protection/>
    </xf>
    <xf numFmtId="0" fontId="149" fillId="61" borderId="0" xfId="0" applyFont="1" applyFill="1" applyBorder="1" applyAlignment="1" applyProtection="1" quotePrefix="1">
      <alignment wrapText="1"/>
      <protection/>
    </xf>
    <xf numFmtId="0" fontId="9" fillId="60" borderId="0" xfId="338" applyFont="1" applyFill="1" applyBorder="1" applyAlignment="1" applyProtection="1">
      <alignment vertical="top" wrapText="1"/>
      <protection/>
    </xf>
    <xf numFmtId="0" fontId="17" fillId="60" borderId="0" xfId="338" applyFont="1" applyFill="1" applyBorder="1" applyAlignment="1" applyProtection="1">
      <alignment horizontal="left" indent="3"/>
      <protection/>
    </xf>
    <xf numFmtId="0" fontId="17" fillId="60" borderId="0" xfId="338" applyFont="1" applyFill="1" applyBorder="1" applyAlignment="1" applyProtection="1">
      <alignment horizontal="center"/>
      <protection/>
    </xf>
    <xf numFmtId="166" fontId="17" fillId="60" borderId="0" xfId="134" applyNumberFormat="1" applyFont="1" applyFill="1" applyBorder="1" applyAlignment="1" applyProtection="1">
      <alignment horizontal="center"/>
      <protection/>
    </xf>
    <xf numFmtId="41" fontId="17" fillId="61" borderId="27" xfId="134" applyNumberFormat="1" applyFont="1" applyFill="1" applyBorder="1" applyAlignment="1" applyProtection="1">
      <alignment horizontal="right"/>
      <protection/>
    </xf>
    <xf numFmtId="41" fontId="17" fillId="61" borderId="7" xfId="134" applyNumberFormat="1" applyFont="1" applyFill="1" applyBorder="1" applyAlignment="1" applyProtection="1">
      <alignment horizontal="right"/>
      <protection/>
    </xf>
    <xf numFmtId="0" fontId="17" fillId="60" borderId="32" xfId="338" applyFont="1" applyFill="1" applyBorder="1" applyAlignment="1" applyProtection="1">
      <alignment horizontal="center" wrapText="1"/>
      <protection/>
    </xf>
    <xf numFmtId="0" fontId="17" fillId="60" borderId="30" xfId="338" applyFont="1" applyFill="1" applyBorder="1" applyProtection="1">
      <alignment/>
      <protection/>
    </xf>
    <xf numFmtId="0" fontId="17" fillId="60" borderId="7" xfId="338" applyFont="1" applyFill="1" applyBorder="1" applyProtection="1">
      <alignment/>
      <protection/>
    </xf>
    <xf numFmtId="166" fontId="17" fillId="60" borderId="7" xfId="134" applyNumberFormat="1" applyFont="1" applyFill="1" applyBorder="1" applyAlignment="1" applyProtection="1">
      <alignment/>
      <protection/>
    </xf>
    <xf numFmtId="166" fontId="9" fillId="60" borderId="7" xfId="134" applyNumberFormat="1" applyFont="1" applyFill="1" applyBorder="1" applyAlignment="1" applyProtection="1">
      <alignment/>
      <protection/>
    </xf>
    <xf numFmtId="0" fontId="17" fillId="60" borderId="32" xfId="338" applyFont="1" applyFill="1" applyBorder="1" applyProtection="1">
      <alignment/>
      <protection/>
    </xf>
    <xf numFmtId="166" fontId="17" fillId="60" borderId="0" xfId="134" applyNumberFormat="1" applyFont="1" applyFill="1" applyBorder="1" applyAlignment="1" applyProtection="1">
      <alignment/>
      <protection/>
    </xf>
    <xf numFmtId="166" fontId="9" fillId="60" borderId="0" xfId="134" applyNumberFormat="1" applyFont="1" applyFill="1" applyBorder="1" applyAlignment="1" applyProtection="1">
      <alignment/>
      <protection/>
    </xf>
    <xf numFmtId="166" fontId="9" fillId="60" borderId="24" xfId="134" applyNumberFormat="1" applyFont="1" applyFill="1" applyBorder="1" applyAlignment="1" applyProtection="1">
      <alignment/>
      <protection/>
    </xf>
    <xf numFmtId="0" fontId="17" fillId="60" borderId="9" xfId="338" applyFont="1" applyFill="1" applyBorder="1" applyProtection="1">
      <alignment/>
      <protection/>
    </xf>
    <xf numFmtId="166" fontId="17" fillId="60" borderId="24" xfId="134" applyNumberFormat="1" applyFont="1" applyFill="1" applyBorder="1" applyAlignment="1" applyProtection="1">
      <alignment horizontal="center"/>
      <protection/>
    </xf>
    <xf numFmtId="0" fontId="17" fillId="60" borderId="28" xfId="338" applyFont="1" applyFill="1" applyBorder="1" applyProtection="1">
      <alignment/>
      <protection/>
    </xf>
    <xf numFmtId="173" fontId="17" fillId="60" borderId="24" xfId="134" applyNumberFormat="1" applyFont="1" applyFill="1" applyBorder="1" applyAlignment="1" applyProtection="1">
      <alignment/>
      <protection/>
    </xf>
    <xf numFmtId="167" fontId="17" fillId="60" borderId="24" xfId="134" applyNumberFormat="1" applyFont="1" applyFill="1" applyBorder="1" applyAlignment="1" applyProtection="1">
      <alignment horizontal="right"/>
      <protection/>
    </xf>
    <xf numFmtId="0" fontId="17" fillId="60" borderId="34" xfId="338" applyFont="1" applyFill="1" applyBorder="1" applyProtection="1">
      <alignment/>
      <protection/>
    </xf>
    <xf numFmtId="0" fontId="17" fillId="60" borderId="29" xfId="338" applyFont="1" applyFill="1" applyBorder="1" applyAlignment="1" applyProtection="1">
      <alignment/>
      <protection/>
    </xf>
    <xf numFmtId="167" fontId="17" fillId="60" borderId="21" xfId="134" applyNumberFormat="1" applyFont="1" applyFill="1" applyBorder="1" applyAlignment="1" applyProtection="1">
      <alignment horizontal="right"/>
      <protection/>
    </xf>
    <xf numFmtId="41" fontId="17" fillId="60" borderId="0" xfId="338" applyNumberFormat="1" applyFont="1" applyFill="1" applyBorder="1" applyAlignment="1" applyProtection="1">
      <alignment horizontal="right"/>
      <protection/>
    </xf>
    <xf numFmtId="41" fontId="17" fillId="60" borderId="0" xfId="134" applyNumberFormat="1" applyFont="1" applyFill="1" applyBorder="1" applyAlignment="1" applyProtection="1">
      <alignment horizontal="right"/>
      <protection/>
    </xf>
    <xf numFmtId="0" fontId="17" fillId="60" borderId="13" xfId="338" applyFont="1" applyFill="1" applyBorder="1" applyProtection="1">
      <alignment/>
      <protection/>
    </xf>
    <xf numFmtId="167" fontId="9" fillId="60" borderId="21" xfId="134" applyNumberFormat="1" applyFont="1" applyFill="1" applyBorder="1" applyAlignment="1" applyProtection="1">
      <alignment horizontal="center"/>
      <protection/>
    </xf>
    <xf numFmtId="166" fontId="9" fillId="60" borderId="21" xfId="134" applyNumberFormat="1" applyFont="1" applyFill="1" applyBorder="1" applyAlignment="1" applyProtection="1">
      <alignment horizontal="center"/>
      <protection/>
    </xf>
    <xf numFmtId="167" fontId="9" fillId="60" borderId="35" xfId="134" applyNumberFormat="1" applyFont="1" applyFill="1" applyBorder="1" applyAlignment="1" applyProtection="1">
      <alignment horizontal="center"/>
      <protection/>
    </xf>
    <xf numFmtId="0" fontId="10" fillId="0" borderId="0" xfId="337" applyFont="1" applyFill="1" applyProtection="1">
      <alignment/>
      <protection/>
    </xf>
    <xf numFmtId="0" fontId="0" fillId="60" borderId="0" xfId="349" applyFill="1" applyProtection="1">
      <alignment/>
      <protection/>
    </xf>
    <xf numFmtId="0" fontId="6" fillId="60" borderId="0" xfId="349" applyFont="1" applyFill="1" applyAlignment="1" applyProtection="1">
      <alignment horizontal="left"/>
      <protection/>
    </xf>
    <xf numFmtId="0" fontId="6" fillId="60" borderId="0" xfId="349" applyFont="1" applyFill="1" applyProtection="1">
      <alignment/>
      <protection/>
    </xf>
    <xf numFmtId="0" fontId="6" fillId="60" borderId="21" xfId="349" applyFont="1" applyFill="1" applyBorder="1" applyAlignment="1" applyProtection="1">
      <alignment horizontal="center"/>
      <protection/>
    </xf>
    <xf numFmtId="0" fontId="6" fillId="60" borderId="7" xfId="349" applyFont="1" applyFill="1" applyBorder="1" applyAlignment="1" applyProtection="1">
      <alignment horizontal="center"/>
      <protection/>
    </xf>
    <xf numFmtId="41" fontId="5" fillId="60" borderId="5" xfId="349" applyNumberFormat="1" applyFont="1" applyFill="1" applyBorder="1" applyAlignment="1" applyProtection="1">
      <alignment horizontal="center"/>
      <protection/>
    </xf>
    <xf numFmtId="41" fontId="5" fillId="60" borderId="21" xfId="349" applyNumberFormat="1" applyFont="1" applyFill="1" applyBorder="1" applyAlignment="1" applyProtection="1">
      <alignment horizontal="center"/>
      <protection/>
    </xf>
    <xf numFmtId="41" fontId="5" fillId="60" borderId="25" xfId="349" applyNumberFormat="1" applyFont="1" applyFill="1" applyBorder="1" applyAlignment="1" applyProtection="1">
      <alignment horizontal="center"/>
      <protection/>
    </xf>
    <xf numFmtId="41" fontId="6" fillId="60" borderId="31" xfId="349" applyNumberFormat="1" applyFont="1" applyFill="1" applyBorder="1" applyAlignment="1" applyProtection="1">
      <alignment horizontal="center"/>
      <protection/>
    </xf>
    <xf numFmtId="41" fontId="6" fillId="60" borderId="5" xfId="349" applyNumberFormat="1" applyFont="1" applyFill="1" applyBorder="1" applyAlignment="1" applyProtection="1">
      <alignment horizontal="center"/>
      <protection/>
    </xf>
    <xf numFmtId="41" fontId="6" fillId="60" borderId="21" xfId="349" applyNumberFormat="1" applyFont="1" applyFill="1" applyBorder="1" applyAlignment="1" applyProtection="1">
      <alignment horizontal="center"/>
      <protection/>
    </xf>
    <xf numFmtId="41" fontId="6" fillId="60" borderId="25" xfId="349" applyNumberFormat="1" applyFont="1" applyFill="1" applyBorder="1" applyAlignment="1" applyProtection="1">
      <alignment horizontal="center"/>
      <protection/>
    </xf>
    <xf numFmtId="0" fontId="5" fillId="60" borderId="32" xfId="349" applyFont="1" applyFill="1" applyBorder="1" applyAlignment="1" applyProtection="1">
      <alignment horizontal="center"/>
      <protection/>
    </xf>
    <xf numFmtId="0" fontId="5" fillId="60" borderId="33" xfId="349" applyFont="1" applyFill="1" applyBorder="1" applyAlignment="1" applyProtection="1">
      <alignment horizontal="center"/>
      <protection/>
    </xf>
    <xf numFmtId="0" fontId="6" fillId="60" borderId="26" xfId="349" applyFont="1" applyFill="1" applyBorder="1" applyAlignment="1" applyProtection="1">
      <alignment horizontal="center"/>
      <protection/>
    </xf>
    <xf numFmtId="0" fontId="6" fillId="60" borderId="32" xfId="349" applyFont="1" applyFill="1" applyBorder="1" applyAlignment="1" applyProtection="1">
      <alignment horizontal="center"/>
      <protection/>
    </xf>
    <xf numFmtId="0" fontId="6" fillId="60" borderId="33" xfId="349" applyFont="1" applyFill="1" applyBorder="1" applyAlignment="1" applyProtection="1">
      <alignment horizontal="center"/>
      <protection/>
    </xf>
    <xf numFmtId="0" fontId="6" fillId="60" borderId="0" xfId="349" applyFont="1" applyFill="1" applyBorder="1" applyAlignment="1" applyProtection="1">
      <alignment/>
      <protection/>
    </xf>
    <xf numFmtId="0" fontId="5" fillId="60" borderId="9" xfId="349" applyFont="1" applyFill="1" applyBorder="1" applyAlignment="1" applyProtection="1">
      <alignment horizontal="center"/>
      <protection/>
    </xf>
    <xf numFmtId="0" fontId="5" fillId="60" borderId="0" xfId="349" applyFont="1" applyFill="1" applyBorder="1" applyAlignment="1" applyProtection="1">
      <alignment horizontal="center"/>
      <protection/>
    </xf>
    <xf numFmtId="0" fontId="6" fillId="60" borderId="24" xfId="349" applyFont="1" applyFill="1" applyBorder="1" applyAlignment="1" applyProtection="1">
      <alignment horizontal="center"/>
      <protection/>
    </xf>
    <xf numFmtId="0" fontId="6" fillId="60" borderId="9" xfId="349" applyFont="1" applyFill="1" applyBorder="1" applyAlignment="1" applyProtection="1">
      <alignment horizontal="center"/>
      <protection/>
    </xf>
    <xf numFmtId="0" fontId="6" fillId="60" borderId="0" xfId="349" applyFont="1" applyFill="1" applyBorder="1" applyAlignment="1" applyProtection="1">
      <alignment horizontal="center"/>
      <protection/>
    </xf>
    <xf numFmtId="0" fontId="6" fillId="60" borderId="27" xfId="349" applyFont="1" applyFill="1" applyBorder="1" applyAlignment="1" applyProtection="1">
      <alignment horizontal="left"/>
      <protection/>
    </xf>
    <xf numFmtId="0" fontId="6" fillId="60" borderId="27" xfId="349" applyFont="1" applyFill="1" applyBorder="1" applyAlignment="1" applyProtection="1">
      <alignment horizontal="left" indent="2"/>
      <protection/>
    </xf>
    <xf numFmtId="41" fontId="6" fillId="60" borderId="21" xfId="134" applyNumberFormat="1" applyFont="1" applyFill="1" applyBorder="1" applyAlignment="1" applyProtection="1">
      <alignment horizontal="right"/>
      <protection/>
    </xf>
    <xf numFmtId="41" fontId="6" fillId="61" borderId="13" xfId="134" applyNumberFormat="1" applyFont="1" applyFill="1" applyBorder="1" applyAlignment="1" applyProtection="1">
      <alignment horizontal="right"/>
      <protection locked="0"/>
    </xf>
    <xf numFmtId="0" fontId="5" fillId="60" borderId="29" xfId="349" applyFont="1" applyFill="1" applyBorder="1" applyProtection="1">
      <alignment/>
      <protection/>
    </xf>
    <xf numFmtId="41" fontId="6" fillId="60" borderId="24" xfId="349" applyNumberFormat="1" applyFont="1" applyFill="1" applyBorder="1" applyAlignment="1" applyProtection="1">
      <alignment horizontal="right"/>
      <protection/>
    </xf>
    <xf numFmtId="41" fontId="6" fillId="61" borderId="9" xfId="349" applyNumberFormat="1" applyFont="1" applyFill="1" applyBorder="1" applyAlignment="1" applyProtection="1">
      <alignment horizontal="right"/>
      <protection locked="0"/>
    </xf>
    <xf numFmtId="41" fontId="6" fillId="61" borderId="0" xfId="349" applyNumberFormat="1" applyFont="1" applyFill="1" applyBorder="1" applyAlignment="1" applyProtection="1">
      <alignment horizontal="right"/>
      <protection locked="0"/>
    </xf>
    <xf numFmtId="0" fontId="6" fillId="60" borderId="27" xfId="349" applyFont="1" applyFill="1" applyBorder="1" applyAlignment="1" applyProtection="1">
      <alignment/>
      <protection/>
    </xf>
    <xf numFmtId="41" fontId="6" fillId="60" borderId="36" xfId="134" applyNumberFormat="1" applyFont="1" applyFill="1" applyBorder="1" applyAlignment="1" applyProtection="1">
      <alignment horizontal="right"/>
      <protection/>
    </xf>
    <xf numFmtId="41" fontId="6" fillId="61" borderId="37" xfId="134" applyNumberFormat="1" applyFont="1" applyFill="1" applyBorder="1" applyAlignment="1" applyProtection="1">
      <alignment horizontal="right"/>
      <protection locked="0"/>
    </xf>
    <xf numFmtId="0" fontId="6" fillId="60" borderId="0" xfId="349" applyFont="1" applyFill="1" applyBorder="1" applyAlignment="1" applyProtection="1">
      <alignment horizontal="left" indent="2"/>
      <protection/>
    </xf>
    <xf numFmtId="0" fontId="6" fillId="60" borderId="27" xfId="349" applyFont="1" applyFill="1" applyBorder="1" applyAlignment="1" applyProtection="1">
      <alignment horizontal="left" indent="3"/>
      <protection/>
    </xf>
    <xf numFmtId="0" fontId="6" fillId="60" borderId="38" xfId="349" applyFont="1" applyFill="1" applyBorder="1" applyAlignment="1" applyProtection="1">
      <alignment/>
      <protection/>
    </xf>
    <xf numFmtId="0" fontId="6" fillId="60" borderId="38" xfId="349" applyFont="1" applyFill="1" applyBorder="1" applyAlignment="1" applyProtection="1">
      <alignment horizontal="left" indent="3"/>
      <protection/>
    </xf>
    <xf numFmtId="41" fontId="6" fillId="60" borderId="39" xfId="134" applyNumberFormat="1" applyFont="1" applyFill="1" applyBorder="1" applyAlignment="1" applyProtection="1">
      <alignment horizontal="right"/>
      <protection/>
    </xf>
    <xf numFmtId="41" fontId="6" fillId="61" borderId="29" xfId="134" applyNumberFormat="1" applyFont="1" applyFill="1" applyBorder="1" applyAlignment="1" applyProtection="1">
      <alignment horizontal="right"/>
      <protection locked="0"/>
    </xf>
    <xf numFmtId="0" fontId="5" fillId="60" borderId="0" xfId="349" applyFont="1" applyFill="1" applyBorder="1" applyAlignment="1" applyProtection="1">
      <alignment/>
      <protection/>
    </xf>
    <xf numFmtId="0" fontId="5" fillId="60" borderId="25" xfId="349" applyFont="1" applyFill="1" applyBorder="1" applyAlignment="1" applyProtection="1">
      <alignment/>
      <protection/>
    </xf>
    <xf numFmtId="0" fontId="5" fillId="60" borderId="7" xfId="349" applyFont="1" applyFill="1" applyBorder="1" applyAlignment="1" applyProtection="1">
      <alignment/>
      <protection/>
    </xf>
    <xf numFmtId="41" fontId="6" fillId="60" borderId="0" xfId="134" applyNumberFormat="1" applyFont="1" applyFill="1" applyBorder="1" applyAlignment="1" applyProtection="1">
      <alignment horizontal="right"/>
      <protection/>
    </xf>
    <xf numFmtId="41" fontId="6" fillId="60" borderId="28" xfId="134" applyNumberFormat="1" applyFont="1" applyFill="1" applyBorder="1" applyAlignment="1" applyProtection="1">
      <alignment horizontal="right"/>
      <protection locked="0"/>
    </xf>
    <xf numFmtId="41" fontId="6" fillId="60" borderId="27" xfId="134" applyNumberFormat="1" applyFont="1" applyFill="1" applyBorder="1" applyAlignment="1" applyProtection="1">
      <alignment horizontal="right"/>
      <protection locked="0"/>
    </xf>
    <xf numFmtId="41" fontId="6" fillId="60" borderId="9" xfId="134" applyNumberFormat="1" applyFont="1" applyFill="1" applyBorder="1" applyAlignment="1" applyProtection="1">
      <alignment horizontal="right"/>
      <protection locked="0"/>
    </xf>
    <xf numFmtId="41" fontId="6" fillId="60" borderId="0" xfId="134" applyNumberFormat="1" applyFont="1" applyFill="1" applyBorder="1" applyAlignment="1" applyProtection="1">
      <alignment horizontal="right"/>
      <protection locked="0"/>
    </xf>
    <xf numFmtId="41" fontId="6" fillId="60" borderId="7" xfId="134" applyNumberFormat="1" applyFont="1" applyFill="1" applyBorder="1" applyAlignment="1" applyProtection="1">
      <alignment horizontal="right"/>
      <protection/>
    </xf>
    <xf numFmtId="41" fontId="6" fillId="60" borderId="13" xfId="134" applyNumberFormat="1" applyFont="1" applyFill="1" applyBorder="1" applyAlignment="1" applyProtection="1">
      <alignment horizontal="right"/>
      <protection locked="0"/>
    </xf>
    <xf numFmtId="41" fontId="6" fillId="60" borderId="7" xfId="134" applyNumberFormat="1" applyFont="1" applyFill="1" applyBorder="1" applyAlignment="1" applyProtection="1">
      <alignment horizontal="right"/>
      <protection locked="0"/>
    </xf>
    <xf numFmtId="41" fontId="6" fillId="60" borderId="0" xfId="349" applyNumberFormat="1" applyFont="1" applyFill="1" applyBorder="1" applyAlignment="1" applyProtection="1">
      <alignment horizontal="right"/>
      <protection/>
    </xf>
    <xf numFmtId="41" fontId="6" fillId="60" borderId="9" xfId="349" applyNumberFormat="1" applyFont="1" applyFill="1" applyBorder="1" applyAlignment="1" applyProtection="1">
      <alignment horizontal="right"/>
      <protection locked="0"/>
    </xf>
    <xf numFmtId="41" fontId="6" fillId="60" borderId="0" xfId="349" applyNumberFormat="1" applyFont="1" applyFill="1" applyBorder="1" applyAlignment="1" applyProtection="1">
      <alignment horizontal="right"/>
      <protection locked="0"/>
    </xf>
    <xf numFmtId="41" fontId="6" fillId="60" borderId="27" xfId="134" applyNumberFormat="1" applyFont="1" applyFill="1" applyBorder="1" applyAlignment="1" applyProtection="1">
      <alignment horizontal="right"/>
      <protection/>
    </xf>
    <xf numFmtId="41" fontId="6" fillId="60" borderId="37" xfId="134" applyNumberFormat="1" applyFont="1" applyFill="1" applyBorder="1" applyAlignment="1" applyProtection="1">
      <alignment horizontal="right"/>
      <protection locked="0"/>
    </xf>
    <xf numFmtId="0" fontId="6" fillId="60" borderId="27" xfId="349" applyFont="1" applyFill="1" applyBorder="1" applyAlignment="1" applyProtection="1">
      <alignment horizontal="left" indent="1"/>
      <protection/>
    </xf>
    <xf numFmtId="0" fontId="6" fillId="60" borderId="38" xfId="349" applyFont="1" applyFill="1" applyBorder="1" applyAlignment="1" applyProtection="1">
      <alignment horizontal="left" indent="2"/>
      <protection/>
    </xf>
    <xf numFmtId="41" fontId="6" fillId="60" borderId="29" xfId="134" applyNumberFormat="1" applyFont="1" applyFill="1" applyBorder="1" applyAlignment="1" applyProtection="1">
      <alignment horizontal="right"/>
      <protection locked="0"/>
    </xf>
    <xf numFmtId="0" fontId="0" fillId="60" borderId="0" xfId="349" applyFill="1" applyBorder="1" applyAlignment="1" applyProtection="1">
      <alignment horizontal="left" indent="3"/>
      <protection/>
    </xf>
    <xf numFmtId="0" fontId="0" fillId="60" borderId="0" xfId="349" applyFill="1" applyBorder="1" applyProtection="1">
      <alignment/>
      <protection/>
    </xf>
    <xf numFmtId="0" fontId="0" fillId="0" borderId="0" xfId="347" applyFont="1" applyProtection="1">
      <alignment/>
      <protection/>
    </xf>
    <xf numFmtId="0" fontId="153" fillId="0" borderId="0" xfId="347" applyFont="1" applyAlignment="1" applyProtection="1">
      <alignment horizontal="center"/>
      <protection/>
    </xf>
    <xf numFmtId="0" fontId="11" fillId="0" borderId="0" xfId="347" applyFont="1" applyProtection="1">
      <alignment/>
      <protection/>
    </xf>
    <xf numFmtId="0" fontId="6" fillId="60" borderId="7" xfId="348" applyFont="1" applyFill="1" applyBorder="1" applyAlignment="1" applyProtection="1">
      <alignment horizontal="center"/>
      <protection/>
    </xf>
    <xf numFmtId="0" fontId="6" fillId="60" borderId="21" xfId="348" applyFont="1" applyFill="1" applyBorder="1" applyAlignment="1" applyProtection="1">
      <alignment horizontal="center"/>
      <protection/>
    </xf>
    <xf numFmtId="41" fontId="6" fillId="60" borderId="5" xfId="348" applyNumberFormat="1" applyFont="1" applyFill="1" applyBorder="1" applyAlignment="1" applyProtection="1">
      <alignment horizontal="center"/>
      <protection/>
    </xf>
    <xf numFmtId="41" fontId="6" fillId="60" borderId="25" xfId="348" applyNumberFormat="1" applyFont="1" applyFill="1" applyBorder="1" applyAlignment="1" applyProtection="1">
      <alignment horizontal="center"/>
      <protection/>
    </xf>
    <xf numFmtId="41" fontId="6" fillId="60" borderId="31" xfId="348" applyNumberFormat="1" applyFont="1" applyFill="1" applyBorder="1" applyAlignment="1" applyProtection="1">
      <alignment horizontal="center"/>
      <protection/>
    </xf>
    <xf numFmtId="0" fontId="6" fillId="60" borderId="32" xfId="348" applyFont="1" applyFill="1" applyBorder="1" applyAlignment="1" applyProtection="1">
      <alignment horizontal="center"/>
      <protection/>
    </xf>
    <xf numFmtId="0" fontId="6" fillId="60" borderId="33" xfId="348" applyFont="1" applyFill="1" applyBorder="1" applyAlignment="1" applyProtection="1">
      <alignment horizontal="center"/>
      <protection/>
    </xf>
    <xf numFmtId="0" fontId="6" fillId="60" borderId="26" xfId="348" applyFont="1" applyFill="1" applyBorder="1" applyAlignment="1" applyProtection="1">
      <alignment horizontal="center"/>
      <protection/>
    </xf>
    <xf numFmtId="0" fontId="6" fillId="60" borderId="9" xfId="348" applyFont="1" applyFill="1" applyBorder="1" applyAlignment="1" applyProtection="1">
      <alignment horizontal="center"/>
      <protection/>
    </xf>
    <xf numFmtId="0" fontId="6" fillId="60" borderId="0" xfId="348" applyFont="1" applyFill="1" applyBorder="1" applyAlignment="1" applyProtection="1">
      <alignment horizontal="center"/>
      <protection/>
    </xf>
    <xf numFmtId="0" fontId="6" fillId="60" borderId="24" xfId="348" applyFont="1" applyFill="1" applyBorder="1" applyAlignment="1" applyProtection="1">
      <alignment horizontal="center"/>
      <protection/>
    </xf>
    <xf numFmtId="41" fontId="6" fillId="60" borderId="28" xfId="134" applyNumberFormat="1" applyFont="1" applyFill="1" applyBorder="1" applyAlignment="1" applyProtection="1">
      <alignment horizontal="right"/>
      <protection/>
    </xf>
    <xf numFmtId="0" fontId="6" fillId="60" borderId="27" xfId="351" applyFont="1" applyFill="1" applyBorder="1" applyAlignment="1" applyProtection="1">
      <alignment horizontal="left"/>
      <protection/>
    </xf>
    <xf numFmtId="0" fontId="6" fillId="60" borderId="27" xfId="351" applyFont="1" applyFill="1" applyBorder="1" applyAlignment="1" applyProtection="1">
      <alignment horizontal="left" indent="2"/>
      <protection/>
    </xf>
    <xf numFmtId="41" fontId="6" fillId="60" borderId="9" xfId="134" applyNumberFormat="1" applyFont="1" applyFill="1" applyBorder="1" applyAlignment="1" applyProtection="1">
      <alignment horizontal="right"/>
      <protection/>
    </xf>
    <xf numFmtId="41" fontId="6" fillId="60" borderId="9" xfId="350" applyNumberFormat="1" applyFont="1" applyFill="1" applyBorder="1" applyAlignment="1" applyProtection="1">
      <alignment horizontal="right"/>
      <protection locked="0"/>
    </xf>
    <xf numFmtId="41" fontId="6" fillId="60" borderId="0" xfId="350" applyNumberFormat="1" applyFont="1" applyFill="1" applyBorder="1" applyAlignment="1" applyProtection="1">
      <alignment horizontal="right"/>
      <protection locked="0"/>
    </xf>
    <xf numFmtId="41" fontId="6" fillId="60" borderId="0" xfId="348" applyNumberFormat="1" applyFont="1" applyFill="1" applyBorder="1" applyAlignment="1" applyProtection="1">
      <alignment horizontal="right"/>
      <protection/>
    </xf>
    <xf numFmtId="41" fontId="6" fillId="60" borderId="24" xfId="348" applyNumberFormat="1" applyFont="1" applyFill="1" applyBorder="1" applyAlignment="1" applyProtection="1">
      <alignment horizontal="right"/>
      <protection/>
    </xf>
    <xf numFmtId="41" fontId="6" fillId="60" borderId="25" xfId="134" applyNumberFormat="1" applyFont="1" applyFill="1" applyBorder="1" applyAlignment="1" applyProtection="1">
      <alignment horizontal="right"/>
      <protection/>
    </xf>
    <xf numFmtId="0" fontId="5" fillId="60" borderId="0" xfId="349" applyFont="1" applyFill="1" applyBorder="1" applyProtection="1">
      <alignment/>
      <protection/>
    </xf>
    <xf numFmtId="41" fontId="5" fillId="60" borderId="25" xfId="134" applyNumberFormat="1" applyFont="1" applyFill="1" applyBorder="1" applyAlignment="1" applyProtection="1">
      <alignment horizontal="right"/>
      <protection/>
    </xf>
    <xf numFmtId="41" fontId="5" fillId="60" borderId="7" xfId="134" applyNumberFormat="1" applyFont="1" applyFill="1" applyBorder="1" applyAlignment="1" applyProtection="1">
      <alignment horizontal="right"/>
      <protection/>
    </xf>
    <xf numFmtId="0" fontId="5" fillId="60" borderId="33" xfId="348" applyFont="1" applyFill="1" applyBorder="1" applyAlignment="1" applyProtection="1">
      <alignment horizontal="center"/>
      <protection/>
    </xf>
    <xf numFmtId="0" fontId="5" fillId="60" borderId="26" xfId="348" applyFont="1" applyFill="1" applyBorder="1" applyAlignment="1" applyProtection="1">
      <alignment horizontal="center"/>
      <protection/>
    </xf>
    <xf numFmtId="0" fontId="5" fillId="60" borderId="0" xfId="348" applyFont="1" applyFill="1" applyBorder="1" applyAlignment="1" applyProtection="1">
      <alignment horizontal="center"/>
      <protection/>
    </xf>
    <xf numFmtId="0" fontId="5" fillId="60" borderId="24" xfId="348" applyFont="1" applyFill="1" applyBorder="1" applyAlignment="1" applyProtection="1">
      <alignment horizontal="center"/>
      <protection/>
    </xf>
    <xf numFmtId="41" fontId="6" fillId="60" borderId="0" xfId="352" applyNumberFormat="1" applyFont="1" applyFill="1" applyBorder="1" applyAlignment="1" applyProtection="1">
      <alignment horizontal="right"/>
      <protection/>
    </xf>
    <xf numFmtId="41" fontId="6" fillId="60" borderId="24" xfId="352" applyNumberFormat="1" applyFont="1" applyFill="1" applyBorder="1" applyAlignment="1" applyProtection="1">
      <alignment horizontal="right"/>
      <protection/>
    </xf>
    <xf numFmtId="41" fontId="6" fillId="60" borderId="21" xfId="352" applyNumberFormat="1" applyFont="1" applyFill="1" applyBorder="1" applyAlignment="1" applyProtection="1">
      <alignment horizontal="right"/>
      <protection/>
    </xf>
    <xf numFmtId="0" fontId="0" fillId="61" borderId="21" xfId="347" applyFont="1" applyFill="1" applyBorder="1" applyProtection="1">
      <alignment/>
      <protection/>
    </xf>
    <xf numFmtId="0" fontId="6" fillId="60" borderId="0" xfId="349" applyFont="1" applyFill="1" applyBorder="1" applyAlignment="1" applyProtection="1">
      <alignment horizontal="left" indent="1"/>
      <protection/>
    </xf>
    <xf numFmtId="0" fontId="0" fillId="60" borderId="0" xfId="349" applyFill="1" applyBorder="1" applyAlignment="1" applyProtection="1">
      <alignment horizontal="left"/>
      <protection/>
    </xf>
    <xf numFmtId="0" fontId="150" fillId="0" borderId="0" xfId="349" applyFont="1" applyFill="1" applyAlignment="1" applyProtection="1">
      <alignment horizontal="left"/>
      <protection locked="0"/>
    </xf>
    <xf numFmtId="0" fontId="17" fillId="60" borderId="21" xfId="338" applyFont="1" applyFill="1" applyBorder="1" applyAlignment="1" applyProtection="1">
      <alignment horizontal="center" wrapText="1"/>
      <protection/>
    </xf>
    <xf numFmtId="0" fontId="9" fillId="60" borderId="21" xfId="338" applyFont="1" applyFill="1" applyBorder="1" applyAlignment="1" applyProtection="1">
      <alignment horizontal="center" wrapText="1"/>
      <protection/>
    </xf>
    <xf numFmtId="0" fontId="149" fillId="60" borderId="0" xfId="338" applyNumberFormat="1" applyFont="1" applyFill="1" applyAlignment="1" applyProtection="1">
      <alignment horizontal="left" wrapText="1"/>
      <protection locked="0"/>
    </xf>
    <xf numFmtId="0" fontId="149" fillId="0" borderId="0" xfId="328" applyFont="1" applyBorder="1" applyAlignment="1" applyProtection="1">
      <alignment horizontal="left" wrapText="1"/>
      <protection locked="0"/>
    </xf>
    <xf numFmtId="0" fontId="63" fillId="60" borderId="0" xfId="328" applyFont="1" applyFill="1" applyBorder="1" applyAlignment="1" applyProtection="1">
      <alignment horizontal="left"/>
      <protection/>
    </xf>
    <xf numFmtId="0" fontId="9" fillId="60" borderId="0" xfId="328" applyFont="1" applyFill="1" applyBorder="1" applyAlignment="1" applyProtection="1">
      <alignment/>
      <protection/>
    </xf>
    <xf numFmtId="0" fontId="9" fillId="60" borderId="0" xfId="328" applyFont="1" applyFill="1" applyBorder="1" applyProtection="1">
      <alignment/>
      <protection/>
    </xf>
    <xf numFmtId="0" fontId="9" fillId="60" borderId="0" xfId="328" applyFont="1" applyFill="1" applyBorder="1" applyAlignment="1" applyProtection="1">
      <alignment horizontal="center"/>
      <protection/>
    </xf>
    <xf numFmtId="0" fontId="9" fillId="60" borderId="40" xfId="328" applyFont="1" applyFill="1" applyBorder="1" applyAlignment="1" applyProtection="1" quotePrefix="1">
      <alignment horizontal="left"/>
      <protection/>
    </xf>
    <xf numFmtId="0" fontId="9" fillId="60" borderId="41" xfId="328" applyFont="1" applyFill="1" applyBorder="1" applyAlignment="1" applyProtection="1" quotePrefix="1">
      <alignment/>
      <protection/>
    </xf>
    <xf numFmtId="0" fontId="9" fillId="60" borderId="41" xfId="328" applyFont="1" applyFill="1" applyBorder="1" applyAlignment="1" applyProtection="1">
      <alignment/>
      <protection/>
    </xf>
    <xf numFmtId="0" fontId="9" fillId="60" borderId="0" xfId="328" applyFont="1" applyFill="1" applyBorder="1" applyAlignment="1" applyProtection="1" quotePrefix="1">
      <alignment/>
      <protection/>
    </xf>
    <xf numFmtId="0" fontId="9" fillId="60" borderId="0" xfId="328" applyFont="1" applyFill="1" applyBorder="1" applyAlignment="1" applyProtection="1" quotePrefix="1">
      <alignment horizontal="left"/>
      <protection/>
    </xf>
    <xf numFmtId="0" fontId="65" fillId="61" borderId="0" xfId="0" applyFont="1" applyFill="1" applyAlignment="1">
      <alignment/>
    </xf>
    <xf numFmtId="0" fontId="0" fillId="0" borderId="0" xfId="322" applyFont="1" applyAlignment="1">
      <alignment vertical="center"/>
      <protection/>
    </xf>
    <xf numFmtId="0" fontId="0" fillId="0" borderId="0" xfId="322" applyAlignment="1">
      <alignment vertical="center"/>
      <protection/>
    </xf>
    <xf numFmtId="0" fontId="0" fillId="0" borderId="0" xfId="322" applyFont="1" applyFill="1" applyBorder="1" applyAlignment="1" applyProtection="1">
      <alignment vertical="center"/>
      <protection/>
    </xf>
    <xf numFmtId="0" fontId="154" fillId="0" borderId="0" xfId="322" applyFont="1" applyAlignment="1">
      <alignment horizontal="center"/>
      <protection/>
    </xf>
    <xf numFmtId="0" fontId="153" fillId="0" borderId="0" xfId="322" applyFont="1" applyAlignment="1">
      <alignment horizontal="center"/>
      <protection/>
    </xf>
    <xf numFmtId="0" fontId="155" fillId="0" borderId="0" xfId="322" applyFont="1" applyAlignment="1">
      <alignment horizontal="center"/>
      <protection/>
    </xf>
    <xf numFmtId="0" fontId="71" fillId="0" borderId="0" xfId="322" applyFont="1" applyFill="1" applyBorder="1" applyAlignment="1" applyProtection="1">
      <alignment vertical="center"/>
      <protection/>
    </xf>
    <xf numFmtId="0" fontId="72" fillId="0" borderId="0" xfId="322" applyFont="1" applyAlignment="1">
      <alignment vertical="center"/>
      <protection/>
    </xf>
    <xf numFmtId="0" fontId="58" fillId="0" borderId="0" xfId="322" applyFont="1" applyFill="1" applyBorder="1" applyAlignment="1" applyProtection="1" quotePrefix="1">
      <alignment/>
      <protection/>
    </xf>
    <xf numFmtId="0" fontId="156" fillId="61" borderId="0" xfId="327" applyFont="1" applyFill="1" applyBorder="1" applyAlignment="1" applyProtection="1">
      <alignment horizontal="left" vertical="center" wrapText="1"/>
      <protection/>
    </xf>
    <xf numFmtId="0" fontId="19" fillId="61" borderId="29" xfId="333" applyFont="1" applyFill="1" applyBorder="1" applyAlignment="1" applyProtection="1">
      <alignment horizontal="left" vertical="top" wrapText="1"/>
      <protection/>
    </xf>
    <xf numFmtId="0" fontId="14" fillId="61" borderId="0" xfId="344" applyFont="1" applyFill="1" applyBorder="1" applyAlignment="1" applyProtection="1">
      <alignment horizontal="left" vertical="top" wrapText="1"/>
      <protection locked="0"/>
    </xf>
    <xf numFmtId="0" fontId="157" fillId="61" borderId="0" xfId="344" applyFont="1" applyFill="1" applyBorder="1" applyAlignment="1" applyProtection="1">
      <alignment horizontal="left" vertical="top" wrapText="1"/>
      <protection locked="0"/>
    </xf>
    <xf numFmtId="0" fontId="27" fillId="60" borderId="0" xfId="344" applyFont="1" applyFill="1" applyBorder="1" applyAlignment="1" applyProtection="1">
      <alignment horizontal="left" wrapText="1"/>
      <protection/>
    </xf>
    <xf numFmtId="0" fontId="14" fillId="60" borderId="0" xfId="338" applyFont="1" applyFill="1" applyBorder="1" applyAlignment="1" applyProtection="1">
      <alignment horizontal="left" wrapText="1"/>
      <protection/>
    </xf>
    <xf numFmtId="0" fontId="14" fillId="60" borderId="24" xfId="338" applyFont="1" applyFill="1" applyBorder="1" applyAlignment="1" applyProtection="1">
      <alignment horizontal="left" wrapText="1"/>
      <protection/>
    </xf>
    <xf numFmtId="0" fontId="9" fillId="60" borderId="0" xfId="338" applyFont="1" applyFill="1" applyBorder="1" applyAlignment="1" applyProtection="1">
      <alignment horizontal="left" wrapText="1"/>
      <protection/>
    </xf>
    <xf numFmtId="0" fontId="15" fillId="61" borderId="7" xfId="338" applyFont="1" applyFill="1" applyBorder="1" applyAlignment="1" applyProtection="1">
      <alignment horizontal="center" wrapText="1"/>
      <protection/>
    </xf>
    <xf numFmtId="0" fontId="5" fillId="61" borderId="7" xfId="338" applyFont="1" applyFill="1" applyBorder="1" applyAlignment="1" applyProtection="1">
      <alignment horizontal="center" wrapText="1"/>
      <protection/>
    </xf>
    <xf numFmtId="0" fontId="6" fillId="60" borderId="0" xfId="338" applyFont="1" applyFill="1" applyBorder="1" applyAlignment="1" applyProtection="1">
      <alignment horizontal="left" wrapText="1"/>
      <protection/>
    </xf>
    <xf numFmtId="0" fontId="5" fillId="60" borderId="7" xfId="339" applyFont="1" applyFill="1" applyBorder="1" applyAlignment="1" applyProtection="1">
      <alignment horizontal="center" wrapText="1"/>
      <protection/>
    </xf>
    <xf numFmtId="0" fontId="6" fillId="60" borderId="7" xfId="339" applyFont="1" applyFill="1" applyBorder="1" applyAlignment="1" applyProtection="1">
      <alignment horizontal="center" wrapText="1"/>
      <protection/>
    </xf>
    <xf numFmtId="41" fontId="17" fillId="60" borderId="33" xfId="338" applyNumberFormat="1" applyFont="1" applyFill="1" applyBorder="1" applyAlignment="1" applyProtection="1">
      <alignment horizontal="right" wrapText="1"/>
      <protection/>
    </xf>
    <xf numFmtId="0" fontId="9" fillId="60" borderId="0" xfId="338" applyFont="1" applyFill="1" applyBorder="1" applyAlignment="1" applyProtection="1">
      <alignment horizontal="left" vertical="top" wrapText="1"/>
      <protection/>
    </xf>
    <xf numFmtId="0" fontId="17" fillId="60" borderId="32" xfId="338" applyFont="1" applyFill="1" applyBorder="1" applyAlignment="1" applyProtection="1">
      <alignment horizontal="center" wrapText="1"/>
      <protection/>
    </xf>
    <xf numFmtId="0" fontId="17" fillId="60" borderId="33" xfId="338" applyFont="1" applyFill="1" applyBorder="1" applyAlignment="1" applyProtection="1">
      <alignment horizontal="center" wrapText="1"/>
      <protection/>
    </xf>
    <xf numFmtId="0" fontId="27" fillId="60" borderId="0" xfId="348" applyFont="1" applyFill="1" applyAlignment="1" applyProtection="1">
      <alignment horizontal="left" wrapText="1"/>
      <protection/>
    </xf>
    <xf numFmtId="37" fontId="19" fillId="0" borderId="0" xfId="336" applyFont="1" applyAlignment="1" applyProtection="1">
      <alignment wrapText="1"/>
      <protection/>
    </xf>
    <xf numFmtId="37" fontId="19" fillId="0" borderId="0" xfId="336" applyFont="1" applyAlignment="1" applyProtection="1">
      <alignment horizontal="center" wrapText="1"/>
      <protection/>
    </xf>
    <xf numFmtId="37" fontId="19" fillId="0" borderId="0" xfId="336" applyNumberFormat="1" applyFont="1" applyAlignment="1" applyProtection="1">
      <alignment wrapText="1"/>
      <protection/>
    </xf>
    <xf numFmtId="37" fontId="19" fillId="61" borderId="0" xfId="336" applyFont="1" applyFill="1" applyAlignment="1" applyProtection="1">
      <alignment wrapText="1"/>
      <protection/>
    </xf>
    <xf numFmtId="0" fontId="19" fillId="60" borderId="0" xfId="327" applyFont="1" applyFill="1" applyBorder="1" applyAlignment="1" applyProtection="1">
      <alignment horizontal="left" wrapText="1"/>
      <protection/>
    </xf>
    <xf numFmtId="41" fontId="19" fillId="60" borderId="13" xfId="327" applyNumberFormat="1" applyFont="1" applyFill="1" applyBorder="1" applyAlignment="1" applyProtection="1">
      <alignment horizontal="right" wrapText="1"/>
      <protection/>
    </xf>
    <xf numFmtId="41" fontId="37" fillId="60" borderId="32" xfId="327" applyNumberFormat="1" applyFont="1" applyFill="1" applyBorder="1" applyAlignment="1" applyProtection="1">
      <alignment horizontal="right" wrapText="1"/>
      <protection/>
    </xf>
    <xf numFmtId="0" fontId="37" fillId="60" borderId="0" xfId="327" applyFont="1" applyFill="1" applyBorder="1" applyAlignment="1" applyProtection="1">
      <alignment horizontal="left" wrapText="1"/>
      <protection/>
    </xf>
    <xf numFmtId="0" fontId="37" fillId="60" borderId="30" xfId="327" applyNumberFormat="1" applyFont="1" applyFill="1" applyBorder="1" applyAlignment="1" applyProtection="1">
      <alignment horizontal="right" wrapText="1"/>
      <protection/>
    </xf>
    <xf numFmtId="0" fontId="37" fillId="60" borderId="31" xfId="327" applyNumberFormat="1" applyFont="1" applyFill="1" applyBorder="1" applyAlignment="1" applyProtection="1">
      <alignment wrapText="1"/>
      <protection/>
    </xf>
    <xf numFmtId="0" fontId="158" fillId="60" borderId="25" xfId="327" applyNumberFormat="1" applyFont="1" applyFill="1" applyBorder="1" applyAlignment="1" applyProtection="1" quotePrefix="1">
      <alignment horizontal="left" wrapText="1"/>
      <protection/>
    </xf>
    <xf numFmtId="0" fontId="19" fillId="60" borderId="31" xfId="327" applyNumberFormat="1" applyFont="1" applyFill="1" applyBorder="1" applyAlignment="1" applyProtection="1">
      <alignment horizontal="center" wrapText="1"/>
      <protection/>
    </xf>
    <xf numFmtId="0" fontId="19" fillId="61" borderId="27" xfId="327" applyFont="1" applyFill="1" applyBorder="1" applyAlignment="1" applyProtection="1">
      <alignment horizontal="left" vertical="top" wrapText="1"/>
      <protection/>
    </xf>
    <xf numFmtId="41" fontId="149" fillId="60" borderId="28" xfId="134" applyNumberFormat="1" applyFont="1" applyFill="1" applyBorder="1" applyAlignment="1" applyProtection="1">
      <alignment horizontal="right" wrapText="1"/>
      <protection/>
    </xf>
    <xf numFmtId="41" fontId="159" fillId="60" borderId="27" xfId="134" applyNumberFormat="1" applyFont="1" applyFill="1" applyBorder="1" applyAlignment="1" applyProtection="1">
      <alignment horizontal="right" wrapText="1"/>
      <protection/>
    </xf>
    <xf numFmtId="41" fontId="19" fillId="60" borderId="28" xfId="134" applyNumberFormat="1" applyFont="1" applyFill="1" applyBorder="1" applyAlignment="1" applyProtection="1">
      <alignment horizontal="right" wrapText="1"/>
      <protection/>
    </xf>
    <xf numFmtId="0" fontId="19" fillId="61" borderId="38" xfId="327" applyFont="1" applyFill="1" applyBorder="1" applyAlignment="1" applyProtection="1">
      <alignment horizontal="left" vertical="top" wrapText="1"/>
      <protection/>
    </xf>
    <xf numFmtId="41" fontId="37" fillId="60" borderId="9" xfId="134" applyNumberFormat="1" applyFont="1" applyFill="1" applyBorder="1" applyAlignment="1" applyProtection="1">
      <alignment horizontal="right" wrapText="1"/>
      <protection/>
    </xf>
    <xf numFmtId="41" fontId="149" fillId="60" borderId="9" xfId="134" applyNumberFormat="1" applyFont="1" applyFill="1" applyBorder="1" applyAlignment="1" applyProtection="1">
      <alignment horizontal="right" wrapText="1"/>
      <protection/>
    </xf>
    <xf numFmtId="41" fontId="159" fillId="60" borderId="0" xfId="134" applyNumberFormat="1" applyFont="1" applyFill="1" applyBorder="1" applyAlignment="1" applyProtection="1">
      <alignment horizontal="right" wrapText="1"/>
      <protection/>
    </xf>
    <xf numFmtId="41" fontId="19" fillId="60" borderId="9" xfId="134" applyNumberFormat="1" applyFont="1" applyFill="1" applyBorder="1" applyAlignment="1" applyProtection="1">
      <alignment horizontal="right" wrapText="1"/>
      <protection/>
    </xf>
    <xf numFmtId="0" fontId="19" fillId="61" borderId="0" xfId="327" applyFont="1" applyFill="1" applyBorder="1" applyAlignment="1" applyProtection="1">
      <alignment horizontal="left" vertical="top" wrapText="1"/>
      <protection/>
    </xf>
    <xf numFmtId="41" fontId="37" fillId="61" borderId="28" xfId="134" applyNumberFormat="1" applyFont="1" applyFill="1" applyBorder="1" applyAlignment="1" applyProtection="1">
      <alignment horizontal="right" wrapText="1"/>
      <protection/>
    </xf>
    <xf numFmtId="41" fontId="37" fillId="61" borderId="24" xfId="134" applyNumberFormat="1" applyFont="1" applyFill="1" applyBorder="1" applyAlignment="1" applyProtection="1">
      <alignment horizontal="right" wrapText="1"/>
      <protection/>
    </xf>
    <xf numFmtId="41" fontId="19" fillId="61" borderId="28" xfId="134" applyNumberFormat="1" applyFont="1" applyFill="1" applyBorder="1" applyAlignment="1" applyProtection="1">
      <alignment horizontal="right" wrapText="1"/>
      <protection/>
    </xf>
    <xf numFmtId="41" fontId="19" fillId="61" borderId="0" xfId="134" applyNumberFormat="1" applyFont="1" applyFill="1" applyBorder="1" applyAlignment="1" applyProtection="1">
      <alignment horizontal="right" wrapText="1"/>
      <protection/>
    </xf>
    <xf numFmtId="0" fontId="19" fillId="61" borderId="29" xfId="327" applyFont="1" applyFill="1" applyBorder="1" applyAlignment="1" applyProtection="1">
      <alignment horizontal="left" vertical="top" wrapText="1"/>
      <protection/>
    </xf>
    <xf numFmtId="41" fontId="159" fillId="61" borderId="0" xfId="134" applyNumberFormat="1" applyFont="1" applyFill="1" applyBorder="1" applyAlignment="1" applyProtection="1">
      <alignment horizontal="right" wrapText="1"/>
      <protection/>
    </xf>
    <xf numFmtId="41" fontId="19" fillId="61" borderId="9" xfId="134" applyNumberFormat="1" applyFont="1" applyFill="1" applyBorder="1" applyAlignment="1" applyProtection="1">
      <alignment horizontal="right" wrapText="1"/>
      <protection/>
    </xf>
    <xf numFmtId="41" fontId="37" fillId="61" borderId="13" xfId="134" applyNumberFormat="1" applyFont="1" applyFill="1" applyBorder="1" applyAlignment="1" applyProtection="1">
      <alignment horizontal="right" wrapText="1"/>
      <protection/>
    </xf>
    <xf numFmtId="41" fontId="37" fillId="61" borderId="21" xfId="134" applyNumberFormat="1" applyFont="1" applyFill="1" applyBorder="1" applyAlignment="1" applyProtection="1">
      <alignment horizontal="right" wrapText="1"/>
      <protection/>
    </xf>
    <xf numFmtId="41" fontId="19" fillId="61" borderId="13" xfId="134" applyNumberFormat="1" applyFont="1" applyFill="1" applyBorder="1" applyAlignment="1" applyProtection="1">
      <alignment horizontal="right" wrapText="1"/>
      <protection/>
    </xf>
    <xf numFmtId="41" fontId="19" fillId="61" borderId="7" xfId="134" applyNumberFormat="1" applyFont="1" applyFill="1" applyBorder="1" applyAlignment="1" applyProtection="1">
      <alignment horizontal="right" wrapText="1"/>
      <protection/>
    </xf>
    <xf numFmtId="41" fontId="37" fillId="61" borderId="9" xfId="134" applyNumberFormat="1" applyFont="1" applyFill="1" applyBorder="1" applyAlignment="1" applyProtection="1">
      <alignment horizontal="right" wrapText="1"/>
      <protection/>
    </xf>
    <xf numFmtId="0" fontId="19" fillId="61" borderId="38" xfId="327" applyFont="1" applyFill="1" applyBorder="1" applyAlignment="1" applyProtection="1">
      <alignment vertical="top" wrapText="1"/>
      <protection/>
    </xf>
    <xf numFmtId="0" fontId="19" fillId="61" borderId="27" xfId="327" applyFont="1" applyFill="1" applyBorder="1" applyAlignment="1" applyProtection="1">
      <alignment vertical="top" wrapText="1"/>
      <protection/>
    </xf>
    <xf numFmtId="41" fontId="37" fillId="61" borderId="25" xfId="134" applyNumberFormat="1" applyFont="1" applyFill="1" applyBorder="1" applyAlignment="1" applyProtection="1">
      <alignment horizontal="right" wrapText="1"/>
      <protection/>
    </xf>
    <xf numFmtId="41" fontId="149" fillId="61" borderId="30" xfId="134" applyNumberFormat="1" applyFont="1" applyFill="1" applyBorder="1" applyAlignment="1" applyProtection="1">
      <alignment horizontal="right" wrapText="1"/>
      <protection/>
    </xf>
    <xf numFmtId="41" fontId="159" fillId="61" borderId="25" xfId="134" applyNumberFormat="1" applyFont="1" applyFill="1" applyBorder="1" applyAlignment="1" applyProtection="1">
      <alignment horizontal="right" wrapText="1"/>
      <protection/>
    </xf>
    <xf numFmtId="41" fontId="37" fillId="61" borderId="31" xfId="134" applyNumberFormat="1" applyFont="1" applyFill="1" applyBorder="1" applyAlignment="1" applyProtection="1">
      <alignment horizontal="right" wrapText="1"/>
      <protection/>
    </xf>
    <xf numFmtId="0" fontId="19" fillId="61" borderId="38" xfId="327" applyFont="1" applyFill="1" applyBorder="1" applyAlignment="1" applyProtection="1">
      <alignment horizontal="left" wrapText="1"/>
      <protection/>
    </xf>
    <xf numFmtId="0" fontId="33" fillId="61" borderId="0" xfId="327" applyFont="1" applyFill="1" applyAlignment="1" applyProtection="1">
      <alignment horizontal="left" wrapText="1"/>
      <protection/>
    </xf>
    <xf numFmtId="0" fontId="33" fillId="61" borderId="0" xfId="327" applyFont="1" applyFill="1" applyAlignment="1" applyProtection="1">
      <alignment wrapText="1"/>
      <protection/>
    </xf>
    <xf numFmtId="41" fontId="37" fillId="60" borderId="21" xfId="327" applyNumberFormat="1" applyFont="1" applyFill="1" applyBorder="1" applyAlignment="1" applyProtection="1">
      <alignment horizontal="centerContinuous" wrapText="1"/>
      <protection/>
    </xf>
    <xf numFmtId="41" fontId="19" fillId="60" borderId="32" xfId="327" applyNumberFormat="1" applyFont="1" applyFill="1" applyBorder="1" applyAlignment="1" applyProtection="1">
      <alignment horizontal="right" wrapText="1"/>
      <protection/>
    </xf>
    <xf numFmtId="0" fontId="19" fillId="60" borderId="24" xfId="327" applyFont="1" applyFill="1" applyBorder="1" applyAlignment="1" applyProtection="1">
      <alignment wrapText="1"/>
      <protection/>
    </xf>
    <xf numFmtId="0" fontId="37" fillId="60" borderId="26" xfId="327" applyNumberFormat="1" applyFont="1" applyFill="1" applyBorder="1" applyAlignment="1" applyProtection="1">
      <alignment horizontal="right" wrapText="1"/>
      <protection/>
    </xf>
    <xf numFmtId="0" fontId="37" fillId="60" borderId="31" xfId="327" applyNumberFormat="1" applyFont="1" applyFill="1" applyBorder="1" applyAlignment="1" applyProtection="1">
      <alignment horizontal="right" wrapText="1"/>
      <protection/>
    </xf>
    <xf numFmtId="41" fontId="159" fillId="60" borderId="9" xfId="134" applyNumberFormat="1" applyFont="1" applyFill="1" applyBorder="1" applyAlignment="1" applyProtection="1">
      <alignment horizontal="right" wrapText="1"/>
      <protection/>
    </xf>
    <xf numFmtId="41" fontId="159" fillId="60" borderId="24" xfId="134" applyNumberFormat="1" applyFont="1" applyFill="1" applyBorder="1" applyAlignment="1" applyProtection="1">
      <alignment horizontal="right" wrapText="1"/>
      <protection/>
    </xf>
    <xf numFmtId="0" fontId="37" fillId="61" borderId="27" xfId="327" applyFont="1" applyFill="1" applyBorder="1" applyAlignment="1" applyProtection="1">
      <alignment wrapText="1"/>
      <protection/>
    </xf>
    <xf numFmtId="170" fontId="19" fillId="61" borderId="28" xfId="134" applyNumberFormat="1" applyFont="1" applyFill="1" applyBorder="1" applyAlignment="1" applyProtection="1">
      <alignment horizontal="right" wrapText="1"/>
      <protection/>
    </xf>
    <xf numFmtId="170" fontId="37" fillId="61" borderId="24" xfId="134" applyNumberFormat="1" applyFont="1" applyFill="1" applyBorder="1" applyAlignment="1" applyProtection="1">
      <alignment horizontal="right" wrapText="1"/>
      <protection/>
    </xf>
    <xf numFmtId="0" fontId="19" fillId="61" borderId="29" xfId="332" applyFont="1" applyFill="1" applyBorder="1" applyAlignment="1" applyProtection="1">
      <alignment horizontal="left" vertical="top" wrapText="1"/>
      <protection/>
    </xf>
    <xf numFmtId="0" fontId="19" fillId="61" borderId="29" xfId="332" applyFont="1" applyFill="1" applyBorder="1" applyAlignment="1" applyProtection="1">
      <alignment vertical="top" wrapText="1"/>
      <protection/>
    </xf>
    <xf numFmtId="170" fontId="37" fillId="61" borderId="9" xfId="134" applyNumberFormat="1" applyFont="1" applyFill="1" applyBorder="1" applyAlignment="1" applyProtection="1">
      <alignment horizontal="right" wrapText="1"/>
      <protection/>
    </xf>
    <xf numFmtId="170" fontId="19" fillId="61" borderId="9" xfId="134" applyNumberFormat="1" applyFont="1" applyFill="1" applyBorder="1" applyAlignment="1" applyProtection="1">
      <alignment horizontal="right" wrapText="1"/>
      <protection/>
    </xf>
    <xf numFmtId="0" fontId="19" fillId="61" borderId="27" xfId="332" applyFont="1" applyFill="1" applyBorder="1" applyAlignment="1" applyProtection="1">
      <alignment horizontal="left" vertical="top" wrapText="1"/>
      <protection/>
    </xf>
    <xf numFmtId="0" fontId="19" fillId="61" borderId="27" xfId="332" applyFont="1" applyFill="1" applyBorder="1" applyAlignment="1" applyProtection="1">
      <alignment vertical="top" wrapText="1"/>
      <protection/>
    </xf>
    <xf numFmtId="0" fontId="19" fillId="0" borderId="38" xfId="327" applyFont="1" applyFill="1" applyBorder="1" applyAlignment="1" applyProtection="1">
      <alignment horizontal="left" vertical="top" wrapText="1"/>
      <protection/>
    </xf>
    <xf numFmtId="41" fontId="37" fillId="0" borderId="24" xfId="134" applyNumberFormat="1" applyFont="1" applyFill="1" applyBorder="1" applyAlignment="1" applyProtection="1">
      <alignment horizontal="right" wrapText="1"/>
      <protection/>
    </xf>
    <xf numFmtId="41" fontId="149" fillId="0" borderId="28" xfId="134" applyNumberFormat="1" applyFont="1" applyFill="1" applyBorder="1" applyAlignment="1" applyProtection="1">
      <alignment horizontal="right" wrapText="1"/>
      <protection/>
    </xf>
    <xf numFmtId="41" fontId="159" fillId="0" borderId="27" xfId="134" applyNumberFormat="1" applyFont="1" applyFill="1" applyBorder="1" applyAlignment="1" applyProtection="1">
      <alignment horizontal="right" wrapText="1"/>
      <protection/>
    </xf>
    <xf numFmtId="41" fontId="159" fillId="0" borderId="24" xfId="134" applyNumberFormat="1" applyFont="1" applyFill="1" applyBorder="1" applyAlignment="1" applyProtection="1">
      <alignment horizontal="right" wrapText="1"/>
      <protection/>
    </xf>
    <xf numFmtId="41" fontId="159" fillId="0" borderId="0" xfId="134" applyNumberFormat="1" applyFont="1" applyFill="1" applyBorder="1" applyAlignment="1" applyProtection="1">
      <alignment horizontal="right" wrapText="1"/>
      <protection/>
    </xf>
    <xf numFmtId="37" fontId="37" fillId="61" borderId="29" xfId="336" applyFont="1" applyFill="1" applyBorder="1" applyAlignment="1" applyProtection="1">
      <alignment horizontal="left" vertical="top" wrapText="1"/>
      <protection/>
    </xf>
    <xf numFmtId="37" fontId="37" fillId="61" borderId="0" xfId="336" applyFont="1" applyFill="1" applyBorder="1" applyAlignment="1" applyProtection="1">
      <alignment horizontal="left" vertical="top" wrapText="1"/>
      <protection/>
    </xf>
    <xf numFmtId="37" fontId="37" fillId="0" borderId="29" xfId="336" applyFont="1" applyBorder="1" applyAlignment="1" applyProtection="1">
      <alignment horizontal="left" vertical="top" wrapText="1"/>
      <protection/>
    </xf>
    <xf numFmtId="0" fontId="19" fillId="61" borderId="27" xfId="327" applyFont="1" applyFill="1" applyBorder="1" applyAlignment="1" applyProtection="1">
      <alignment horizontal="left" wrapText="1"/>
      <protection/>
    </xf>
    <xf numFmtId="170" fontId="37" fillId="61" borderId="28" xfId="134" applyNumberFormat="1" applyFont="1" applyFill="1" applyBorder="1" applyAlignment="1" applyProtection="1">
      <alignment horizontal="right" wrapText="1"/>
      <protection locked="0"/>
    </xf>
    <xf numFmtId="170" fontId="37" fillId="61" borderId="9" xfId="134" applyNumberFormat="1" applyFont="1" applyFill="1" applyBorder="1" applyAlignment="1" applyProtection="1">
      <alignment horizontal="right" wrapText="1"/>
      <protection locked="0"/>
    </xf>
    <xf numFmtId="41" fontId="19" fillId="61" borderId="28" xfId="327" applyNumberFormat="1" applyFont="1" applyFill="1" applyBorder="1" applyAlignment="1" applyProtection="1">
      <alignment horizontal="right" wrapText="1"/>
      <protection/>
    </xf>
    <xf numFmtId="0" fontId="19" fillId="61" borderId="29" xfId="327" applyFont="1" applyFill="1" applyBorder="1" applyAlignment="1" applyProtection="1">
      <alignment horizontal="left" wrapText="1"/>
      <protection/>
    </xf>
    <xf numFmtId="41" fontId="19" fillId="61" borderId="37" xfId="327" applyNumberFormat="1" applyFont="1" applyFill="1" applyBorder="1" applyAlignment="1" applyProtection="1">
      <alignment horizontal="right" wrapText="1"/>
      <protection/>
    </xf>
    <xf numFmtId="41" fontId="19" fillId="61" borderId="34" xfId="327" applyNumberFormat="1" applyFont="1" applyFill="1" applyBorder="1" applyAlignment="1" applyProtection="1">
      <alignment horizontal="right" wrapText="1"/>
      <protection/>
    </xf>
    <xf numFmtId="41" fontId="37" fillId="61" borderId="42" xfId="134" applyNumberFormat="1" applyFont="1" applyFill="1" applyBorder="1" applyAlignment="1" applyProtection="1">
      <alignment horizontal="right" wrapText="1"/>
      <protection/>
    </xf>
    <xf numFmtId="41" fontId="159" fillId="61" borderId="31" xfId="134" applyNumberFormat="1" applyFont="1" applyFill="1" applyBorder="1" applyAlignment="1" applyProtection="1">
      <alignment horizontal="right" wrapText="1"/>
      <protection/>
    </xf>
    <xf numFmtId="41" fontId="19" fillId="60" borderId="42" xfId="134" applyNumberFormat="1" applyFont="1" applyFill="1" applyBorder="1" applyAlignment="1" applyProtection="1">
      <alignment horizontal="right" wrapText="1"/>
      <protection/>
    </xf>
    <xf numFmtId="0" fontId="19" fillId="61" borderId="0" xfId="327" applyFont="1" applyFill="1" applyAlignment="1" applyProtection="1">
      <alignment wrapText="1"/>
      <protection/>
    </xf>
    <xf numFmtId="0" fontId="160" fillId="0" borderId="0" xfId="0" applyFont="1" applyAlignment="1">
      <alignment wrapText="1"/>
    </xf>
    <xf numFmtId="0" fontId="19" fillId="60" borderId="0" xfId="327" applyFont="1" applyFill="1" applyBorder="1" applyAlignment="1" applyProtection="1" quotePrefix="1">
      <alignment horizontal="left" wrapText="1"/>
      <protection/>
    </xf>
    <xf numFmtId="0" fontId="19" fillId="60" borderId="9" xfId="327" applyNumberFormat="1" applyFont="1" applyFill="1" applyBorder="1" applyAlignment="1" applyProtection="1">
      <alignment horizontal="right" wrapText="1"/>
      <protection/>
    </xf>
    <xf numFmtId="0" fontId="19" fillId="60" borderId="0" xfId="327" applyNumberFormat="1" applyFont="1" applyFill="1" applyBorder="1" applyAlignment="1" applyProtection="1">
      <alignment horizontal="right" wrapText="1"/>
      <protection/>
    </xf>
    <xf numFmtId="41" fontId="19" fillId="60" borderId="0" xfId="327" applyNumberFormat="1" applyFont="1" applyFill="1" applyBorder="1" applyAlignment="1" applyProtection="1">
      <alignment horizontal="right" wrapText="1"/>
      <protection/>
    </xf>
    <xf numFmtId="0" fontId="19" fillId="60" borderId="33" xfId="327" applyNumberFormat="1" applyFont="1" applyFill="1" applyBorder="1" applyAlignment="1" applyProtection="1">
      <alignment horizontal="right" wrapText="1"/>
      <protection/>
    </xf>
    <xf numFmtId="37" fontId="19" fillId="61" borderId="24" xfId="334" applyFont="1" applyFill="1" applyBorder="1" applyAlignment="1" applyProtection="1">
      <alignment horizontal="left" wrapText="1"/>
      <protection/>
    </xf>
    <xf numFmtId="0" fontId="19" fillId="60" borderId="25" xfId="327" applyNumberFormat="1" applyFont="1" applyFill="1" applyBorder="1" applyAlignment="1" applyProtection="1">
      <alignment horizontal="right" wrapText="1"/>
      <protection/>
    </xf>
    <xf numFmtId="41" fontId="19" fillId="60" borderId="25" xfId="327" applyNumberFormat="1" applyFont="1" applyFill="1" applyBorder="1" applyAlignment="1" applyProtection="1">
      <alignment horizontal="right" wrapText="1"/>
      <protection/>
    </xf>
    <xf numFmtId="0" fontId="19" fillId="60" borderId="31" xfId="327" applyFont="1" applyFill="1" applyBorder="1" applyAlignment="1" applyProtection="1" quotePrefix="1">
      <alignment horizontal="right" wrapText="1"/>
      <protection/>
    </xf>
    <xf numFmtId="0" fontId="19" fillId="60" borderId="32" xfId="327" applyFont="1" applyFill="1" applyBorder="1" applyAlignment="1" applyProtection="1">
      <alignment wrapText="1"/>
      <protection/>
    </xf>
    <xf numFmtId="0" fontId="19" fillId="60" borderId="33" xfId="327" applyFont="1" applyFill="1" applyBorder="1" applyAlignment="1" applyProtection="1">
      <alignment wrapText="1"/>
      <protection/>
    </xf>
    <xf numFmtId="0" fontId="19" fillId="60" borderId="26" xfId="327" applyFont="1" applyFill="1" applyBorder="1" applyAlignment="1" applyProtection="1">
      <alignment wrapText="1"/>
      <protection/>
    </xf>
    <xf numFmtId="0" fontId="37" fillId="60" borderId="27" xfId="327" applyFont="1" applyFill="1" applyBorder="1" applyAlignment="1" applyProtection="1">
      <alignment wrapText="1"/>
      <protection/>
    </xf>
    <xf numFmtId="41" fontId="159" fillId="60" borderId="0" xfId="133" applyNumberFormat="1" applyFont="1" applyFill="1" applyBorder="1" applyAlignment="1" applyProtection="1">
      <alignment horizontal="right" wrapText="1"/>
      <protection/>
    </xf>
    <xf numFmtId="41" fontId="37" fillId="60" borderId="0" xfId="133" applyNumberFormat="1" applyFont="1" applyFill="1" applyBorder="1" applyAlignment="1" applyProtection="1">
      <alignment horizontal="right" wrapText="1"/>
      <protection/>
    </xf>
    <xf numFmtId="164" fontId="19" fillId="60" borderId="24" xfId="327" applyNumberFormat="1" applyFont="1" applyFill="1" applyBorder="1" applyAlignment="1" applyProtection="1">
      <alignment wrapText="1"/>
      <protection/>
    </xf>
    <xf numFmtId="0" fontId="37" fillId="60" borderId="38" xfId="327" applyFont="1" applyFill="1" applyBorder="1" applyAlignment="1" applyProtection="1">
      <alignment wrapText="1"/>
      <protection/>
    </xf>
    <xf numFmtId="41" fontId="159" fillId="60" borderId="38" xfId="133" applyNumberFormat="1" applyFont="1" applyFill="1" applyBorder="1" applyAlignment="1" applyProtection="1">
      <alignment horizontal="right" wrapText="1"/>
      <protection/>
    </xf>
    <xf numFmtId="41" fontId="37" fillId="60" borderId="38" xfId="133" applyNumberFormat="1" applyFont="1" applyFill="1" applyBorder="1" applyAlignment="1" applyProtection="1">
      <alignment horizontal="right" wrapText="1"/>
      <protection/>
    </xf>
    <xf numFmtId="37" fontId="19" fillId="60" borderId="24" xfId="327" applyNumberFormat="1" applyFont="1" applyFill="1" applyBorder="1" applyAlignment="1" applyProtection="1">
      <alignment wrapText="1"/>
      <protection/>
    </xf>
    <xf numFmtId="0" fontId="19" fillId="60" borderId="27" xfId="327" applyFont="1" applyFill="1" applyBorder="1" applyAlignment="1" applyProtection="1" quotePrefix="1">
      <alignment horizontal="left" wrapText="1"/>
      <protection/>
    </xf>
    <xf numFmtId="0" fontId="19" fillId="61" borderId="27" xfId="327" applyFont="1" applyFill="1" applyBorder="1" applyAlignment="1" applyProtection="1">
      <alignment wrapText="1"/>
      <protection/>
    </xf>
    <xf numFmtId="41" fontId="37" fillId="60" borderId="27" xfId="133" applyNumberFormat="1" applyFont="1" applyFill="1" applyBorder="1" applyAlignment="1" applyProtection="1">
      <alignment horizontal="right" wrapText="1"/>
      <protection/>
    </xf>
    <xf numFmtId="0" fontId="19" fillId="61" borderId="38" xfId="327" applyFont="1" applyFill="1" applyBorder="1" applyAlignment="1" applyProtection="1">
      <alignment wrapText="1"/>
      <protection/>
    </xf>
    <xf numFmtId="0" fontId="19" fillId="60" borderId="27" xfId="327" applyFont="1" applyFill="1" applyBorder="1" applyAlignment="1" applyProtection="1">
      <alignment horizontal="left" wrapText="1"/>
      <protection/>
    </xf>
    <xf numFmtId="0" fontId="19" fillId="60" borderId="38" xfId="327" applyFont="1" applyFill="1" applyBorder="1" applyAlignment="1" applyProtection="1">
      <alignment horizontal="left" wrapText="1"/>
      <protection/>
    </xf>
    <xf numFmtId="0" fontId="19" fillId="60" borderId="29" xfId="327" applyFont="1" applyFill="1" applyBorder="1" applyAlignment="1" applyProtection="1">
      <alignment horizontal="left" wrapText="1"/>
      <protection/>
    </xf>
    <xf numFmtId="41" fontId="37" fillId="60" borderId="29" xfId="133" applyNumberFormat="1" applyFont="1" applyFill="1" applyBorder="1" applyAlignment="1" applyProtection="1">
      <alignment horizontal="right" wrapText="1"/>
      <protection/>
    </xf>
    <xf numFmtId="37" fontId="19" fillId="61" borderId="0" xfId="334" applyFont="1" applyFill="1" applyAlignment="1" applyProtection="1">
      <alignment wrapText="1"/>
      <protection/>
    </xf>
    <xf numFmtId="41" fontId="37" fillId="60" borderId="7" xfId="133" applyNumberFormat="1" applyFont="1" applyFill="1" applyBorder="1" applyAlignment="1" applyProtection="1">
      <alignment horizontal="right" wrapText="1"/>
      <protection/>
    </xf>
    <xf numFmtId="164" fontId="19" fillId="60" borderId="21" xfId="327" applyNumberFormat="1" applyFont="1" applyFill="1" applyBorder="1" applyAlignment="1" applyProtection="1">
      <alignment wrapText="1"/>
      <protection/>
    </xf>
    <xf numFmtId="41" fontId="19" fillId="60" borderId="0" xfId="133" applyNumberFormat="1" applyFont="1" applyFill="1" applyBorder="1" applyAlignment="1" applyProtection="1">
      <alignment horizontal="right" wrapText="1"/>
      <protection/>
    </xf>
    <xf numFmtId="164" fontId="19" fillId="60" borderId="0" xfId="327" applyNumberFormat="1" applyFont="1" applyFill="1" applyBorder="1" applyAlignment="1" applyProtection="1">
      <alignment wrapText="1"/>
      <protection/>
    </xf>
    <xf numFmtId="37" fontId="17" fillId="0" borderId="0" xfId="334" applyFont="1" applyFill="1" applyAlignment="1" applyProtection="1">
      <alignment wrapText="1"/>
      <protection/>
    </xf>
    <xf numFmtId="37" fontId="9" fillId="0" borderId="0" xfId="334" applyFont="1" applyFill="1" applyAlignment="1" applyProtection="1">
      <alignment wrapText="1"/>
      <protection/>
    </xf>
    <xf numFmtId="37" fontId="43" fillId="0" borderId="0" xfId="334" applyFont="1" applyFill="1" applyAlignment="1" applyProtection="1">
      <alignment wrapText="1"/>
      <protection/>
    </xf>
    <xf numFmtId="37" fontId="6" fillId="0" borderId="0" xfId="334" applyFont="1" applyFill="1" applyAlignment="1" applyProtection="1">
      <alignment wrapText="1"/>
      <protection/>
    </xf>
    <xf numFmtId="41" fontId="6" fillId="60" borderId="0" xfId="327" applyNumberFormat="1" applyFont="1" applyFill="1" applyBorder="1" applyAlignment="1" applyProtection="1">
      <alignment horizontal="right" wrapText="1"/>
      <protection/>
    </xf>
    <xf numFmtId="37" fontId="6" fillId="0" borderId="9" xfId="334" applyFont="1" applyFill="1" applyBorder="1" applyAlignment="1" applyProtection="1">
      <alignment wrapText="1"/>
      <protection/>
    </xf>
    <xf numFmtId="0" fontId="6" fillId="60" borderId="24" xfId="327" applyFont="1" applyFill="1" applyBorder="1" applyAlignment="1" applyProtection="1">
      <alignment wrapText="1"/>
      <protection/>
    </xf>
    <xf numFmtId="41" fontId="6" fillId="60" borderId="9" xfId="327" applyNumberFormat="1" applyFont="1" applyFill="1" applyBorder="1" applyAlignment="1" applyProtection="1">
      <alignment horizontal="right" wrapText="1"/>
      <protection/>
    </xf>
    <xf numFmtId="41" fontId="6" fillId="60" borderId="0" xfId="327" applyNumberFormat="1" applyFont="1" applyFill="1" applyBorder="1" applyAlignment="1" applyProtection="1">
      <alignment horizontal="center" wrapText="1"/>
      <protection/>
    </xf>
    <xf numFmtId="41" fontId="6" fillId="60" borderId="30" xfId="327" applyNumberFormat="1" applyFont="1" applyFill="1" applyBorder="1" applyAlignment="1" applyProtection="1">
      <alignment horizontal="right" wrapText="1"/>
      <protection/>
    </xf>
    <xf numFmtId="41" fontId="6" fillId="60" borderId="25" xfId="327" applyNumberFormat="1" applyFont="1" applyFill="1" applyBorder="1" applyAlignment="1" applyProtection="1">
      <alignment horizontal="right" wrapText="1"/>
      <protection/>
    </xf>
    <xf numFmtId="0" fontId="6" fillId="60" borderId="31" xfId="327" applyFont="1" applyFill="1" applyBorder="1" applyAlignment="1" applyProtection="1" quotePrefix="1">
      <alignment horizontal="right" wrapText="1"/>
      <protection/>
    </xf>
    <xf numFmtId="0" fontId="5" fillId="60" borderId="27" xfId="327" applyFont="1" applyFill="1" applyBorder="1" applyAlignment="1" applyProtection="1">
      <alignment wrapText="1"/>
      <protection/>
    </xf>
    <xf numFmtId="0" fontId="5" fillId="60" borderId="27" xfId="327" applyFont="1" applyFill="1" applyBorder="1" applyAlignment="1" applyProtection="1">
      <alignment horizontal="left" wrapText="1"/>
      <protection/>
    </xf>
    <xf numFmtId="41" fontId="5" fillId="61" borderId="34" xfId="107" applyNumberFormat="1" applyFont="1" applyFill="1" applyBorder="1" applyAlignment="1" applyProtection="1">
      <alignment horizontal="right" wrapText="1"/>
      <protection/>
    </xf>
    <xf numFmtId="41" fontId="5" fillId="61" borderId="27" xfId="107" applyNumberFormat="1" applyFont="1" applyFill="1" applyBorder="1" applyAlignment="1" applyProtection="1">
      <alignment horizontal="right" wrapText="1"/>
      <protection/>
    </xf>
    <xf numFmtId="41" fontId="5" fillId="61" borderId="33" xfId="107" applyNumberFormat="1" applyFont="1" applyFill="1" applyBorder="1" applyAlignment="1" applyProtection="1">
      <alignment horizontal="right" wrapText="1"/>
      <protection locked="0"/>
    </xf>
    <xf numFmtId="41" fontId="5" fillId="61" borderId="27" xfId="107" applyNumberFormat="1" applyFont="1" applyFill="1" applyBorder="1" applyAlignment="1" applyProtection="1">
      <alignment horizontal="right" wrapText="1"/>
      <protection locked="0"/>
    </xf>
    <xf numFmtId="41" fontId="5" fillId="61" borderId="43" xfId="107" applyNumberFormat="1" applyFont="1" applyFill="1" applyBorder="1" applyAlignment="1" applyProtection="1">
      <alignment horizontal="right" wrapText="1"/>
      <protection locked="0"/>
    </xf>
    <xf numFmtId="41" fontId="52" fillId="61" borderId="27" xfId="107" applyNumberFormat="1" applyFont="1" applyFill="1" applyBorder="1" applyAlignment="1" applyProtection="1">
      <alignment horizontal="right" wrapText="1"/>
      <protection/>
    </xf>
    <xf numFmtId="41" fontId="161" fillId="60" borderId="27" xfId="107" applyNumberFormat="1" applyFont="1" applyFill="1" applyBorder="1" applyAlignment="1" applyProtection="1">
      <alignment horizontal="right" wrapText="1"/>
      <protection/>
    </xf>
    <xf numFmtId="41" fontId="5" fillId="60" borderId="27" xfId="107" applyNumberFormat="1" applyFont="1" applyFill="1" applyBorder="1" applyAlignment="1" applyProtection="1">
      <alignment horizontal="right" wrapText="1"/>
      <protection/>
    </xf>
    <xf numFmtId="0" fontId="5" fillId="60" borderId="38" xfId="327" applyFont="1" applyFill="1" applyBorder="1" applyAlignment="1" applyProtection="1">
      <alignment wrapText="1"/>
      <protection/>
    </xf>
    <xf numFmtId="41" fontId="5" fillId="61" borderId="38" xfId="107" applyNumberFormat="1" applyFont="1" applyFill="1" applyBorder="1" applyAlignment="1" applyProtection="1">
      <alignment horizontal="right" wrapText="1"/>
      <protection/>
    </xf>
    <xf numFmtId="41" fontId="5" fillId="61" borderId="38" xfId="107" applyNumberFormat="1" applyFont="1" applyFill="1" applyBorder="1" applyAlignment="1" applyProtection="1">
      <alignment horizontal="right" wrapText="1"/>
      <protection locked="0"/>
    </xf>
    <xf numFmtId="41" fontId="52" fillId="61" borderId="38" xfId="107" applyNumberFormat="1" applyFont="1" applyFill="1" applyBorder="1" applyAlignment="1" applyProtection="1">
      <alignment horizontal="right" wrapText="1"/>
      <protection/>
    </xf>
    <xf numFmtId="41" fontId="161" fillId="60" borderId="38" xfId="107" applyNumberFormat="1" applyFont="1" applyFill="1" applyBorder="1" applyAlignment="1" applyProtection="1">
      <alignment horizontal="right" wrapText="1"/>
      <protection/>
    </xf>
    <xf numFmtId="41" fontId="5" fillId="60" borderId="38" xfId="107" applyNumberFormat="1" applyFont="1" applyFill="1" applyBorder="1" applyAlignment="1" applyProtection="1">
      <alignment horizontal="right" wrapText="1"/>
      <protection/>
    </xf>
    <xf numFmtId="41" fontId="6" fillId="61" borderId="38" xfId="107" applyNumberFormat="1" applyFont="1" applyFill="1" applyBorder="1" applyAlignment="1" applyProtection="1">
      <alignment horizontal="right" wrapText="1"/>
      <protection/>
    </xf>
    <xf numFmtId="41" fontId="6" fillId="61" borderId="27" xfId="107" applyNumberFormat="1" applyFont="1" applyFill="1" applyBorder="1" applyAlignment="1" applyProtection="1">
      <alignment horizontal="right" wrapText="1"/>
      <protection/>
    </xf>
    <xf numFmtId="41" fontId="162" fillId="60" borderId="27" xfId="107" applyNumberFormat="1" applyFont="1" applyFill="1" applyBorder="1" applyAlignment="1" applyProtection="1">
      <alignment horizontal="right" wrapText="1"/>
      <protection/>
    </xf>
    <xf numFmtId="41" fontId="162" fillId="60" borderId="38" xfId="107" applyNumberFormat="1" applyFont="1" applyFill="1" applyBorder="1" applyAlignment="1" applyProtection="1">
      <alignment horizontal="right" wrapText="1"/>
      <protection/>
    </xf>
    <xf numFmtId="0" fontId="5" fillId="60" borderId="29" xfId="327" applyFont="1" applyFill="1" applyBorder="1" applyAlignment="1" applyProtection="1">
      <alignment horizontal="left" wrapText="1"/>
      <protection/>
    </xf>
    <xf numFmtId="0" fontId="6" fillId="60" borderId="38" xfId="327" applyFont="1" applyFill="1" applyBorder="1" applyAlignment="1" applyProtection="1">
      <alignment wrapText="1"/>
      <protection/>
    </xf>
    <xf numFmtId="41" fontId="6" fillId="61" borderId="38" xfId="107" applyNumberFormat="1" applyFont="1" applyFill="1" applyBorder="1" applyAlignment="1" applyProtection="1">
      <alignment horizontal="right" wrapText="1"/>
      <protection locked="0"/>
    </xf>
    <xf numFmtId="41" fontId="6" fillId="61" borderId="29" xfId="107" applyNumberFormat="1" applyFont="1" applyFill="1" applyBorder="1" applyAlignment="1" applyProtection="1">
      <alignment horizontal="right" wrapText="1"/>
      <protection/>
    </xf>
    <xf numFmtId="41" fontId="5" fillId="60" borderId="29" xfId="107" applyNumberFormat="1" applyFont="1" applyFill="1" applyBorder="1" applyAlignment="1" applyProtection="1">
      <alignment horizontal="right" wrapText="1"/>
      <protection/>
    </xf>
    <xf numFmtId="41" fontId="5" fillId="61" borderId="13" xfId="107" applyNumberFormat="1" applyFont="1" applyFill="1" applyBorder="1" applyAlignment="1" applyProtection="1">
      <alignment horizontal="right" wrapText="1"/>
      <protection/>
    </xf>
    <xf numFmtId="41" fontId="5" fillId="61" borderId="7" xfId="107" applyNumberFormat="1" applyFont="1" applyFill="1" applyBorder="1" applyAlignment="1" applyProtection="1">
      <alignment horizontal="right" wrapText="1"/>
      <protection/>
    </xf>
    <xf numFmtId="41" fontId="6" fillId="61" borderId="7" xfId="107" applyNumberFormat="1" applyFont="1" applyFill="1" applyBorder="1" applyAlignment="1" applyProtection="1">
      <alignment horizontal="right" wrapText="1"/>
      <protection/>
    </xf>
    <xf numFmtId="41" fontId="5" fillId="60" borderId="7" xfId="107" applyNumberFormat="1" applyFont="1" applyFill="1" applyBorder="1" applyAlignment="1" applyProtection="1">
      <alignment horizontal="right" wrapText="1"/>
      <protection/>
    </xf>
    <xf numFmtId="164" fontId="6" fillId="60" borderId="21" xfId="327" applyNumberFormat="1" applyFont="1" applyFill="1" applyBorder="1" applyAlignment="1" applyProtection="1">
      <alignment wrapText="1"/>
      <protection/>
    </xf>
    <xf numFmtId="41" fontId="5" fillId="61" borderId="32" xfId="107" applyNumberFormat="1" applyFont="1" applyFill="1" applyBorder="1" applyAlignment="1" applyProtection="1">
      <alignment horizontal="right" wrapText="1"/>
      <protection/>
    </xf>
    <xf numFmtId="41" fontId="5" fillId="61" borderId="33" xfId="107" applyNumberFormat="1" applyFont="1" applyFill="1" applyBorder="1" applyAlignment="1" applyProtection="1">
      <alignment horizontal="right" wrapText="1"/>
      <protection/>
    </xf>
    <xf numFmtId="41" fontId="6" fillId="61" borderId="33" xfId="107" applyNumberFormat="1" applyFont="1" applyFill="1" applyBorder="1" applyAlignment="1" applyProtection="1">
      <alignment horizontal="right" wrapText="1"/>
      <protection/>
    </xf>
    <xf numFmtId="41" fontId="5" fillId="60" borderId="33" xfId="107" applyNumberFormat="1" applyFont="1" applyFill="1" applyBorder="1" applyAlignment="1" applyProtection="1">
      <alignment horizontal="right" wrapText="1"/>
      <protection/>
    </xf>
    <xf numFmtId="0" fontId="6" fillId="60" borderId="26" xfId="327" applyFont="1" applyFill="1" applyBorder="1" applyAlignment="1" applyProtection="1">
      <alignment wrapText="1"/>
      <protection/>
    </xf>
    <xf numFmtId="0" fontId="6" fillId="60" borderId="27" xfId="327" applyFont="1" applyFill="1" applyBorder="1" applyAlignment="1" applyProtection="1">
      <alignment horizontal="left" wrapText="1"/>
      <protection/>
    </xf>
    <xf numFmtId="41" fontId="5" fillId="61" borderId="28" xfId="107" applyNumberFormat="1" applyFont="1" applyFill="1" applyBorder="1" applyAlignment="1" applyProtection="1">
      <alignment horizontal="right" wrapText="1"/>
      <protection/>
    </xf>
    <xf numFmtId="0" fontId="6" fillId="60" borderId="36" xfId="327" applyFont="1" applyFill="1" applyBorder="1" applyAlignment="1" applyProtection="1">
      <alignment wrapText="1"/>
      <protection/>
    </xf>
    <xf numFmtId="0" fontId="6" fillId="60" borderId="44" xfId="327" applyFont="1" applyFill="1" applyBorder="1" applyAlignment="1" applyProtection="1">
      <alignment wrapText="1"/>
      <protection/>
    </xf>
    <xf numFmtId="0" fontId="6" fillId="60" borderId="38" xfId="327" applyFont="1" applyFill="1" applyBorder="1" applyAlignment="1" applyProtection="1">
      <alignment horizontal="left" wrapText="1"/>
      <protection/>
    </xf>
    <xf numFmtId="43" fontId="6" fillId="60" borderId="44" xfId="107" applyFont="1" applyFill="1" applyBorder="1" applyAlignment="1" applyProtection="1">
      <alignment wrapText="1"/>
      <protection/>
    </xf>
    <xf numFmtId="0" fontId="6" fillId="60" borderId="44" xfId="327" applyFont="1" applyFill="1" applyBorder="1" applyAlignment="1" applyProtection="1">
      <alignment horizontal="right" wrapText="1"/>
      <protection/>
    </xf>
    <xf numFmtId="41" fontId="5" fillId="61" borderId="37" xfId="107" applyNumberFormat="1" applyFont="1" applyFill="1" applyBorder="1" applyAlignment="1" applyProtection="1">
      <alignment horizontal="right" wrapText="1"/>
      <protection/>
    </xf>
    <xf numFmtId="41" fontId="5" fillId="61" borderId="29" xfId="107" applyNumberFormat="1" applyFont="1" applyFill="1" applyBorder="1" applyAlignment="1" applyProtection="1">
      <alignment horizontal="right" wrapText="1"/>
      <protection/>
    </xf>
    <xf numFmtId="41" fontId="5" fillId="61" borderId="0" xfId="107" applyNumberFormat="1" applyFont="1" applyFill="1" applyBorder="1" applyAlignment="1" applyProtection="1">
      <alignment horizontal="right" wrapText="1"/>
      <protection/>
    </xf>
    <xf numFmtId="0" fontId="6" fillId="60" borderId="39" xfId="327" applyFont="1" applyFill="1" applyBorder="1" applyAlignment="1" applyProtection="1">
      <alignment horizontal="right" wrapText="1"/>
      <protection/>
    </xf>
    <xf numFmtId="41" fontId="52" fillId="61" borderId="7" xfId="107" applyNumberFormat="1" applyFont="1" applyFill="1" applyBorder="1" applyAlignment="1" applyProtection="1">
      <alignment horizontal="right" wrapText="1"/>
      <protection/>
    </xf>
    <xf numFmtId="41" fontId="161" fillId="60" borderId="7" xfId="107" applyNumberFormat="1" applyFont="1" applyFill="1" applyBorder="1" applyAlignment="1" applyProtection="1">
      <alignment horizontal="right" wrapText="1"/>
      <protection/>
    </xf>
    <xf numFmtId="0" fontId="6" fillId="60" borderId="21" xfId="327" applyFont="1" applyFill="1" applyBorder="1" applyAlignment="1" applyProtection="1">
      <alignment horizontal="right" wrapText="1"/>
      <protection/>
    </xf>
    <xf numFmtId="37" fontId="3" fillId="0" borderId="0" xfId="334" applyFont="1" applyFill="1" applyAlignment="1" applyProtection="1">
      <alignment wrapText="1"/>
      <protection/>
    </xf>
    <xf numFmtId="37" fontId="150" fillId="0" borderId="0" xfId="334" applyFont="1" applyFill="1" applyAlignment="1" applyProtection="1" quotePrefix="1">
      <alignment horizontal="left" wrapText="1"/>
      <protection locked="0"/>
    </xf>
    <xf numFmtId="37" fontId="14" fillId="0" borderId="0" xfId="334" applyFont="1" applyFill="1" applyAlignment="1" applyProtection="1">
      <alignment wrapText="1"/>
      <protection/>
    </xf>
    <xf numFmtId="37" fontId="150" fillId="0" borderId="0" xfId="334" applyFont="1" applyFill="1" applyAlignment="1" applyProtection="1" quotePrefix="1">
      <alignment horizontal="left" vertical="top" wrapText="1"/>
      <protection locked="0"/>
    </xf>
    <xf numFmtId="0" fontId="0" fillId="0" borderId="0" xfId="0" applyAlignment="1" applyProtection="1">
      <alignment horizontal="center" wrapText="1"/>
      <protection/>
    </xf>
    <xf numFmtId="0" fontId="0" fillId="0" borderId="0" xfId="0" applyAlignment="1" applyProtection="1">
      <alignment wrapText="1"/>
      <protection/>
    </xf>
    <xf numFmtId="0" fontId="0" fillId="0" borderId="0" xfId="0" applyFont="1" applyAlignment="1" applyProtection="1">
      <alignment wrapText="1"/>
      <protection/>
    </xf>
    <xf numFmtId="0" fontId="9" fillId="61" borderId="0" xfId="0" applyFont="1" applyFill="1" applyBorder="1" applyAlignment="1" applyProtection="1">
      <alignment wrapText="1"/>
      <protection/>
    </xf>
    <xf numFmtId="0" fontId="9" fillId="61" borderId="27" xfId="0" applyFont="1" applyFill="1" applyBorder="1" applyAlignment="1" applyProtection="1">
      <alignment wrapText="1"/>
      <protection/>
    </xf>
    <xf numFmtId="0" fontId="9" fillId="61" borderId="27" xfId="0" applyFont="1" applyFill="1" applyBorder="1" applyAlignment="1" applyProtection="1">
      <alignment horizontal="left" wrapText="1"/>
      <protection/>
    </xf>
    <xf numFmtId="0" fontId="162" fillId="61" borderId="0" xfId="0" applyFont="1" applyFill="1" applyBorder="1" applyAlignment="1" applyProtection="1">
      <alignment horizontal="left" wrapText="1"/>
      <protection/>
    </xf>
    <xf numFmtId="41" fontId="37" fillId="60" borderId="13" xfId="327" applyNumberFormat="1" applyFont="1" applyFill="1" applyBorder="1" applyAlignment="1" applyProtection="1">
      <alignment horizontal="right" wrapText="1"/>
      <protection/>
    </xf>
    <xf numFmtId="41" fontId="19" fillId="60" borderId="7" xfId="327" applyNumberFormat="1" applyFont="1" applyFill="1" applyBorder="1" applyAlignment="1" applyProtection="1">
      <alignment horizontal="right" wrapText="1"/>
      <protection/>
    </xf>
    <xf numFmtId="41" fontId="37" fillId="60" borderId="21" xfId="327" applyNumberFormat="1" applyFont="1" applyFill="1" applyBorder="1" applyAlignment="1" applyProtection="1">
      <alignment wrapText="1"/>
      <protection/>
    </xf>
    <xf numFmtId="0" fontId="37" fillId="61" borderId="0" xfId="327" applyFont="1" applyFill="1" applyBorder="1" applyAlignment="1" applyProtection="1">
      <alignment horizontal="left" wrapText="1"/>
      <protection/>
    </xf>
    <xf numFmtId="0" fontId="37" fillId="60" borderId="26" xfId="327" applyNumberFormat="1" applyFont="1" applyFill="1" applyBorder="1" applyAlignment="1" applyProtection="1">
      <alignment wrapText="1"/>
      <protection/>
    </xf>
    <xf numFmtId="0" fontId="19" fillId="61" borderId="0" xfId="327" applyFont="1" applyFill="1" applyBorder="1" applyAlignment="1" applyProtection="1">
      <alignment vertical="top" wrapText="1"/>
      <protection/>
    </xf>
    <xf numFmtId="170" fontId="19" fillId="61" borderId="0" xfId="134" applyNumberFormat="1" applyFont="1" applyFill="1" applyBorder="1" applyAlignment="1" applyProtection="1">
      <alignment horizontal="right" wrapText="1"/>
      <protection/>
    </xf>
    <xf numFmtId="37" fontId="19" fillId="61" borderId="29" xfId="336" applyFont="1" applyFill="1" applyBorder="1" applyAlignment="1" applyProtection="1">
      <alignment vertical="top" wrapText="1"/>
      <protection/>
    </xf>
    <xf numFmtId="37" fontId="19" fillId="61" borderId="27" xfId="336" applyFont="1" applyFill="1" applyBorder="1" applyAlignment="1" applyProtection="1">
      <alignment vertical="top" wrapText="1"/>
      <protection/>
    </xf>
    <xf numFmtId="41" fontId="37" fillId="61" borderId="31" xfId="134" applyNumberFormat="1" applyFont="1" applyFill="1" applyBorder="1" applyAlignment="1" applyProtection="1">
      <alignment horizontal="left" wrapText="1"/>
      <protection/>
    </xf>
    <xf numFmtId="41" fontId="19" fillId="60" borderId="33" xfId="327" applyNumberFormat="1" applyFont="1" applyFill="1" applyBorder="1" applyAlignment="1" applyProtection="1">
      <alignment horizontal="right" wrapText="1"/>
      <protection/>
    </xf>
    <xf numFmtId="41" fontId="37" fillId="60" borderId="26" xfId="327" applyNumberFormat="1" applyFont="1" applyFill="1" applyBorder="1" applyAlignment="1" applyProtection="1">
      <alignment horizontal="centerContinuous" wrapText="1"/>
      <protection/>
    </xf>
    <xf numFmtId="0" fontId="37" fillId="60" borderId="9" xfId="327" applyNumberFormat="1" applyFont="1" applyFill="1" applyBorder="1" applyAlignment="1" applyProtection="1">
      <alignment horizontal="right" wrapText="1"/>
      <protection/>
    </xf>
    <xf numFmtId="0" fontId="37" fillId="60" borderId="24" xfId="327" applyNumberFormat="1" applyFont="1" applyFill="1" applyBorder="1" applyAlignment="1" applyProtection="1">
      <alignment horizontal="right" wrapText="1"/>
      <protection/>
    </xf>
    <xf numFmtId="41" fontId="159" fillId="61" borderId="21" xfId="134" applyNumberFormat="1" applyFont="1" applyFill="1" applyBorder="1" applyAlignment="1" applyProtection="1">
      <alignment horizontal="right" wrapText="1"/>
      <protection/>
    </xf>
    <xf numFmtId="0" fontId="162" fillId="60" borderId="0" xfId="327" applyNumberFormat="1" applyFont="1" applyFill="1" applyBorder="1" applyAlignment="1" applyProtection="1">
      <alignment horizontal="left" vertical="top" wrapText="1"/>
      <protection/>
    </xf>
    <xf numFmtId="0" fontId="163" fillId="61" borderId="0" xfId="343" applyFont="1" applyFill="1" applyAlignment="1" applyProtection="1">
      <alignment wrapText="1"/>
      <protection/>
    </xf>
    <xf numFmtId="0" fontId="164" fillId="61" borderId="0" xfId="343" applyFont="1" applyFill="1" applyAlignment="1" applyProtection="1">
      <alignment wrapText="1"/>
      <protection/>
    </xf>
    <xf numFmtId="39" fontId="164" fillId="61" borderId="0" xfId="343" applyNumberFormat="1" applyFont="1" applyFill="1" applyAlignment="1" applyProtection="1">
      <alignment wrapText="1"/>
      <protection/>
    </xf>
    <xf numFmtId="0" fontId="0" fillId="61" borderId="0" xfId="343" applyFont="1" applyFill="1" applyAlignment="1" applyProtection="1">
      <alignment wrapText="1"/>
      <protection/>
    </xf>
    <xf numFmtId="0" fontId="3" fillId="61" borderId="0" xfId="343" applyFont="1" applyFill="1" applyAlignment="1" applyProtection="1">
      <alignment wrapText="1"/>
      <protection/>
    </xf>
    <xf numFmtId="171" fontId="28" fillId="60" borderId="7" xfId="344" applyNumberFormat="1" applyFont="1" applyFill="1" applyBorder="1" applyAlignment="1" applyProtection="1">
      <alignment horizontal="center" wrapText="1"/>
      <protection/>
    </xf>
    <xf numFmtId="171" fontId="27" fillId="60" borderId="7" xfId="344" applyNumberFormat="1" applyFont="1" applyFill="1" applyBorder="1" applyAlignment="1" applyProtection="1">
      <alignment horizontal="center" wrapText="1"/>
      <protection/>
    </xf>
    <xf numFmtId="0" fontId="28" fillId="60" borderId="21" xfId="344" applyFont="1" applyFill="1" applyBorder="1" applyAlignment="1" applyProtection="1">
      <alignment horizontal="right" wrapText="1"/>
      <protection/>
    </xf>
    <xf numFmtId="0" fontId="27" fillId="61" borderId="0" xfId="343" applyFont="1" applyFill="1" applyAlignment="1" applyProtection="1">
      <alignment wrapText="1"/>
      <protection/>
    </xf>
    <xf numFmtId="41" fontId="28" fillId="60" borderId="0" xfId="344" applyNumberFormat="1" applyFont="1" applyFill="1" applyBorder="1" applyAlignment="1" applyProtection="1">
      <alignment horizontal="right" wrapText="1"/>
      <protection/>
    </xf>
    <xf numFmtId="41" fontId="28" fillId="60" borderId="25" xfId="344" applyNumberFormat="1" applyFont="1" applyFill="1" applyBorder="1" applyAlignment="1" applyProtection="1">
      <alignment horizontal="right" wrapText="1"/>
      <protection/>
    </xf>
    <xf numFmtId="41" fontId="28" fillId="61" borderId="25" xfId="344" applyNumberFormat="1" applyFont="1" applyFill="1" applyBorder="1" applyAlignment="1" applyProtection="1">
      <alignment horizontal="right" wrapText="1"/>
      <protection/>
    </xf>
    <xf numFmtId="0" fontId="165" fillId="60" borderId="25" xfId="344" applyNumberFormat="1" applyFont="1" applyFill="1" applyBorder="1" applyAlignment="1" applyProtection="1" quotePrefix="1">
      <alignment horizontal="left" wrapText="1"/>
      <protection/>
    </xf>
    <xf numFmtId="0" fontId="28" fillId="60" borderId="0" xfId="344" applyFont="1" applyFill="1" applyBorder="1" applyAlignment="1" applyProtection="1">
      <alignment wrapText="1"/>
      <protection/>
    </xf>
    <xf numFmtId="0" fontId="28" fillId="60" borderId="9" xfId="344" applyFont="1" applyFill="1" applyBorder="1" applyAlignment="1" applyProtection="1">
      <alignment wrapText="1"/>
      <protection/>
    </xf>
    <xf numFmtId="171" fontId="28" fillId="61" borderId="33" xfId="344" applyNumberFormat="1" applyFont="1" applyFill="1" applyBorder="1" applyAlignment="1" applyProtection="1">
      <alignment horizontal="right" wrapText="1"/>
      <protection/>
    </xf>
    <xf numFmtId="171" fontId="28" fillId="60" borderId="0" xfId="344" applyNumberFormat="1" applyFont="1" applyFill="1" applyBorder="1" applyAlignment="1" applyProtection="1">
      <alignment horizontal="right" wrapText="1"/>
      <protection/>
    </xf>
    <xf numFmtId="0" fontId="27" fillId="60" borderId="33" xfId="344" applyFont="1" applyFill="1" applyBorder="1" applyAlignment="1" applyProtection="1">
      <alignment wrapText="1"/>
      <protection/>
    </xf>
    <xf numFmtId="0" fontId="42" fillId="60" borderId="0" xfId="344" applyFont="1" applyFill="1" applyBorder="1" applyAlignment="1" applyProtection="1">
      <alignment wrapText="1"/>
      <protection/>
    </xf>
    <xf numFmtId="0" fontId="42" fillId="60" borderId="9" xfId="344" applyFont="1" applyFill="1" applyBorder="1" applyAlignment="1" applyProtection="1">
      <alignment wrapText="1"/>
      <protection/>
    </xf>
    <xf numFmtId="171" fontId="27" fillId="61" borderId="0" xfId="344" applyNumberFormat="1" applyFont="1" applyFill="1" applyBorder="1" applyAlignment="1" applyProtection="1" quotePrefix="1">
      <alignment horizontal="right" wrapText="1"/>
      <protection/>
    </xf>
    <xf numFmtId="171" fontId="27" fillId="60" borderId="0" xfId="344" applyNumberFormat="1" applyFont="1" applyFill="1" applyBorder="1" applyAlignment="1" applyProtection="1" quotePrefix="1">
      <alignment horizontal="right" wrapText="1"/>
      <protection/>
    </xf>
    <xf numFmtId="166" fontId="28" fillId="60" borderId="24" xfId="134" applyNumberFormat="1" applyFont="1" applyFill="1" applyBorder="1" applyAlignment="1" applyProtection="1">
      <alignment wrapText="1"/>
      <protection/>
    </xf>
    <xf numFmtId="0" fontId="27" fillId="60" borderId="27" xfId="344" applyFont="1" applyFill="1" applyBorder="1" applyAlignment="1" applyProtection="1">
      <alignment horizontal="left" wrapText="1"/>
      <protection/>
    </xf>
    <xf numFmtId="0" fontId="27" fillId="60" borderId="27" xfId="344" applyFont="1" applyFill="1" applyBorder="1" applyAlignment="1" applyProtection="1">
      <alignment wrapText="1"/>
      <protection/>
    </xf>
    <xf numFmtId="172" fontId="28" fillId="61" borderId="28" xfId="134" applyNumberFormat="1" applyFont="1" applyFill="1" applyBorder="1" applyAlignment="1" applyProtection="1">
      <alignment horizontal="right" wrapText="1"/>
      <protection/>
    </xf>
    <xf numFmtId="172" fontId="28" fillId="61" borderId="27" xfId="134" applyNumberFormat="1" applyFont="1" applyFill="1" applyBorder="1" applyAlignment="1" applyProtection="1">
      <alignment horizontal="right" wrapText="1"/>
      <protection/>
    </xf>
    <xf numFmtId="172" fontId="27" fillId="61" borderId="27" xfId="134" applyNumberFormat="1" applyFont="1" applyFill="1" applyBorder="1" applyAlignment="1" applyProtection="1">
      <alignment horizontal="right" wrapText="1"/>
      <protection/>
    </xf>
    <xf numFmtId="172" fontId="28" fillId="61" borderId="38" xfId="134" applyNumberFormat="1" applyFont="1" applyFill="1" applyBorder="1" applyAlignment="1" applyProtection="1">
      <alignment horizontal="right" wrapText="1"/>
      <protection/>
    </xf>
    <xf numFmtId="172" fontId="27" fillId="61" borderId="38" xfId="134" applyNumberFormat="1" applyFont="1" applyFill="1" applyBorder="1" applyAlignment="1" applyProtection="1">
      <alignment horizontal="right" wrapText="1"/>
      <protection/>
    </xf>
    <xf numFmtId="0" fontId="27" fillId="60" borderId="38" xfId="344" applyFont="1" applyFill="1" applyBorder="1" applyAlignment="1" applyProtection="1">
      <alignment wrapText="1"/>
      <protection/>
    </xf>
    <xf numFmtId="0" fontId="27" fillId="60" borderId="44" xfId="344" applyFont="1" applyFill="1" applyBorder="1" applyAlignment="1" applyProtection="1">
      <alignment horizontal="left" wrapText="1"/>
      <protection/>
    </xf>
    <xf numFmtId="172" fontId="28" fillId="61" borderId="9" xfId="134" applyNumberFormat="1" applyFont="1" applyFill="1" applyBorder="1" applyAlignment="1" applyProtection="1">
      <alignment horizontal="right" wrapText="1"/>
      <protection/>
    </xf>
    <xf numFmtId="172" fontId="28" fillId="61" borderId="25" xfId="134" applyNumberFormat="1" applyFont="1" applyFill="1" applyBorder="1" applyAlignment="1" applyProtection="1">
      <alignment horizontal="right" wrapText="1"/>
      <protection/>
    </xf>
    <xf numFmtId="172" fontId="28" fillId="61" borderId="0" xfId="134" applyNumberFormat="1" applyFont="1" applyFill="1" applyBorder="1" applyAlignment="1" applyProtection="1">
      <alignment horizontal="right" wrapText="1"/>
      <protection/>
    </xf>
    <xf numFmtId="172" fontId="27" fillId="61" borderId="0" xfId="134" applyNumberFormat="1" applyFont="1" applyFill="1" applyBorder="1" applyAlignment="1" applyProtection="1">
      <alignment horizontal="right" wrapText="1"/>
      <protection/>
    </xf>
    <xf numFmtId="172" fontId="28" fillId="61" borderId="13" xfId="134" applyNumberFormat="1" applyFont="1" applyFill="1" applyBorder="1" applyAlignment="1" applyProtection="1">
      <alignment horizontal="right" wrapText="1"/>
      <protection/>
    </xf>
    <xf numFmtId="172" fontId="28" fillId="61" borderId="7" xfId="134" applyNumberFormat="1" applyFont="1" applyFill="1" applyBorder="1" applyAlignment="1" applyProtection="1">
      <alignment horizontal="right" wrapText="1"/>
      <protection/>
    </xf>
    <xf numFmtId="172" fontId="27" fillId="61" borderId="7" xfId="134" applyNumberFormat="1" applyFont="1" applyFill="1" applyBorder="1" applyAlignment="1" applyProtection="1">
      <alignment horizontal="right" wrapText="1"/>
      <protection/>
    </xf>
    <xf numFmtId="166" fontId="28" fillId="60" borderId="21" xfId="134" applyNumberFormat="1" applyFont="1" applyFill="1" applyBorder="1" applyAlignment="1" applyProtection="1">
      <alignment horizontal="right" wrapText="1"/>
      <protection/>
    </xf>
    <xf numFmtId="0" fontId="27" fillId="60" borderId="29" xfId="344" applyFont="1" applyFill="1" applyBorder="1" applyAlignment="1" applyProtection="1">
      <alignment horizontal="left" wrapText="1"/>
      <protection/>
    </xf>
    <xf numFmtId="0" fontId="27" fillId="60" borderId="36" xfId="344" applyFont="1" applyFill="1" applyBorder="1" applyAlignment="1" applyProtection="1">
      <alignment horizontal="left" wrapText="1"/>
      <protection/>
    </xf>
    <xf numFmtId="166" fontId="28" fillId="60" borderId="21" xfId="134" applyNumberFormat="1" applyFont="1" applyFill="1" applyBorder="1" applyAlignment="1" applyProtection="1">
      <alignment wrapText="1"/>
      <protection/>
    </xf>
    <xf numFmtId="0" fontId="166" fillId="60" borderId="0" xfId="344" applyFont="1" applyFill="1" applyBorder="1" applyAlignment="1" applyProtection="1" quotePrefix="1">
      <alignment wrapText="1"/>
      <protection/>
    </xf>
    <xf numFmtId="0" fontId="28" fillId="60" borderId="27" xfId="344" applyFont="1" applyFill="1" applyBorder="1" applyAlignment="1" applyProtection="1">
      <alignment horizontal="left" wrapText="1"/>
      <protection/>
    </xf>
    <xf numFmtId="0" fontId="28" fillId="60" borderId="38" xfId="344" applyFont="1" applyFill="1" applyBorder="1" applyAlignment="1" applyProtection="1">
      <alignment horizontal="left" wrapText="1"/>
      <protection/>
    </xf>
    <xf numFmtId="0" fontId="28" fillId="60" borderId="27" xfId="344" applyFont="1" applyFill="1" applyBorder="1" applyAlignment="1" applyProtection="1">
      <alignment horizontal="center" wrapText="1"/>
      <protection/>
    </xf>
    <xf numFmtId="0" fontId="167" fillId="60" borderId="24" xfId="344" applyFont="1" applyFill="1" applyBorder="1" applyAlignment="1" applyProtection="1" quotePrefix="1">
      <alignment horizontal="center" wrapText="1"/>
      <protection/>
    </xf>
    <xf numFmtId="0" fontId="28" fillId="60" borderId="27" xfId="346" applyFont="1" applyFill="1" applyBorder="1" applyAlignment="1" applyProtection="1">
      <alignment horizontal="left" wrapText="1"/>
      <protection/>
    </xf>
    <xf numFmtId="0" fontId="27" fillId="60" borderId="27" xfId="346" applyFont="1" applyFill="1" applyBorder="1" applyAlignment="1" applyProtection="1">
      <alignment horizontal="left" wrapText="1"/>
      <protection/>
    </xf>
    <xf numFmtId="0" fontId="28" fillId="60" borderId="38" xfId="346" applyFont="1" applyFill="1" applyBorder="1" applyAlignment="1" applyProtection="1">
      <alignment horizontal="left" wrapText="1"/>
      <protection/>
    </xf>
    <xf numFmtId="0" fontId="27" fillId="60" borderId="38" xfId="346" applyFont="1" applyFill="1" applyBorder="1" applyAlignment="1" applyProtection="1">
      <alignment horizontal="left" wrapText="1"/>
      <protection/>
    </xf>
    <xf numFmtId="0" fontId="167" fillId="61" borderId="24" xfId="344" applyFont="1" applyFill="1" applyBorder="1" applyAlignment="1" applyProtection="1" quotePrefix="1">
      <alignment horizontal="center" wrapText="1"/>
      <protection/>
    </xf>
    <xf numFmtId="166" fontId="28" fillId="61" borderId="24" xfId="134" applyNumberFormat="1" applyFont="1" applyFill="1" applyBorder="1" applyAlignment="1" applyProtection="1">
      <alignment wrapText="1"/>
      <protection/>
    </xf>
    <xf numFmtId="0" fontId="28" fillId="61" borderId="27" xfId="346" applyFont="1" applyFill="1" applyBorder="1" applyAlignment="1" applyProtection="1">
      <alignment horizontal="left" wrapText="1"/>
      <protection/>
    </xf>
    <xf numFmtId="0" fontId="27" fillId="61" borderId="27" xfId="346" applyFont="1" applyFill="1" applyBorder="1" applyAlignment="1" applyProtection="1">
      <alignment horizontal="left" wrapText="1"/>
      <protection/>
    </xf>
    <xf numFmtId="0" fontId="28" fillId="61" borderId="27" xfId="344" applyFont="1" applyFill="1" applyBorder="1" applyAlignment="1" applyProtection="1">
      <alignment horizontal="center" wrapText="1"/>
      <protection/>
    </xf>
    <xf numFmtId="0" fontId="28" fillId="61" borderId="38" xfId="346" applyFont="1" applyFill="1" applyBorder="1" applyAlignment="1" applyProtection="1">
      <alignment horizontal="left" wrapText="1"/>
      <protection/>
    </xf>
    <xf numFmtId="0" fontId="27" fillId="61" borderId="38" xfId="346" applyFont="1" applyFill="1" applyBorder="1" applyAlignment="1" applyProtection="1">
      <alignment horizontal="left" wrapText="1"/>
      <protection/>
    </xf>
    <xf numFmtId="0" fontId="167" fillId="61" borderId="29" xfId="344" applyFont="1" applyFill="1" applyBorder="1" applyAlignment="1" applyProtection="1" quotePrefix="1">
      <alignment horizontal="center" wrapText="1"/>
      <protection/>
    </xf>
    <xf numFmtId="172" fontId="28" fillId="61" borderId="37" xfId="134" applyNumberFormat="1" applyFont="1" applyFill="1" applyBorder="1" applyAlignment="1" applyProtection="1">
      <alignment horizontal="right" wrapText="1"/>
      <protection/>
    </xf>
    <xf numFmtId="172" fontId="28" fillId="61" borderId="29" xfId="134" applyNumberFormat="1" applyFont="1" applyFill="1" applyBorder="1" applyAlignment="1" applyProtection="1">
      <alignment horizontal="right" wrapText="1"/>
      <protection/>
    </xf>
    <xf numFmtId="172" fontId="27" fillId="61" borderId="29" xfId="134" applyNumberFormat="1" applyFont="1" applyFill="1" applyBorder="1" applyAlignment="1" applyProtection="1">
      <alignment horizontal="right" wrapText="1"/>
      <protection/>
    </xf>
    <xf numFmtId="0" fontId="28" fillId="61" borderId="38" xfId="346" applyFont="1" applyFill="1" applyBorder="1" applyAlignment="1" applyProtection="1">
      <alignment wrapText="1"/>
      <protection/>
    </xf>
    <xf numFmtId="172" fontId="28" fillId="61" borderId="30" xfId="134" applyNumberFormat="1" applyFont="1" applyFill="1" applyBorder="1" applyAlignment="1" applyProtection="1">
      <alignment horizontal="right" wrapText="1"/>
      <protection/>
    </xf>
    <xf numFmtId="172" fontId="28" fillId="61" borderId="45" xfId="134" applyNumberFormat="1" applyFont="1" applyFill="1" applyBorder="1" applyAlignment="1" applyProtection="1">
      <alignment horizontal="right" wrapText="1"/>
      <protection/>
    </xf>
    <xf numFmtId="172" fontId="27" fillId="61" borderId="25" xfId="134" applyNumberFormat="1" applyFont="1" applyFill="1" applyBorder="1" applyAlignment="1" applyProtection="1">
      <alignment horizontal="right" wrapText="1"/>
      <protection/>
    </xf>
    <xf numFmtId="0" fontId="28" fillId="61" borderId="31" xfId="344" applyFont="1" applyFill="1" applyBorder="1" applyAlignment="1" applyProtection="1">
      <alignment wrapText="1"/>
      <protection/>
    </xf>
    <xf numFmtId="0" fontId="43" fillId="61" borderId="0" xfId="343" applyFont="1" applyFill="1" applyAlignment="1" applyProtection="1">
      <alignment wrapText="1"/>
      <protection/>
    </xf>
    <xf numFmtId="0" fontId="14" fillId="61" borderId="0" xfId="343" applyFont="1" applyFill="1" applyAlignment="1" applyProtection="1">
      <alignment wrapText="1"/>
      <protection/>
    </xf>
    <xf numFmtId="0" fontId="9" fillId="61" borderId="0" xfId="343" applyFont="1" applyFill="1" applyAlignment="1" applyProtection="1">
      <alignment wrapText="1"/>
      <protection/>
    </xf>
    <xf numFmtId="0" fontId="153" fillId="61" borderId="0" xfId="343" applyFont="1" applyFill="1" applyAlignment="1" applyProtection="1">
      <alignment horizontal="center" vertical="center" wrapText="1"/>
      <protection/>
    </xf>
    <xf numFmtId="0" fontId="10" fillId="61" borderId="0" xfId="343" applyFont="1" applyFill="1" applyAlignment="1" applyProtection="1">
      <alignment wrapText="1"/>
      <protection/>
    </xf>
    <xf numFmtId="0" fontId="168" fillId="61" borderId="0" xfId="343" applyFont="1" applyFill="1" applyAlignment="1" applyProtection="1">
      <alignment wrapText="1"/>
      <protection/>
    </xf>
    <xf numFmtId="0" fontId="0" fillId="0" borderId="0" xfId="0" applyFont="1" applyAlignment="1">
      <alignment wrapText="1"/>
    </xf>
    <xf numFmtId="0" fontId="9" fillId="61" borderId="0" xfId="0" applyFont="1" applyFill="1" applyAlignment="1" applyProtection="1">
      <alignment horizontal="left" wrapText="1"/>
      <protection/>
    </xf>
    <xf numFmtId="0" fontId="9" fillId="61" borderId="0" xfId="0" applyFont="1" applyFill="1" applyAlignment="1" applyProtection="1">
      <alignment wrapText="1"/>
      <protection/>
    </xf>
    <xf numFmtId="0" fontId="9" fillId="61" borderId="21" xfId="0" applyFont="1" applyFill="1" applyBorder="1" applyAlignment="1" applyProtection="1">
      <alignment wrapText="1"/>
      <protection/>
    </xf>
    <xf numFmtId="0" fontId="9" fillId="61" borderId="46" xfId="0" applyFont="1" applyFill="1" applyBorder="1" applyAlignment="1" applyProtection="1">
      <alignment wrapText="1"/>
      <protection/>
    </xf>
    <xf numFmtId="0" fontId="9" fillId="61" borderId="9" xfId="0" applyFont="1" applyFill="1" applyBorder="1" applyAlignment="1" applyProtection="1">
      <alignment wrapText="1"/>
      <protection/>
    </xf>
    <xf numFmtId="0" fontId="9" fillId="61" borderId="0" xfId="0" applyFont="1" applyFill="1" applyAlignment="1" applyProtection="1">
      <alignment horizontal="center" wrapText="1"/>
      <protection/>
    </xf>
    <xf numFmtId="0" fontId="9" fillId="61" borderId="32" xfId="0" applyFont="1" applyFill="1" applyBorder="1" applyAlignment="1" applyProtection="1">
      <alignment horizontal="left" wrapText="1"/>
      <protection/>
    </xf>
    <xf numFmtId="0" fontId="9" fillId="61" borderId="26" xfId="0" applyFont="1" applyFill="1" applyBorder="1" applyAlignment="1" applyProtection="1">
      <alignment horizontal="left" wrapText="1"/>
      <protection/>
    </xf>
    <xf numFmtId="0" fontId="17" fillId="61" borderId="33" xfId="0" applyFont="1" applyFill="1" applyBorder="1" applyAlignment="1" applyProtection="1">
      <alignment horizontal="right" wrapText="1"/>
      <protection/>
    </xf>
    <xf numFmtId="0" fontId="9" fillId="61" borderId="26" xfId="0" applyFont="1" applyFill="1" applyBorder="1" applyAlignment="1" applyProtection="1">
      <alignment wrapText="1"/>
      <protection/>
    </xf>
    <xf numFmtId="0" fontId="9" fillId="61" borderId="33" xfId="0" applyFont="1" applyFill="1" applyBorder="1" applyAlignment="1" applyProtection="1">
      <alignment horizontal="right" wrapText="1"/>
      <protection/>
    </xf>
    <xf numFmtId="0" fontId="9" fillId="61" borderId="24" xfId="0" applyFont="1" applyFill="1" applyBorder="1" applyAlignment="1" applyProtection="1">
      <alignment horizontal="left" wrapText="1"/>
      <protection/>
    </xf>
    <xf numFmtId="0" fontId="17" fillId="61" borderId="0" xfId="0" applyFont="1" applyFill="1" applyBorder="1" applyAlignment="1" applyProtection="1">
      <alignment horizontal="right" wrapText="1"/>
      <protection/>
    </xf>
    <xf numFmtId="0" fontId="9" fillId="61" borderId="0" xfId="0" applyFont="1" applyFill="1" applyBorder="1" applyAlignment="1" applyProtection="1">
      <alignment horizontal="right" wrapText="1"/>
      <protection/>
    </xf>
    <xf numFmtId="0" fontId="17" fillId="61" borderId="0" xfId="0" applyFont="1" applyFill="1" applyAlignment="1" applyProtection="1">
      <alignment wrapText="1"/>
      <protection/>
    </xf>
    <xf numFmtId="0" fontId="17" fillId="61" borderId="9" xfId="0" applyFont="1" applyFill="1" applyBorder="1" applyAlignment="1" applyProtection="1">
      <alignment horizontal="right" wrapText="1"/>
      <protection/>
    </xf>
    <xf numFmtId="0" fontId="17" fillId="61" borderId="24" xfId="0" applyFont="1" applyFill="1" applyBorder="1" applyAlignment="1" applyProtection="1">
      <alignment horizontal="right" wrapText="1"/>
      <protection/>
    </xf>
    <xf numFmtId="0" fontId="17" fillId="61" borderId="24" xfId="0" applyFont="1" applyFill="1" applyBorder="1" applyAlignment="1" applyProtection="1">
      <alignment wrapText="1"/>
      <protection/>
    </xf>
    <xf numFmtId="0" fontId="17" fillId="61" borderId="46" xfId="0" applyFont="1" applyFill="1" applyBorder="1" applyAlignment="1" applyProtection="1">
      <alignment wrapText="1"/>
      <protection/>
    </xf>
    <xf numFmtId="0" fontId="9" fillId="61" borderId="9" xfId="0" applyFont="1" applyFill="1" applyBorder="1" applyAlignment="1" applyProtection="1">
      <alignment horizontal="right" wrapText="1"/>
      <protection/>
    </xf>
    <xf numFmtId="0" fontId="9" fillId="61" borderId="24" xfId="0" applyFont="1" applyFill="1" applyBorder="1" applyAlignment="1" applyProtection="1">
      <alignment horizontal="right" wrapText="1"/>
      <protection/>
    </xf>
    <xf numFmtId="0" fontId="0" fillId="61" borderId="24" xfId="0" applyFont="1" applyFill="1" applyBorder="1" applyAlignment="1" applyProtection="1">
      <alignment wrapText="1"/>
      <protection/>
    </xf>
    <xf numFmtId="0" fontId="17" fillId="61" borderId="9" xfId="0" applyFont="1" applyFill="1" applyBorder="1" applyAlignment="1" applyProtection="1">
      <alignment wrapText="1"/>
      <protection/>
    </xf>
    <xf numFmtId="0" fontId="17" fillId="61" borderId="30" xfId="0" applyFont="1" applyFill="1" applyBorder="1" applyAlignment="1" applyProtection="1">
      <alignment horizontal="right" wrapText="1"/>
      <protection/>
    </xf>
    <xf numFmtId="0" fontId="17" fillId="61" borderId="31" xfId="0" applyFont="1" applyFill="1" applyBorder="1" applyAlignment="1" applyProtection="1">
      <alignment horizontal="right" wrapText="1"/>
      <protection/>
    </xf>
    <xf numFmtId="0" fontId="169" fillId="61" borderId="25" xfId="0" applyFont="1" applyFill="1" applyBorder="1" applyAlignment="1" applyProtection="1" quotePrefix="1">
      <alignment horizontal="left" wrapText="1"/>
      <protection/>
    </xf>
    <xf numFmtId="0" fontId="0" fillId="61" borderId="31" xfId="0" applyFont="1" applyFill="1" applyBorder="1" applyAlignment="1" applyProtection="1">
      <alignment wrapText="1"/>
      <protection/>
    </xf>
    <xf numFmtId="0" fontId="0" fillId="61" borderId="46" xfId="0" applyFont="1" applyFill="1" applyBorder="1" applyAlignment="1" applyProtection="1">
      <alignment wrapText="1"/>
      <protection/>
    </xf>
    <xf numFmtId="0" fontId="9" fillId="61" borderId="30" xfId="0" applyFont="1" applyFill="1" applyBorder="1" applyAlignment="1" applyProtection="1">
      <alignment horizontal="right" wrapText="1"/>
      <protection/>
    </xf>
    <xf numFmtId="0" fontId="9" fillId="61" borderId="31" xfId="0" applyFont="1" applyFill="1" applyBorder="1" applyAlignment="1" applyProtection="1">
      <alignment horizontal="right" wrapText="1"/>
      <protection/>
    </xf>
    <xf numFmtId="0" fontId="0" fillId="61" borderId="9" xfId="0" applyFont="1" applyFill="1" applyBorder="1" applyAlignment="1" applyProtection="1">
      <alignment wrapText="1"/>
      <protection/>
    </xf>
    <xf numFmtId="0" fontId="9" fillId="61" borderId="0" xfId="0" applyFont="1" applyFill="1" applyBorder="1" applyAlignment="1" applyProtection="1">
      <alignment horizontal="left" wrapText="1"/>
      <protection/>
    </xf>
    <xf numFmtId="171" fontId="17" fillId="61" borderId="0" xfId="107" applyNumberFormat="1" applyFont="1" applyFill="1" applyBorder="1" applyAlignment="1" applyProtection="1">
      <alignment horizontal="right" wrapText="1"/>
      <protection/>
    </xf>
    <xf numFmtId="41" fontId="9" fillId="61" borderId="24" xfId="107" applyNumberFormat="1" applyFont="1" applyFill="1" applyBorder="1" applyAlignment="1" applyProtection="1">
      <alignment horizontal="right" wrapText="1"/>
      <protection/>
    </xf>
    <xf numFmtId="41" fontId="9" fillId="61" borderId="46" xfId="107" applyNumberFormat="1" applyFont="1" applyFill="1" applyBorder="1" applyAlignment="1" applyProtection="1">
      <alignment horizontal="right" wrapText="1"/>
      <protection/>
    </xf>
    <xf numFmtId="41" fontId="9" fillId="61" borderId="28" xfId="107" applyNumberFormat="1" applyFont="1" applyFill="1" applyBorder="1" applyAlignment="1" applyProtection="1">
      <alignment horizontal="right" wrapText="1"/>
      <protection/>
    </xf>
    <xf numFmtId="171" fontId="9" fillId="61" borderId="0" xfId="107" applyNumberFormat="1" applyFont="1" applyFill="1" applyBorder="1" applyAlignment="1" applyProtection="1">
      <alignment horizontal="right" wrapText="1"/>
      <protection/>
    </xf>
    <xf numFmtId="41" fontId="9" fillId="61" borderId="9" xfId="107" applyNumberFormat="1" applyFont="1" applyFill="1" applyBorder="1" applyAlignment="1" applyProtection="1">
      <alignment horizontal="right" wrapText="1"/>
      <protection/>
    </xf>
    <xf numFmtId="0" fontId="9" fillId="61" borderId="38" xfId="0" applyFont="1" applyFill="1" applyBorder="1" applyAlignment="1" applyProtection="1">
      <alignment wrapText="1"/>
      <protection/>
    </xf>
    <xf numFmtId="171" fontId="17" fillId="61" borderId="38" xfId="107" applyNumberFormat="1" applyFont="1" applyFill="1" applyBorder="1" applyAlignment="1" applyProtection="1">
      <alignment horizontal="right" wrapText="1"/>
      <protection/>
    </xf>
    <xf numFmtId="171" fontId="9" fillId="61" borderId="38" xfId="107" applyNumberFormat="1" applyFont="1" applyFill="1" applyBorder="1" applyAlignment="1" applyProtection="1">
      <alignment horizontal="right" wrapText="1"/>
      <protection/>
    </xf>
    <xf numFmtId="171" fontId="17" fillId="61" borderId="7" xfId="107" applyNumberFormat="1" applyFont="1" applyFill="1" applyBorder="1" applyAlignment="1" applyProtection="1">
      <alignment horizontal="right" wrapText="1"/>
      <protection/>
    </xf>
    <xf numFmtId="41" fontId="9" fillId="61" borderId="21" xfId="107" applyNumberFormat="1" applyFont="1" applyFill="1" applyBorder="1" applyAlignment="1" applyProtection="1">
      <alignment horizontal="right" wrapText="1"/>
      <protection/>
    </xf>
    <xf numFmtId="0" fontId="9" fillId="61" borderId="7" xfId="0" applyFont="1" applyFill="1" applyBorder="1" applyAlignment="1" applyProtection="1">
      <alignment horizontal="left" wrapText="1"/>
      <protection/>
    </xf>
    <xf numFmtId="171" fontId="9" fillId="61" borderId="7" xfId="107" applyNumberFormat="1" applyFont="1" applyFill="1" applyBorder="1" applyAlignment="1" applyProtection="1">
      <alignment horizontal="right" wrapText="1"/>
      <protection/>
    </xf>
    <xf numFmtId="0" fontId="9" fillId="61" borderId="0" xfId="0" applyFont="1" applyFill="1" applyBorder="1" applyAlignment="1" applyProtection="1">
      <alignment horizontal="center" wrapText="1"/>
      <protection/>
    </xf>
    <xf numFmtId="41" fontId="17" fillId="61" borderId="0" xfId="0" applyNumberFormat="1" applyFont="1" applyFill="1" applyBorder="1" applyAlignment="1" applyProtection="1">
      <alignment horizontal="center" wrapText="1"/>
      <protection/>
    </xf>
    <xf numFmtId="41" fontId="17" fillId="61" borderId="7" xfId="0" applyNumberFormat="1" applyFont="1" applyFill="1" applyBorder="1" applyAlignment="1" applyProtection="1">
      <alignment horizontal="center" wrapText="1"/>
      <protection/>
    </xf>
    <xf numFmtId="41" fontId="17" fillId="61" borderId="24" xfId="107" applyNumberFormat="1" applyFont="1" applyFill="1" applyBorder="1" applyAlignment="1" applyProtection="1">
      <alignment horizontal="right" wrapText="1"/>
      <protection/>
    </xf>
    <xf numFmtId="41" fontId="17" fillId="61" borderId="0" xfId="107" applyNumberFormat="1" applyFont="1" applyFill="1" applyBorder="1" applyAlignment="1" applyProtection="1">
      <alignment horizontal="right" wrapText="1"/>
      <protection/>
    </xf>
    <xf numFmtId="0" fontId="9" fillId="61" borderId="38" xfId="0" applyFont="1" applyFill="1" applyBorder="1" applyAlignment="1" applyProtection="1">
      <alignment horizontal="left" wrapText="1"/>
      <protection/>
    </xf>
    <xf numFmtId="0" fontId="9" fillId="61" borderId="44" xfId="0" applyFont="1" applyFill="1" applyBorder="1" applyAlignment="1" applyProtection="1">
      <alignment horizontal="left" wrapText="1"/>
      <protection/>
    </xf>
    <xf numFmtId="41" fontId="17" fillId="61" borderId="21" xfId="107" applyNumberFormat="1" applyFont="1" applyFill="1" applyBorder="1" applyAlignment="1" applyProtection="1">
      <alignment horizontal="right" wrapText="1"/>
      <protection/>
    </xf>
    <xf numFmtId="0" fontId="149" fillId="61" borderId="0" xfId="0" applyFont="1" applyFill="1" applyBorder="1" applyAlignment="1" applyProtection="1" quotePrefix="1">
      <alignment vertical="top" wrapText="1"/>
      <protection/>
    </xf>
    <xf numFmtId="0" fontId="0" fillId="0" borderId="0" xfId="337" applyFont="1" applyAlignment="1" applyProtection="1">
      <alignment wrapText="1"/>
      <protection/>
    </xf>
    <xf numFmtId="0" fontId="13" fillId="60" borderId="0" xfId="338" applyFont="1" applyFill="1" applyBorder="1" applyAlignment="1" applyProtection="1">
      <alignment wrapText="1"/>
      <protection/>
    </xf>
    <xf numFmtId="0" fontId="10" fillId="60" borderId="25" xfId="338" applyFont="1" applyFill="1" applyBorder="1" applyAlignment="1" applyProtection="1">
      <alignment wrapText="1"/>
      <protection/>
    </xf>
    <xf numFmtId="0" fontId="0" fillId="60" borderId="25" xfId="338" applyFont="1" applyFill="1" applyBorder="1" applyAlignment="1" applyProtection="1">
      <alignment wrapText="1"/>
      <protection/>
    </xf>
    <xf numFmtId="0" fontId="14" fillId="0" borderId="0" xfId="337" applyFont="1" applyAlignment="1" applyProtection="1">
      <alignment wrapText="1"/>
      <protection/>
    </xf>
    <xf numFmtId="0" fontId="15" fillId="60" borderId="14" xfId="338" applyNumberFormat="1" applyFont="1" applyFill="1" applyBorder="1" applyAlignment="1" applyProtection="1">
      <alignment horizontal="center" wrapText="1"/>
      <protection/>
    </xf>
    <xf numFmtId="0" fontId="15" fillId="60" borderId="26" xfId="338" applyNumberFormat="1" applyFont="1" applyFill="1" applyBorder="1" applyAlignment="1" applyProtection="1">
      <alignment horizontal="center" wrapText="1"/>
      <protection/>
    </xf>
    <xf numFmtId="0" fontId="14" fillId="60" borderId="14" xfId="338" applyNumberFormat="1" applyFont="1" applyFill="1" applyBorder="1" applyAlignment="1" applyProtection="1">
      <alignment horizontal="center" wrapText="1"/>
      <protection/>
    </xf>
    <xf numFmtId="0" fontId="14" fillId="60" borderId="26" xfId="338" applyNumberFormat="1" applyFont="1" applyFill="1" applyBorder="1" applyAlignment="1" applyProtection="1">
      <alignment horizontal="center" wrapText="1"/>
      <protection/>
    </xf>
    <xf numFmtId="0" fontId="15" fillId="60" borderId="0" xfId="338" applyFont="1" applyFill="1" applyBorder="1" applyAlignment="1" applyProtection="1">
      <alignment wrapText="1"/>
      <protection/>
    </xf>
    <xf numFmtId="0" fontId="15" fillId="60" borderId="47" xfId="338" applyNumberFormat="1" applyFont="1" applyFill="1" applyBorder="1" applyAlignment="1" applyProtection="1">
      <alignment horizontal="center" wrapText="1"/>
      <protection/>
    </xf>
    <xf numFmtId="0" fontId="15" fillId="60" borderId="31" xfId="338" applyNumberFormat="1" applyFont="1" applyFill="1" applyBorder="1" applyAlignment="1" applyProtection="1">
      <alignment horizontal="center" wrapText="1"/>
      <protection/>
    </xf>
    <xf numFmtId="0" fontId="14" fillId="60" borderId="47" xfId="338" applyNumberFormat="1" applyFont="1" applyFill="1" applyBorder="1" applyAlignment="1" applyProtection="1">
      <alignment horizontal="center" wrapText="1"/>
      <protection/>
    </xf>
    <xf numFmtId="0" fontId="14" fillId="60" borderId="31" xfId="338" applyNumberFormat="1" applyFont="1" applyFill="1" applyBorder="1" applyAlignment="1" applyProtection="1">
      <alignment horizontal="center" wrapText="1"/>
      <protection/>
    </xf>
    <xf numFmtId="0" fontId="14" fillId="60" borderId="0" xfId="338" applyFont="1" applyFill="1" applyBorder="1" applyAlignment="1" applyProtection="1" quotePrefix="1">
      <alignment horizontal="left" wrapText="1"/>
      <protection/>
    </xf>
    <xf numFmtId="166" fontId="15" fillId="60" borderId="32" xfId="134" applyNumberFormat="1" applyFont="1" applyFill="1" applyBorder="1" applyAlignment="1" applyProtection="1">
      <alignment wrapText="1"/>
      <protection/>
    </xf>
    <xf numFmtId="166" fontId="14" fillId="60" borderId="26" xfId="134" applyNumberFormat="1" applyFont="1" applyFill="1" applyBorder="1" applyAlignment="1" applyProtection="1">
      <alignment wrapText="1"/>
      <protection/>
    </xf>
    <xf numFmtId="166" fontId="14" fillId="60" borderId="32" xfId="134" applyNumberFormat="1" applyFont="1" applyFill="1" applyBorder="1" applyAlignment="1" applyProtection="1">
      <alignment wrapText="1"/>
      <protection/>
    </xf>
    <xf numFmtId="0" fontId="15" fillId="60" borderId="0" xfId="338" applyFont="1" applyFill="1" applyBorder="1" applyAlignment="1" applyProtection="1">
      <alignment horizontal="left" wrapText="1"/>
      <protection/>
    </xf>
    <xf numFmtId="166" fontId="14" fillId="60" borderId="9" xfId="134" applyNumberFormat="1" applyFont="1" applyFill="1" applyBorder="1" applyAlignment="1" applyProtection="1">
      <alignment wrapText="1"/>
      <protection/>
    </xf>
    <xf numFmtId="166" fontId="14" fillId="60" borderId="24" xfId="134" applyNumberFormat="1" applyFont="1" applyFill="1" applyBorder="1" applyAlignment="1" applyProtection="1">
      <alignment wrapText="1"/>
      <protection/>
    </xf>
    <xf numFmtId="0" fontId="14" fillId="60" borderId="27" xfId="338" applyFont="1" applyFill="1" applyBorder="1" applyAlignment="1" applyProtection="1">
      <alignment wrapText="1"/>
      <protection/>
    </xf>
    <xf numFmtId="0" fontId="14" fillId="60" borderId="27" xfId="338" applyFont="1" applyFill="1" applyBorder="1" applyAlignment="1" applyProtection="1">
      <alignment horizontal="left" wrapText="1"/>
      <protection/>
    </xf>
    <xf numFmtId="41" fontId="15" fillId="61" borderId="28" xfId="134" applyNumberFormat="1" applyFont="1" applyFill="1" applyBorder="1" applyAlignment="1" applyProtection="1">
      <alignment horizontal="right" wrapText="1"/>
      <protection/>
    </xf>
    <xf numFmtId="41" fontId="15" fillId="61" borderId="36" xfId="134" applyNumberFormat="1" applyFont="1" applyFill="1" applyBorder="1" applyAlignment="1" applyProtection="1">
      <alignment horizontal="right" wrapText="1"/>
      <protection/>
    </xf>
    <xf numFmtId="41" fontId="14" fillId="60" borderId="28" xfId="134" applyNumberFormat="1" applyFont="1" applyFill="1" applyBorder="1" applyAlignment="1" applyProtection="1">
      <alignment horizontal="right" wrapText="1"/>
      <protection/>
    </xf>
    <xf numFmtId="41" fontId="14" fillId="60" borderId="36" xfId="134" applyNumberFormat="1" applyFont="1" applyFill="1" applyBorder="1" applyAlignment="1" applyProtection="1">
      <alignment horizontal="right" wrapText="1"/>
      <protection/>
    </xf>
    <xf numFmtId="41" fontId="14" fillId="61" borderId="28" xfId="134" applyNumberFormat="1" applyFont="1" applyFill="1" applyBorder="1" applyAlignment="1" applyProtection="1">
      <alignment horizontal="right" wrapText="1"/>
      <protection/>
    </xf>
    <xf numFmtId="41" fontId="14" fillId="60" borderId="9" xfId="134" applyNumberFormat="1" applyFont="1" applyFill="1" applyBorder="1" applyAlignment="1" applyProtection="1">
      <alignment horizontal="right" wrapText="1"/>
      <protection/>
    </xf>
    <xf numFmtId="41" fontId="14" fillId="60" borderId="44" xfId="134" applyNumberFormat="1" applyFont="1" applyFill="1" applyBorder="1" applyAlignment="1" applyProtection="1">
      <alignment horizontal="right" wrapText="1"/>
      <protection/>
    </xf>
    <xf numFmtId="41" fontId="15" fillId="61" borderId="48" xfId="134" applyNumberFormat="1" applyFont="1" applyFill="1" applyBorder="1" applyAlignment="1" applyProtection="1">
      <alignment horizontal="right" wrapText="1"/>
      <protection/>
    </xf>
    <xf numFmtId="41" fontId="15" fillId="61" borderId="49" xfId="134" applyNumberFormat="1" applyFont="1" applyFill="1" applyBorder="1" applyAlignment="1" applyProtection="1">
      <alignment horizontal="right" wrapText="1"/>
      <protection/>
    </xf>
    <xf numFmtId="41" fontId="14" fillId="61" borderId="48" xfId="134" applyNumberFormat="1" applyFont="1" applyFill="1" applyBorder="1" applyAlignment="1" applyProtection="1">
      <alignment horizontal="right" wrapText="1"/>
      <protection/>
    </xf>
    <xf numFmtId="41" fontId="14" fillId="61" borderId="9" xfId="134" applyNumberFormat="1" applyFont="1" applyFill="1" applyBorder="1" applyAlignment="1" applyProtection="1">
      <alignment horizontal="right" wrapText="1"/>
      <protection/>
    </xf>
    <xf numFmtId="41" fontId="14" fillId="61" borderId="24" xfId="134" applyNumberFormat="1" applyFont="1" applyFill="1" applyBorder="1" applyAlignment="1" applyProtection="1">
      <alignment horizontal="right" wrapText="1"/>
      <protection/>
    </xf>
    <xf numFmtId="41" fontId="14" fillId="60" borderId="24" xfId="134" applyNumberFormat="1" applyFont="1" applyFill="1" applyBorder="1" applyAlignment="1" applyProtection="1">
      <alignment horizontal="right" wrapText="1"/>
      <protection/>
    </xf>
    <xf numFmtId="41" fontId="14" fillId="61" borderId="36" xfId="134" applyNumberFormat="1" applyFont="1" applyFill="1" applyBorder="1" applyAlignment="1" applyProtection="1">
      <alignment horizontal="right" wrapText="1"/>
      <protection/>
    </xf>
    <xf numFmtId="41" fontId="14" fillId="61" borderId="44" xfId="134" applyNumberFormat="1" applyFont="1" applyFill="1" applyBorder="1" applyAlignment="1" applyProtection="1">
      <alignment horizontal="right" wrapText="1"/>
      <protection/>
    </xf>
    <xf numFmtId="41" fontId="14" fillId="61" borderId="49" xfId="134" applyNumberFormat="1" applyFont="1" applyFill="1" applyBorder="1" applyAlignment="1" applyProtection="1">
      <alignment horizontal="right" wrapText="1"/>
      <protection/>
    </xf>
    <xf numFmtId="41" fontId="14" fillId="61" borderId="37" xfId="134" applyNumberFormat="1" applyFont="1" applyFill="1" applyBorder="1" applyAlignment="1" applyProtection="1">
      <alignment horizontal="right" wrapText="1"/>
      <protection/>
    </xf>
    <xf numFmtId="41" fontId="14" fillId="61" borderId="39" xfId="134" applyNumberFormat="1" applyFont="1" applyFill="1" applyBorder="1" applyAlignment="1" applyProtection="1">
      <alignment horizontal="right" wrapText="1"/>
      <protection/>
    </xf>
    <xf numFmtId="0" fontId="15" fillId="60" borderId="29" xfId="338" applyFont="1" applyFill="1" applyBorder="1" applyAlignment="1" applyProtection="1">
      <alignment wrapText="1"/>
      <protection/>
    </xf>
    <xf numFmtId="0" fontId="15" fillId="60" borderId="24" xfId="338" applyFont="1" applyFill="1" applyBorder="1" applyAlignment="1" applyProtection="1">
      <alignment wrapText="1"/>
      <protection/>
    </xf>
    <xf numFmtId="41" fontId="15" fillId="61" borderId="50" xfId="134" applyNumberFormat="1" applyFont="1" applyFill="1" applyBorder="1" applyAlignment="1" applyProtection="1">
      <alignment horizontal="right" wrapText="1"/>
      <protection/>
    </xf>
    <xf numFmtId="41" fontId="15" fillId="61" borderId="51" xfId="134" applyNumberFormat="1" applyFont="1" applyFill="1" applyBorder="1" applyAlignment="1" applyProtection="1">
      <alignment horizontal="right" wrapText="1"/>
      <protection/>
    </xf>
    <xf numFmtId="41" fontId="14" fillId="61" borderId="50" xfId="134" applyNumberFormat="1" applyFont="1" applyFill="1" applyBorder="1" applyAlignment="1" applyProtection="1">
      <alignment horizontal="right" wrapText="1"/>
      <protection/>
    </xf>
    <xf numFmtId="41" fontId="14" fillId="61" borderId="51" xfId="134" applyNumberFormat="1" applyFont="1" applyFill="1" applyBorder="1" applyAlignment="1" applyProtection="1">
      <alignment horizontal="right" wrapText="1"/>
      <protection/>
    </xf>
    <xf numFmtId="41" fontId="15" fillId="61" borderId="13" xfId="134" applyNumberFormat="1" applyFont="1" applyFill="1" applyBorder="1" applyAlignment="1" applyProtection="1">
      <alignment horizontal="right" wrapText="1"/>
      <protection/>
    </xf>
    <xf numFmtId="41" fontId="15" fillId="61" borderId="21" xfId="134" applyNumberFormat="1" applyFont="1" applyFill="1" applyBorder="1" applyAlignment="1" applyProtection="1">
      <alignment horizontal="right" wrapText="1"/>
      <protection/>
    </xf>
    <xf numFmtId="41" fontId="14" fillId="61" borderId="13" xfId="134" applyNumberFormat="1" applyFont="1" applyFill="1" applyBorder="1" applyAlignment="1" applyProtection="1">
      <alignment horizontal="right" wrapText="1"/>
      <protection/>
    </xf>
    <xf numFmtId="41" fontId="14" fillId="61" borderId="21" xfId="134" applyNumberFormat="1" applyFont="1" applyFill="1" applyBorder="1" applyAlignment="1" applyProtection="1">
      <alignment horizontal="right" wrapText="1"/>
      <protection/>
    </xf>
    <xf numFmtId="41" fontId="15" fillId="61" borderId="30" xfId="134" applyNumberFormat="1" applyFont="1" applyFill="1" applyBorder="1" applyAlignment="1" applyProtection="1">
      <alignment horizontal="right" wrapText="1"/>
      <protection/>
    </xf>
    <xf numFmtId="41" fontId="15" fillId="61" borderId="31" xfId="134" applyNumberFormat="1" applyFont="1" applyFill="1" applyBorder="1" applyAlignment="1" applyProtection="1">
      <alignment horizontal="right" wrapText="1"/>
      <protection/>
    </xf>
    <xf numFmtId="41" fontId="14" fillId="61" borderId="30" xfId="134" applyNumberFormat="1" applyFont="1" applyFill="1" applyBorder="1" applyAlignment="1" applyProtection="1">
      <alignment horizontal="right" wrapText="1"/>
      <protection/>
    </xf>
    <xf numFmtId="0" fontId="14" fillId="60" borderId="29" xfId="338" applyFont="1" applyFill="1" applyBorder="1" applyAlignment="1" applyProtection="1">
      <alignment horizontal="left" wrapText="1"/>
      <protection/>
    </xf>
    <xf numFmtId="41" fontId="15" fillId="61" borderId="52" xfId="134" applyNumberFormat="1" applyFont="1" applyFill="1" applyBorder="1" applyAlignment="1" applyProtection="1">
      <alignment horizontal="right" wrapText="1"/>
      <protection/>
    </xf>
    <xf numFmtId="41" fontId="15" fillId="61" borderId="53" xfId="134" applyNumberFormat="1" applyFont="1" applyFill="1" applyBorder="1" applyAlignment="1" applyProtection="1">
      <alignment horizontal="right" wrapText="1"/>
      <protection/>
    </xf>
    <xf numFmtId="41" fontId="14" fillId="61" borderId="52" xfId="134" applyNumberFormat="1" applyFont="1" applyFill="1" applyBorder="1" applyAlignment="1" applyProtection="1">
      <alignment horizontal="right" wrapText="1"/>
      <protection/>
    </xf>
    <xf numFmtId="41" fontId="14" fillId="61" borderId="53" xfId="134" applyNumberFormat="1" applyFont="1" applyFill="1" applyBorder="1" applyAlignment="1" applyProtection="1">
      <alignment horizontal="right" wrapText="1"/>
      <protection/>
    </xf>
    <xf numFmtId="0" fontId="15" fillId="61" borderId="0" xfId="338" applyFont="1" applyFill="1" applyBorder="1" applyAlignment="1" applyProtection="1">
      <alignment wrapText="1"/>
      <protection/>
    </xf>
    <xf numFmtId="0" fontId="150" fillId="60" borderId="0" xfId="338" applyFont="1" applyFill="1" applyBorder="1" applyAlignment="1" applyProtection="1">
      <alignment horizontal="left" wrapText="1"/>
      <protection locked="0"/>
    </xf>
    <xf numFmtId="0" fontId="148" fillId="0" borderId="0" xfId="337" applyFont="1" applyAlignment="1" applyProtection="1">
      <alignment horizontal="center" wrapText="1"/>
      <protection/>
    </xf>
    <xf numFmtId="0" fontId="10" fillId="0" borderId="0" xfId="337" applyFont="1" applyAlignment="1" applyProtection="1">
      <alignment wrapText="1"/>
      <protection/>
    </xf>
    <xf numFmtId="37" fontId="0" fillId="0" borderId="0" xfId="335" applyFont="1" applyAlignment="1" applyProtection="1">
      <alignment wrapText="1"/>
      <protection/>
    </xf>
    <xf numFmtId="37" fontId="11" fillId="0" borderId="0" xfId="335" applyFont="1" applyAlignment="1" applyProtection="1">
      <alignment wrapText="1"/>
      <protection/>
    </xf>
    <xf numFmtId="37" fontId="27" fillId="0" borderId="0" xfId="335" applyFont="1" applyAlignment="1" applyProtection="1">
      <alignment wrapText="1"/>
      <protection/>
    </xf>
    <xf numFmtId="41" fontId="27" fillId="60" borderId="27" xfId="134" applyNumberFormat="1" applyFont="1" applyFill="1" applyBorder="1" applyAlignment="1" applyProtection="1">
      <alignment horizontal="right" wrapText="1"/>
      <protection/>
    </xf>
    <xf numFmtId="41" fontId="27" fillId="60" borderId="29" xfId="134" applyNumberFormat="1" applyFont="1" applyFill="1" applyBorder="1" applyAlignment="1" applyProtection="1">
      <alignment horizontal="right" wrapText="1"/>
      <protection/>
    </xf>
    <xf numFmtId="41" fontId="27" fillId="60" borderId="0" xfId="134" applyNumberFormat="1" applyFont="1" applyFill="1" applyBorder="1" applyAlignment="1" applyProtection="1">
      <alignment horizontal="right" wrapText="1"/>
      <protection/>
    </xf>
    <xf numFmtId="41" fontId="27" fillId="60" borderId="7" xfId="134" applyNumberFormat="1" applyFont="1" applyFill="1" applyBorder="1" applyAlignment="1" applyProtection="1">
      <alignment horizontal="right" wrapText="1"/>
      <protection/>
    </xf>
    <xf numFmtId="37" fontId="148" fillId="0" borderId="0" xfId="335" applyFont="1" applyAlignment="1" applyProtection="1">
      <alignment horizontal="center" wrapText="1"/>
      <protection/>
    </xf>
    <xf numFmtId="37" fontId="10" fillId="0" borderId="0" xfId="335" applyFont="1" applyAlignment="1" applyProtection="1">
      <alignment wrapText="1"/>
      <protection/>
    </xf>
    <xf numFmtId="37" fontId="170" fillId="0" borderId="0" xfId="335" applyFont="1" applyAlignment="1" applyProtection="1">
      <alignment wrapText="1"/>
      <protection/>
    </xf>
    <xf numFmtId="0" fontId="0" fillId="0" borderId="0" xfId="337" applyFont="1" applyAlignment="1" applyProtection="1">
      <alignment wrapText="1"/>
      <protection locked="0"/>
    </xf>
    <xf numFmtId="10" fontId="0" fillId="0" borderId="0" xfId="922" applyNumberFormat="1" applyFont="1" applyAlignment="1" applyProtection="1">
      <alignment wrapText="1"/>
      <protection locked="0"/>
    </xf>
    <xf numFmtId="10" fontId="0" fillId="0" borderId="0" xfId="922" applyNumberFormat="1" applyFont="1" applyAlignment="1" applyProtection="1">
      <alignment wrapText="1"/>
      <protection/>
    </xf>
    <xf numFmtId="0" fontId="19" fillId="0" borderId="0" xfId="337" applyFont="1" applyAlignment="1" applyProtection="1">
      <alignment wrapText="1"/>
      <protection/>
    </xf>
    <xf numFmtId="0" fontId="14" fillId="0" borderId="21" xfId="337" applyFont="1" applyBorder="1" applyAlignment="1" applyProtection="1">
      <alignment wrapText="1"/>
      <protection/>
    </xf>
    <xf numFmtId="0" fontId="14" fillId="0" borderId="24" xfId="337" applyFont="1" applyBorder="1" applyAlignment="1" applyProtection="1">
      <alignment wrapText="1"/>
      <protection/>
    </xf>
    <xf numFmtId="0" fontId="14" fillId="0" borderId="31" xfId="337" applyFont="1" applyBorder="1" applyAlignment="1" applyProtection="1">
      <alignment wrapText="1"/>
      <protection/>
    </xf>
    <xf numFmtId="0" fontId="15" fillId="61" borderId="9" xfId="338" applyFont="1" applyFill="1" applyBorder="1" applyAlignment="1" applyProtection="1">
      <alignment wrapText="1"/>
      <protection/>
    </xf>
    <xf numFmtId="166" fontId="15" fillId="61" borderId="0" xfId="134" applyNumberFormat="1" applyFont="1" applyFill="1" applyBorder="1" applyAlignment="1" applyProtection="1">
      <alignment wrapText="1"/>
      <protection/>
    </xf>
    <xf numFmtId="166" fontId="14" fillId="61" borderId="0" xfId="134" applyNumberFormat="1" applyFont="1" applyFill="1" applyBorder="1" applyAlignment="1" applyProtection="1">
      <alignment wrapText="1"/>
      <protection/>
    </xf>
    <xf numFmtId="0" fontId="14" fillId="61" borderId="32" xfId="338" applyFont="1" applyFill="1" applyBorder="1" applyAlignment="1" applyProtection="1">
      <alignment wrapText="1"/>
      <protection/>
    </xf>
    <xf numFmtId="166" fontId="14" fillId="61" borderId="33" xfId="134" applyNumberFormat="1" applyFont="1" applyFill="1" applyBorder="1" applyAlignment="1" applyProtection="1">
      <alignment wrapText="1"/>
      <protection/>
    </xf>
    <xf numFmtId="0" fontId="14" fillId="61" borderId="33" xfId="338" applyFont="1" applyFill="1" applyBorder="1" applyAlignment="1" applyProtection="1">
      <alignment wrapText="1"/>
      <protection/>
    </xf>
    <xf numFmtId="0" fontId="14" fillId="61" borderId="24" xfId="337" applyFont="1" applyFill="1" applyBorder="1" applyAlignment="1" applyProtection="1">
      <alignment wrapText="1"/>
      <protection/>
    </xf>
    <xf numFmtId="0" fontId="15" fillId="61" borderId="0" xfId="338" applyFont="1" applyFill="1" applyBorder="1" applyAlignment="1" applyProtection="1">
      <alignment horizontal="left" wrapText="1"/>
      <protection/>
    </xf>
    <xf numFmtId="0" fontId="14" fillId="61" borderId="9" xfId="338" applyFont="1" applyFill="1" applyBorder="1" applyAlignment="1" applyProtection="1">
      <alignment wrapText="1"/>
      <protection/>
    </xf>
    <xf numFmtId="41" fontId="15" fillId="61" borderId="9" xfId="134" applyNumberFormat="1" applyFont="1" applyFill="1" applyBorder="1" applyAlignment="1" applyProtection="1">
      <alignment horizontal="right" wrapText="1"/>
      <protection/>
    </xf>
    <xf numFmtId="41" fontId="15" fillId="61" borderId="0" xfId="134" applyNumberFormat="1" applyFont="1" applyFill="1" applyBorder="1" applyAlignment="1" applyProtection="1">
      <alignment horizontal="right" wrapText="1"/>
      <protection/>
    </xf>
    <xf numFmtId="9" fontId="15" fillId="61" borderId="0" xfId="922" applyFont="1" applyFill="1" applyBorder="1" applyAlignment="1" applyProtection="1">
      <alignment wrapText="1"/>
      <protection/>
    </xf>
    <xf numFmtId="41" fontId="14" fillId="61" borderId="0" xfId="134" applyNumberFormat="1" applyFont="1" applyFill="1" applyBorder="1" applyAlignment="1" applyProtection="1">
      <alignment horizontal="right" wrapText="1"/>
      <protection/>
    </xf>
    <xf numFmtId="9" fontId="14" fillId="61" borderId="0" xfId="922" applyFont="1" applyFill="1" applyBorder="1" applyAlignment="1" applyProtection="1">
      <alignment wrapText="1"/>
      <protection/>
    </xf>
    <xf numFmtId="0" fontId="14" fillId="61" borderId="27" xfId="338" applyFont="1" applyFill="1" applyBorder="1" applyAlignment="1" applyProtection="1">
      <alignment horizontal="left" wrapText="1"/>
      <protection/>
    </xf>
    <xf numFmtId="10" fontId="14" fillId="61" borderId="27" xfId="338" applyNumberFormat="1" applyFont="1" applyFill="1" applyBorder="1" applyAlignment="1" applyProtection="1">
      <alignment horizontal="right" wrapText="1"/>
      <protection/>
    </xf>
    <xf numFmtId="0" fontId="14" fillId="61" borderId="27" xfId="338" applyFont="1" applyFill="1" applyBorder="1" applyAlignment="1" applyProtection="1">
      <alignment horizontal="right" wrapText="1"/>
      <protection/>
    </xf>
    <xf numFmtId="0" fontId="14" fillId="61" borderId="36" xfId="338" applyFont="1" applyFill="1" applyBorder="1" applyAlignment="1" applyProtection="1">
      <alignment wrapText="1"/>
      <protection/>
    </xf>
    <xf numFmtId="9" fontId="15" fillId="61" borderId="24" xfId="922" applyFont="1" applyFill="1" applyBorder="1" applyAlignment="1" applyProtection="1">
      <alignment wrapText="1"/>
      <protection/>
    </xf>
    <xf numFmtId="41" fontId="14" fillId="61" borderId="27" xfId="134" applyNumberFormat="1" applyFont="1" applyFill="1" applyBorder="1" applyAlignment="1" applyProtection="1">
      <alignment horizontal="right" wrapText="1"/>
      <protection/>
    </xf>
    <xf numFmtId="41" fontId="14" fillId="61" borderId="27" xfId="922" applyNumberFormat="1" applyFont="1" applyFill="1" applyBorder="1" applyAlignment="1" applyProtection="1">
      <alignment horizontal="right" wrapText="1"/>
      <protection/>
    </xf>
    <xf numFmtId="43" fontId="14" fillId="61" borderId="27" xfId="338" applyNumberFormat="1" applyFont="1" applyFill="1" applyBorder="1" applyAlignment="1" applyProtection="1">
      <alignment horizontal="right" wrapText="1"/>
      <protection/>
    </xf>
    <xf numFmtId="41" fontId="14" fillId="61" borderId="0" xfId="922" applyNumberFormat="1" applyFont="1" applyFill="1" applyBorder="1" applyAlignment="1" applyProtection="1">
      <alignment horizontal="right" wrapText="1"/>
      <protection/>
    </xf>
    <xf numFmtId="43" fontId="14" fillId="61" borderId="0" xfId="338" applyNumberFormat="1" applyFont="1" applyFill="1" applyBorder="1" applyAlignment="1" applyProtection="1">
      <alignment horizontal="right" wrapText="1"/>
      <protection/>
    </xf>
    <xf numFmtId="0" fontId="14" fillId="61" borderId="24" xfId="338" applyFont="1" applyFill="1" applyBorder="1" applyAlignment="1" applyProtection="1">
      <alignment wrapText="1"/>
      <protection/>
    </xf>
    <xf numFmtId="9" fontId="15" fillId="61" borderId="21" xfId="922" applyFont="1" applyFill="1" applyBorder="1" applyAlignment="1" applyProtection="1">
      <alignment wrapText="1"/>
      <protection/>
    </xf>
    <xf numFmtId="41" fontId="14" fillId="61" borderId="7" xfId="134" applyNumberFormat="1" applyFont="1" applyFill="1" applyBorder="1" applyAlignment="1" applyProtection="1">
      <alignment horizontal="right" wrapText="1"/>
      <protection/>
    </xf>
    <xf numFmtId="41" fontId="14" fillId="61" borderId="7" xfId="922" applyNumberFormat="1" applyFont="1" applyFill="1" applyBorder="1" applyAlignment="1" applyProtection="1">
      <alignment horizontal="right" wrapText="1"/>
      <protection/>
    </xf>
    <xf numFmtId="43" fontId="14" fillId="61" borderId="7" xfId="338" applyNumberFormat="1" applyFont="1" applyFill="1" applyBorder="1" applyAlignment="1" applyProtection="1">
      <alignment horizontal="right" wrapText="1"/>
      <protection/>
    </xf>
    <xf numFmtId="0" fontId="14" fillId="61" borderId="21" xfId="337" applyFont="1" applyFill="1" applyBorder="1" applyAlignment="1" applyProtection="1">
      <alignment wrapText="1"/>
      <protection/>
    </xf>
    <xf numFmtId="43" fontId="14" fillId="61" borderId="0" xfId="922" applyNumberFormat="1" applyFont="1" applyFill="1" applyBorder="1" applyAlignment="1" applyProtection="1">
      <alignment horizontal="right" wrapText="1"/>
      <protection/>
    </xf>
    <xf numFmtId="0" fontId="14" fillId="61" borderId="29" xfId="338" applyFont="1" applyFill="1" applyBorder="1" applyAlignment="1" applyProtection="1">
      <alignment horizontal="left" wrapText="1"/>
      <protection/>
    </xf>
    <xf numFmtId="0" fontId="14" fillId="61" borderId="29" xfId="338" applyFont="1" applyFill="1" applyBorder="1" applyAlignment="1" applyProtection="1">
      <alignment horizontal="right" wrapText="1"/>
      <protection/>
    </xf>
    <xf numFmtId="9" fontId="15" fillId="61" borderId="7" xfId="922" applyFont="1" applyFill="1" applyBorder="1" applyAlignment="1" applyProtection="1">
      <alignment wrapText="1"/>
      <protection/>
    </xf>
    <xf numFmtId="0" fontId="15" fillId="61" borderId="24" xfId="338" applyFont="1" applyFill="1" applyBorder="1" applyAlignment="1" applyProtection="1">
      <alignment horizontal="left" wrapText="1"/>
      <protection/>
    </xf>
    <xf numFmtId="43" fontId="14" fillId="61" borderId="0" xfId="134" applyNumberFormat="1" applyFont="1" applyFill="1" applyBorder="1" applyAlignment="1" applyProtection="1">
      <alignment horizontal="right" wrapText="1"/>
      <protection/>
    </xf>
    <xf numFmtId="0" fontId="14" fillId="61" borderId="27" xfId="338" applyFont="1" applyFill="1" applyBorder="1" applyAlignment="1" applyProtection="1" quotePrefix="1">
      <alignment horizontal="left" wrapText="1"/>
      <protection/>
    </xf>
    <xf numFmtId="0" fontId="14" fillId="61" borderId="27" xfId="338" applyFont="1" applyFill="1" applyBorder="1" applyAlignment="1" applyProtection="1">
      <alignment wrapText="1"/>
      <protection/>
    </xf>
    <xf numFmtId="0" fontId="14" fillId="61" borderId="39" xfId="338" applyFont="1" applyFill="1" applyBorder="1" applyAlignment="1" applyProtection="1">
      <alignment wrapText="1"/>
      <protection/>
    </xf>
    <xf numFmtId="168" fontId="14" fillId="61" borderId="27" xfId="134" applyNumberFormat="1" applyFont="1" applyFill="1" applyBorder="1" applyAlignment="1" applyProtection="1">
      <alignment horizontal="right" wrapText="1"/>
      <protection/>
    </xf>
    <xf numFmtId="43" fontId="14" fillId="61" borderId="7" xfId="134" applyNumberFormat="1" applyFont="1" applyFill="1" applyBorder="1" applyAlignment="1" applyProtection="1">
      <alignment horizontal="right" wrapText="1"/>
      <protection/>
    </xf>
    <xf numFmtId="10" fontId="14" fillId="61" borderId="0" xfId="338" applyNumberFormat="1" applyFont="1" applyFill="1" applyBorder="1" applyAlignment="1" applyProtection="1">
      <alignment horizontal="right" wrapText="1"/>
      <protection/>
    </xf>
    <xf numFmtId="9" fontId="15" fillId="61" borderId="25" xfId="922" applyFont="1" applyFill="1" applyBorder="1" applyAlignment="1" applyProtection="1">
      <alignment wrapText="1"/>
      <protection/>
    </xf>
    <xf numFmtId="41" fontId="14" fillId="61" borderId="25" xfId="134" applyNumberFormat="1" applyFont="1" applyFill="1" applyBorder="1" applyAlignment="1" applyProtection="1">
      <alignment horizontal="right" wrapText="1"/>
      <protection/>
    </xf>
    <xf numFmtId="0" fontId="14" fillId="61" borderId="31" xfId="337" applyFont="1" applyFill="1" applyBorder="1" applyAlignment="1" applyProtection="1">
      <alignment wrapText="1"/>
      <protection/>
    </xf>
    <xf numFmtId="0" fontId="24" fillId="0" borderId="0" xfId="337" applyFont="1" applyAlignment="1" applyProtection="1">
      <alignment wrapText="1"/>
      <protection/>
    </xf>
    <xf numFmtId="0" fontId="25" fillId="0" borderId="0" xfId="337" applyFont="1" applyAlignment="1" applyProtection="1">
      <alignment wrapText="1"/>
      <protection/>
    </xf>
    <xf numFmtId="0" fontId="6" fillId="0" borderId="21" xfId="337" applyFont="1" applyBorder="1" applyAlignment="1" applyProtection="1">
      <alignment wrapText="1"/>
      <protection/>
    </xf>
    <xf numFmtId="0" fontId="6" fillId="0" borderId="24" xfId="337" applyFont="1" applyBorder="1" applyAlignment="1" applyProtection="1">
      <alignment wrapText="1"/>
      <protection/>
    </xf>
    <xf numFmtId="0" fontId="6" fillId="0" borderId="31" xfId="337" applyFont="1" applyBorder="1" applyAlignment="1" applyProtection="1">
      <alignment wrapText="1"/>
      <protection/>
    </xf>
    <xf numFmtId="0" fontId="5" fillId="61" borderId="9" xfId="338" applyFont="1" applyFill="1" applyBorder="1" applyAlignment="1" applyProtection="1">
      <alignment wrapText="1"/>
      <protection/>
    </xf>
    <xf numFmtId="166" fontId="5" fillId="61" borderId="0" xfId="134" applyNumberFormat="1" applyFont="1" applyFill="1" applyBorder="1" applyAlignment="1" applyProtection="1">
      <alignment wrapText="1"/>
      <protection/>
    </xf>
    <xf numFmtId="166" fontId="6" fillId="61" borderId="0" xfId="134" applyNumberFormat="1" applyFont="1" applyFill="1" applyBorder="1" applyAlignment="1" applyProtection="1">
      <alignment wrapText="1"/>
      <protection/>
    </xf>
    <xf numFmtId="0" fontId="6" fillId="61" borderId="32" xfId="338" applyFont="1" applyFill="1" applyBorder="1" applyAlignment="1" applyProtection="1">
      <alignment wrapText="1"/>
      <protection/>
    </xf>
    <xf numFmtId="166" fontId="6" fillId="61" borderId="33" xfId="134" applyNumberFormat="1" applyFont="1" applyFill="1" applyBorder="1" applyAlignment="1" applyProtection="1">
      <alignment wrapText="1"/>
      <protection/>
    </xf>
    <xf numFmtId="0" fontId="6" fillId="61" borderId="33" xfId="338" applyFont="1" applyFill="1" applyBorder="1" applyAlignment="1" applyProtection="1">
      <alignment wrapText="1"/>
      <protection/>
    </xf>
    <xf numFmtId="0" fontId="6" fillId="61" borderId="24" xfId="337" applyFont="1" applyFill="1" applyBorder="1" applyAlignment="1" applyProtection="1">
      <alignment wrapText="1"/>
      <protection/>
    </xf>
    <xf numFmtId="0" fontId="5" fillId="61" borderId="0" xfId="338" applyFont="1" applyFill="1" applyBorder="1" applyAlignment="1" applyProtection="1">
      <alignment horizontal="left" wrapText="1"/>
      <protection/>
    </xf>
    <xf numFmtId="0" fontId="6" fillId="61" borderId="9" xfId="338" applyFont="1" applyFill="1" applyBorder="1" applyAlignment="1" applyProtection="1">
      <alignment wrapText="1"/>
      <protection/>
    </xf>
    <xf numFmtId="0" fontId="6" fillId="61" borderId="24" xfId="338" applyFont="1" applyFill="1" applyBorder="1" applyAlignment="1" applyProtection="1">
      <alignment wrapText="1"/>
      <protection/>
    </xf>
    <xf numFmtId="41" fontId="5" fillId="61" borderId="9" xfId="134" applyNumberFormat="1" applyFont="1" applyFill="1" applyBorder="1" applyAlignment="1" applyProtection="1">
      <alignment horizontal="right" wrapText="1"/>
      <protection/>
    </xf>
    <xf numFmtId="41" fontId="5" fillId="61" borderId="0" xfId="134" applyNumberFormat="1" applyFont="1" applyFill="1" applyBorder="1" applyAlignment="1" applyProtection="1">
      <alignment horizontal="right" wrapText="1"/>
      <protection/>
    </xf>
    <xf numFmtId="9" fontId="5" fillId="61" borderId="0" xfId="922" applyFont="1" applyFill="1" applyBorder="1" applyAlignment="1" applyProtection="1">
      <alignment wrapText="1"/>
      <protection/>
    </xf>
    <xf numFmtId="43" fontId="5" fillId="61" borderId="0" xfId="342" applyNumberFormat="1" applyFont="1" applyFill="1" applyBorder="1" applyAlignment="1" applyProtection="1">
      <alignment horizontal="right" wrapText="1"/>
      <protection/>
    </xf>
    <xf numFmtId="41" fontId="6" fillId="61" borderId="9" xfId="134" applyNumberFormat="1" applyFont="1" applyFill="1" applyBorder="1" applyAlignment="1" applyProtection="1">
      <alignment horizontal="right" wrapText="1"/>
      <protection/>
    </xf>
    <xf numFmtId="41" fontId="6" fillId="61" borderId="0" xfId="134" applyNumberFormat="1" applyFont="1" applyFill="1" applyBorder="1" applyAlignment="1" applyProtection="1">
      <alignment horizontal="right" wrapText="1"/>
      <protection/>
    </xf>
    <xf numFmtId="9" fontId="6" fillId="61" borderId="0" xfId="922" applyFont="1" applyFill="1" applyBorder="1" applyAlignment="1" applyProtection="1">
      <alignment wrapText="1"/>
      <protection/>
    </xf>
    <xf numFmtId="0" fontId="6" fillId="61" borderId="27" xfId="338" applyFont="1" applyFill="1" applyBorder="1" applyAlignment="1" applyProtection="1">
      <alignment horizontal="left" wrapText="1"/>
      <protection/>
    </xf>
    <xf numFmtId="10" fontId="6" fillId="61" borderId="27" xfId="342" applyNumberFormat="1" applyFont="1" applyFill="1" applyBorder="1" applyAlignment="1" applyProtection="1">
      <alignment horizontal="right" wrapText="1"/>
      <protection/>
    </xf>
    <xf numFmtId="0" fontId="6" fillId="61" borderId="27" xfId="341" applyFont="1" applyFill="1" applyBorder="1" applyAlignment="1" applyProtection="1">
      <alignment horizontal="right" wrapText="1"/>
      <protection/>
    </xf>
    <xf numFmtId="0" fontId="6" fillId="61" borderId="36" xfId="338" applyFont="1" applyFill="1" applyBorder="1" applyAlignment="1" applyProtection="1">
      <alignment wrapText="1"/>
      <protection/>
    </xf>
    <xf numFmtId="9" fontId="5" fillId="61" borderId="24" xfId="922" applyFont="1" applyFill="1" applyBorder="1" applyAlignment="1" applyProtection="1">
      <alignment wrapText="1"/>
      <protection/>
    </xf>
    <xf numFmtId="41" fontId="6" fillId="61" borderId="28" xfId="134" applyNumberFormat="1" applyFont="1" applyFill="1" applyBorder="1" applyAlignment="1" applyProtection="1">
      <alignment horizontal="right" wrapText="1"/>
      <protection/>
    </xf>
    <xf numFmtId="41" fontId="6" fillId="61" borderId="27" xfId="134" applyNumberFormat="1" applyFont="1" applyFill="1" applyBorder="1" applyAlignment="1" applyProtection="1">
      <alignment horizontal="right" wrapText="1"/>
      <protection/>
    </xf>
    <xf numFmtId="43" fontId="6" fillId="61" borderId="27" xfId="342" applyNumberFormat="1" applyFont="1" applyFill="1" applyBorder="1" applyAlignment="1" applyProtection="1">
      <alignment horizontal="right" wrapText="1"/>
      <protection/>
    </xf>
    <xf numFmtId="41" fontId="6" fillId="61" borderId="27" xfId="922" applyNumberFormat="1" applyFont="1" applyFill="1" applyBorder="1" applyAlignment="1" applyProtection="1">
      <alignment horizontal="right" wrapText="1"/>
      <protection/>
    </xf>
    <xf numFmtId="0" fontId="6" fillId="61" borderId="27" xfId="338" applyFont="1" applyFill="1" applyBorder="1" applyAlignment="1" applyProtection="1">
      <alignment wrapText="1"/>
      <protection/>
    </xf>
    <xf numFmtId="41" fontId="6" fillId="61" borderId="38" xfId="922" applyNumberFormat="1" applyFont="1" applyFill="1" applyBorder="1" applyAlignment="1" applyProtection="1">
      <alignment horizontal="right" wrapText="1"/>
      <protection/>
    </xf>
    <xf numFmtId="41" fontId="6" fillId="61" borderId="0" xfId="922" applyNumberFormat="1" applyFont="1" applyFill="1" applyBorder="1" applyAlignment="1" applyProtection="1">
      <alignment horizontal="right" wrapText="1"/>
      <protection/>
    </xf>
    <xf numFmtId="43" fontId="6" fillId="61" borderId="0" xfId="342" applyNumberFormat="1" applyFont="1" applyFill="1" applyBorder="1" applyAlignment="1" applyProtection="1">
      <alignment horizontal="right" wrapText="1"/>
      <protection/>
    </xf>
    <xf numFmtId="41" fontId="6" fillId="61" borderId="29" xfId="922" applyNumberFormat="1" applyFont="1" applyFill="1" applyBorder="1" applyAlignment="1" applyProtection="1">
      <alignment horizontal="right" wrapText="1"/>
      <protection/>
    </xf>
    <xf numFmtId="0" fontId="6" fillId="61" borderId="29" xfId="338" applyFont="1" applyFill="1" applyBorder="1" applyAlignment="1" applyProtection="1">
      <alignment horizontal="left" wrapText="1"/>
      <protection/>
    </xf>
    <xf numFmtId="0" fontId="6" fillId="61" borderId="29" xfId="338" applyFont="1" applyFill="1" applyBorder="1" applyAlignment="1" applyProtection="1">
      <alignment horizontal="right" wrapText="1"/>
      <protection/>
    </xf>
    <xf numFmtId="0" fontId="6" fillId="61" borderId="39" xfId="338" applyFont="1" applyFill="1" applyBorder="1" applyAlignment="1" applyProtection="1">
      <alignment wrapText="1"/>
      <protection/>
    </xf>
    <xf numFmtId="41" fontId="5" fillId="61" borderId="7" xfId="134" applyNumberFormat="1" applyFont="1" applyFill="1" applyBorder="1" applyAlignment="1" applyProtection="1">
      <alignment horizontal="right" wrapText="1"/>
      <protection/>
    </xf>
    <xf numFmtId="9" fontId="5" fillId="61" borderId="21" xfId="922" applyFont="1" applyFill="1" applyBorder="1" applyAlignment="1" applyProtection="1">
      <alignment wrapText="1"/>
      <protection/>
    </xf>
    <xf numFmtId="41" fontId="6" fillId="61" borderId="13" xfId="134" applyNumberFormat="1" applyFont="1" applyFill="1" applyBorder="1" applyAlignment="1" applyProtection="1">
      <alignment horizontal="right" wrapText="1"/>
      <protection/>
    </xf>
    <xf numFmtId="41" fontId="6" fillId="61" borderId="7" xfId="134" applyNumberFormat="1" applyFont="1" applyFill="1" applyBorder="1" applyAlignment="1" applyProtection="1">
      <alignment horizontal="right" wrapText="1"/>
      <protection/>
    </xf>
    <xf numFmtId="41" fontId="6" fillId="61" borderId="7" xfId="922" applyNumberFormat="1" applyFont="1" applyFill="1" applyBorder="1" applyAlignment="1" applyProtection="1">
      <alignment horizontal="right" wrapText="1"/>
      <protection/>
    </xf>
    <xf numFmtId="43" fontId="6" fillId="61" borderId="7" xfId="342" applyNumberFormat="1" applyFont="1" applyFill="1" applyBorder="1" applyAlignment="1" applyProtection="1">
      <alignment horizontal="right" wrapText="1"/>
      <protection/>
    </xf>
    <xf numFmtId="0" fontId="6" fillId="61" borderId="21" xfId="337" applyFont="1" applyFill="1" applyBorder="1" applyAlignment="1" applyProtection="1">
      <alignment wrapText="1"/>
      <protection/>
    </xf>
    <xf numFmtId="43" fontId="6" fillId="61" borderId="0" xfId="922" applyNumberFormat="1" applyFont="1" applyFill="1" applyBorder="1" applyAlignment="1" applyProtection="1">
      <alignment horizontal="right" wrapText="1"/>
      <protection/>
    </xf>
    <xf numFmtId="41" fontId="6" fillId="61" borderId="27" xfId="342" applyNumberFormat="1" applyFont="1" applyFill="1" applyBorder="1" applyAlignment="1" applyProtection="1">
      <alignment horizontal="right" wrapText="1"/>
      <protection/>
    </xf>
    <xf numFmtId="10" fontId="6" fillId="61" borderId="27" xfId="338" applyNumberFormat="1" applyFont="1" applyFill="1" applyBorder="1" applyAlignment="1" applyProtection="1">
      <alignment horizontal="right" wrapText="1"/>
      <protection/>
    </xf>
    <xf numFmtId="0" fontId="6" fillId="61" borderId="27" xfId="338" applyFont="1" applyFill="1" applyBorder="1" applyAlignment="1" applyProtection="1">
      <alignment horizontal="right" wrapText="1"/>
      <protection/>
    </xf>
    <xf numFmtId="41" fontId="5" fillId="61" borderId="25" xfId="134" applyNumberFormat="1" applyFont="1" applyFill="1" applyBorder="1" applyAlignment="1" applyProtection="1">
      <alignment horizontal="right" wrapText="1"/>
      <protection/>
    </xf>
    <xf numFmtId="9" fontId="5" fillId="61" borderId="54" xfId="922" applyFont="1" applyFill="1" applyBorder="1" applyAlignment="1" applyProtection="1">
      <alignment wrapText="1"/>
      <protection/>
    </xf>
    <xf numFmtId="41" fontId="6" fillId="61" borderId="55" xfId="134" applyNumberFormat="1" applyFont="1" applyFill="1" applyBorder="1" applyAlignment="1" applyProtection="1">
      <alignment horizontal="right" wrapText="1"/>
      <protection/>
    </xf>
    <xf numFmtId="41" fontId="6" fillId="61" borderId="25" xfId="134" applyNumberFormat="1" applyFont="1" applyFill="1" applyBorder="1" applyAlignment="1" applyProtection="1">
      <alignment horizontal="right" wrapText="1"/>
      <protection/>
    </xf>
    <xf numFmtId="41" fontId="6" fillId="61" borderId="54" xfId="922" applyNumberFormat="1" applyFont="1" applyFill="1" applyBorder="1" applyAlignment="1" applyProtection="1">
      <alignment horizontal="right" wrapText="1"/>
      <protection/>
    </xf>
    <xf numFmtId="43" fontId="6" fillId="61" borderId="54" xfId="922" applyNumberFormat="1" applyFont="1" applyFill="1" applyBorder="1" applyAlignment="1" applyProtection="1">
      <alignment horizontal="right" wrapText="1"/>
      <protection/>
    </xf>
    <xf numFmtId="0" fontId="6" fillId="61" borderId="31" xfId="337" applyFont="1" applyFill="1" applyBorder="1" applyAlignment="1" applyProtection="1">
      <alignment wrapText="1"/>
      <protection/>
    </xf>
    <xf numFmtId="9" fontId="5" fillId="61" borderId="21" xfId="134" applyNumberFormat="1" applyFont="1" applyFill="1" applyBorder="1" applyAlignment="1" applyProtection="1">
      <alignment wrapText="1"/>
      <protection/>
    </xf>
    <xf numFmtId="43" fontId="6" fillId="61" borderId="7" xfId="922" applyNumberFormat="1" applyFont="1" applyFill="1" applyBorder="1" applyAlignment="1" applyProtection="1">
      <alignment horizontal="right" wrapText="1"/>
      <protection/>
    </xf>
    <xf numFmtId="0" fontId="6" fillId="61" borderId="0" xfId="327" applyFont="1" applyFill="1" applyBorder="1" applyAlignment="1" applyProtection="1">
      <alignment horizontal="center" wrapText="1"/>
      <protection/>
    </xf>
    <xf numFmtId="41" fontId="6" fillId="61" borderId="7" xfId="327" applyNumberFormat="1" applyFont="1" applyFill="1" applyBorder="1" applyAlignment="1" applyProtection="1">
      <alignment horizontal="right" wrapText="1"/>
      <protection/>
    </xf>
    <xf numFmtId="43" fontId="6" fillId="61" borderId="0" xfId="327" applyNumberFormat="1" applyFont="1" applyFill="1" applyBorder="1" applyAlignment="1" applyProtection="1">
      <alignment horizontal="right" wrapText="1"/>
      <protection/>
    </xf>
    <xf numFmtId="41" fontId="6" fillId="61" borderId="0" xfId="327" applyNumberFormat="1" applyFont="1" applyFill="1" applyBorder="1" applyAlignment="1" applyProtection="1">
      <alignment horizontal="right" wrapText="1"/>
      <protection/>
    </xf>
    <xf numFmtId="0" fontId="6" fillId="61" borderId="0" xfId="337" applyFont="1" applyFill="1" applyAlignment="1" applyProtection="1">
      <alignment wrapText="1"/>
      <protection/>
    </xf>
    <xf numFmtId="0" fontId="6" fillId="61" borderId="33" xfId="327" applyFont="1" applyFill="1" applyBorder="1" applyAlignment="1" applyProtection="1">
      <alignment horizontal="center" wrapText="1"/>
      <protection/>
    </xf>
    <xf numFmtId="41" fontId="6" fillId="61" borderId="56" xfId="134" applyNumberFormat="1" applyFont="1" applyFill="1" applyBorder="1" applyAlignment="1" applyProtection="1">
      <alignment horizontal="right" wrapText="1"/>
      <protection/>
    </xf>
    <xf numFmtId="41" fontId="6" fillId="61" borderId="33" xfId="327" applyNumberFormat="1" applyFont="1" applyFill="1" applyBorder="1" applyAlignment="1" applyProtection="1">
      <alignment horizontal="right" wrapText="1"/>
      <protection/>
    </xf>
    <xf numFmtId="43" fontId="6" fillId="61" borderId="33" xfId="327" applyNumberFormat="1" applyFont="1" applyFill="1" applyBorder="1" applyAlignment="1" applyProtection="1">
      <alignment horizontal="right" wrapText="1"/>
      <protection/>
    </xf>
    <xf numFmtId="41" fontId="6" fillId="61" borderId="38" xfId="327" applyNumberFormat="1" applyFont="1" applyFill="1" applyBorder="1" applyAlignment="1" applyProtection="1">
      <alignment horizontal="right" wrapText="1"/>
      <protection/>
    </xf>
    <xf numFmtId="41" fontId="6" fillId="61" borderId="43" xfId="327" applyNumberFormat="1" applyFont="1" applyFill="1" applyBorder="1" applyAlignment="1" applyProtection="1">
      <alignment horizontal="right" wrapText="1"/>
      <protection/>
    </xf>
    <xf numFmtId="0" fontId="6" fillId="61" borderId="26" xfId="337" applyFont="1" applyFill="1" applyBorder="1" applyAlignment="1" applyProtection="1">
      <alignment wrapText="1"/>
      <protection/>
    </xf>
    <xf numFmtId="41" fontId="6" fillId="61" borderId="34" xfId="134" applyNumberFormat="1" applyFont="1" applyFill="1" applyBorder="1" applyAlignment="1" applyProtection="1">
      <alignment horizontal="right" wrapText="1"/>
      <protection/>
    </xf>
    <xf numFmtId="43" fontId="6" fillId="61" borderId="38" xfId="327" applyNumberFormat="1" applyFont="1" applyFill="1" applyBorder="1" applyAlignment="1" applyProtection="1">
      <alignment horizontal="right" wrapText="1"/>
      <protection/>
    </xf>
    <xf numFmtId="41" fontId="6" fillId="61" borderId="38" xfId="134" applyNumberFormat="1" applyFont="1" applyFill="1" applyBorder="1" applyAlignment="1" applyProtection="1">
      <alignment horizontal="right" wrapText="1"/>
      <protection/>
    </xf>
    <xf numFmtId="41" fontId="6" fillId="61" borderId="37" xfId="134" applyNumberFormat="1" applyFont="1" applyFill="1" applyBorder="1" applyAlignment="1" applyProtection="1">
      <alignment horizontal="right" wrapText="1"/>
      <protection/>
    </xf>
    <xf numFmtId="41" fontId="6" fillId="61" borderId="29" xfId="327" applyNumberFormat="1" applyFont="1" applyFill="1" applyBorder="1" applyAlignment="1" applyProtection="1">
      <alignment horizontal="right" wrapText="1"/>
      <protection/>
    </xf>
    <xf numFmtId="0" fontId="6" fillId="61" borderId="39" xfId="338" applyFont="1" applyFill="1" applyBorder="1" applyAlignment="1" applyProtection="1">
      <alignment horizontal="left" wrapText="1"/>
      <protection/>
    </xf>
    <xf numFmtId="0" fontId="6" fillId="61" borderId="7" xfId="327" applyFont="1" applyFill="1" applyBorder="1" applyAlignment="1" applyProtection="1">
      <alignment horizontal="center" wrapText="1"/>
      <protection/>
    </xf>
    <xf numFmtId="43" fontId="6" fillId="61" borderId="7" xfId="327" applyNumberFormat="1" applyFont="1" applyFill="1" applyBorder="1" applyAlignment="1" applyProtection="1">
      <alignment horizontal="right" wrapText="1"/>
      <protection/>
    </xf>
    <xf numFmtId="0" fontId="5" fillId="61" borderId="7" xfId="327" applyFont="1" applyFill="1" applyBorder="1" applyAlignment="1" applyProtection="1">
      <alignment horizontal="center" wrapText="1"/>
      <protection/>
    </xf>
    <xf numFmtId="41" fontId="6" fillId="61" borderId="13" xfId="327" applyNumberFormat="1" applyFont="1" applyFill="1" applyBorder="1" applyAlignment="1" applyProtection="1">
      <alignment horizontal="right" wrapText="1"/>
      <protection/>
    </xf>
    <xf numFmtId="0" fontId="6" fillId="60" borderId="0" xfId="338" applyFont="1" applyFill="1" applyAlignment="1" applyProtection="1">
      <alignment wrapText="1"/>
      <protection/>
    </xf>
    <xf numFmtId="0" fontId="5" fillId="60" borderId="0" xfId="338" applyFont="1" applyFill="1" applyAlignment="1" applyProtection="1">
      <alignment wrapText="1"/>
      <protection/>
    </xf>
    <xf numFmtId="10" fontId="14" fillId="61" borderId="27" xfId="341" applyNumberFormat="1" applyFont="1" applyFill="1" applyBorder="1" applyAlignment="1" applyProtection="1">
      <alignment horizontal="right" wrapText="1"/>
      <protection/>
    </xf>
    <xf numFmtId="43" fontId="14" fillId="61" borderId="27" xfId="134" applyNumberFormat="1" applyFont="1" applyFill="1" applyBorder="1" applyAlignment="1" applyProtection="1">
      <alignment horizontal="right" wrapText="1"/>
      <protection/>
    </xf>
    <xf numFmtId="9" fontId="5" fillId="61" borderId="7" xfId="134" applyNumberFormat="1" applyFont="1" applyFill="1" applyBorder="1" applyAlignment="1" applyProtection="1">
      <alignment wrapText="1"/>
      <protection/>
    </xf>
    <xf numFmtId="0" fontId="5" fillId="61" borderId="25" xfId="327" applyFont="1" applyFill="1" applyBorder="1" applyAlignment="1" applyProtection="1">
      <alignment horizontal="center" wrapText="1"/>
      <protection/>
    </xf>
    <xf numFmtId="0" fontId="6" fillId="61" borderId="0" xfId="338" applyFont="1" applyFill="1" applyAlignment="1" applyProtection="1">
      <alignment wrapText="1"/>
      <protection/>
    </xf>
    <xf numFmtId="0" fontId="5" fillId="61" borderId="0" xfId="338" applyFont="1" applyFill="1" applyAlignment="1" applyProtection="1">
      <alignment wrapText="1"/>
      <protection/>
    </xf>
    <xf numFmtId="0" fontId="11" fillId="0" borderId="0" xfId="337" applyFont="1" applyAlignment="1" applyProtection="1">
      <alignment wrapText="1"/>
      <protection locked="0"/>
    </xf>
    <xf numFmtId="0" fontId="164" fillId="0" borderId="0" xfId="337" applyFont="1" applyFill="1" applyAlignment="1" applyProtection="1">
      <alignment wrapText="1"/>
      <protection locked="0"/>
    </xf>
    <xf numFmtId="167" fontId="0" fillId="0" borderId="0" xfId="134" applyNumberFormat="1" applyFont="1" applyFill="1" applyAlignment="1" applyProtection="1">
      <alignment wrapText="1"/>
      <protection locked="0"/>
    </xf>
    <xf numFmtId="10" fontId="0" fillId="0" borderId="0" xfId="922" applyNumberFormat="1" applyFont="1" applyFill="1" applyAlignment="1" applyProtection="1">
      <alignment wrapText="1"/>
      <protection locked="0"/>
    </xf>
    <xf numFmtId="10" fontId="0" fillId="0" borderId="0" xfId="922" applyNumberFormat="1" applyFont="1" applyFill="1" applyAlignment="1" applyProtection="1">
      <alignment wrapText="1"/>
      <protection/>
    </xf>
    <xf numFmtId="0" fontId="0" fillId="0" borderId="0" xfId="337" applyFont="1" applyFill="1" applyAlignment="1" applyProtection="1">
      <alignment wrapText="1"/>
      <protection/>
    </xf>
    <xf numFmtId="0" fontId="3" fillId="0" borderId="0" xfId="337" applyFont="1" applyAlignment="1" applyProtection="1">
      <alignment wrapText="1"/>
      <protection/>
    </xf>
    <xf numFmtId="0" fontId="5" fillId="61" borderId="30" xfId="339" applyFont="1" applyFill="1" applyBorder="1" applyAlignment="1" applyProtection="1">
      <alignment horizontal="right" wrapText="1"/>
      <protection/>
    </xf>
    <xf numFmtId="0" fontId="5" fillId="61" borderId="25" xfId="339" applyFont="1" applyFill="1" applyBorder="1" applyAlignment="1" applyProtection="1">
      <alignment horizontal="right" wrapText="1"/>
      <protection/>
    </xf>
    <xf numFmtId="0" fontId="171" fillId="61" borderId="25" xfId="339" applyFont="1" applyFill="1" applyBorder="1" applyAlignment="1" applyProtection="1" quotePrefix="1">
      <alignment horizontal="left" wrapText="1"/>
      <protection/>
    </xf>
    <xf numFmtId="0" fontId="6" fillId="61" borderId="31" xfId="339" applyFont="1" applyFill="1" applyBorder="1" applyAlignment="1" applyProtection="1">
      <alignment horizontal="right" vertical="center" wrapText="1"/>
      <protection/>
    </xf>
    <xf numFmtId="0" fontId="5" fillId="61" borderId="24" xfId="339" applyFont="1" applyFill="1" applyBorder="1" applyAlignment="1" applyProtection="1">
      <alignment wrapText="1"/>
      <protection/>
    </xf>
    <xf numFmtId="0" fontId="5" fillId="61" borderId="9" xfId="339" applyFont="1" applyFill="1" applyBorder="1" applyAlignment="1" applyProtection="1">
      <alignment wrapText="1"/>
      <protection/>
    </xf>
    <xf numFmtId="167" fontId="6" fillId="61" borderId="0" xfId="922" applyNumberFormat="1" applyFont="1" applyFill="1" applyBorder="1" applyAlignment="1" applyProtection="1">
      <alignment wrapText="1"/>
      <protection/>
    </xf>
    <xf numFmtId="0" fontId="6" fillId="61" borderId="0" xfId="339" applyFont="1" applyFill="1" applyBorder="1" applyAlignment="1" applyProtection="1">
      <alignment wrapText="1"/>
      <protection/>
    </xf>
    <xf numFmtId="166" fontId="6" fillId="61" borderId="24" xfId="134" applyNumberFormat="1" applyFont="1" applyFill="1" applyBorder="1" applyAlignment="1" applyProtection="1">
      <alignment wrapText="1"/>
      <protection/>
    </xf>
    <xf numFmtId="0" fontId="0" fillId="61" borderId="0" xfId="337" applyFont="1" applyFill="1" applyAlignment="1" applyProtection="1">
      <alignment wrapText="1"/>
      <protection/>
    </xf>
    <xf numFmtId="167" fontId="6" fillId="61" borderId="0" xfId="107" applyNumberFormat="1" applyFont="1" applyFill="1" applyBorder="1" applyAlignment="1" applyProtection="1">
      <alignment wrapText="1"/>
      <protection/>
    </xf>
    <xf numFmtId="0" fontId="6" fillId="61" borderId="27" xfId="339" applyFont="1" applyFill="1" applyBorder="1" applyAlignment="1" applyProtection="1">
      <alignment wrapText="1"/>
      <protection/>
    </xf>
    <xf numFmtId="0" fontId="6" fillId="61" borderId="27" xfId="339" applyFont="1" applyFill="1" applyBorder="1" applyAlignment="1" applyProtection="1">
      <alignment horizontal="right" wrapText="1"/>
      <protection/>
    </xf>
    <xf numFmtId="9" fontId="6" fillId="61" borderId="24" xfId="922" applyFont="1" applyFill="1" applyBorder="1" applyAlignment="1" applyProtection="1">
      <alignment wrapText="1"/>
      <protection/>
    </xf>
    <xf numFmtId="9" fontId="6" fillId="61" borderId="21" xfId="922" applyFont="1" applyFill="1" applyBorder="1" applyAlignment="1" applyProtection="1">
      <alignment wrapText="1"/>
      <protection/>
    </xf>
    <xf numFmtId="10" fontId="6" fillId="61" borderId="27" xfId="339" applyNumberFormat="1" applyFont="1" applyFill="1" applyBorder="1" applyAlignment="1" applyProtection="1">
      <alignment horizontal="right" wrapText="1"/>
      <protection/>
    </xf>
    <xf numFmtId="9" fontId="6" fillId="61" borderId="24" xfId="922" applyNumberFormat="1" applyFont="1" applyFill="1" applyBorder="1" applyAlignment="1" applyProtection="1">
      <alignment wrapText="1"/>
      <protection/>
    </xf>
    <xf numFmtId="0" fontId="5" fillId="61" borderId="0" xfId="339" applyFont="1" applyFill="1" applyBorder="1" applyAlignment="1" applyProtection="1">
      <alignment horizontal="left" wrapText="1"/>
      <protection/>
    </xf>
    <xf numFmtId="9" fontId="6" fillId="61" borderId="31" xfId="922" applyFont="1" applyFill="1" applyBorder="1" applyAlignment="1" applyProtection="1">
      <alignment wrapText="1"/>
      <protection/>
    </xf>
    <xf numFmtId="0" fontId="6" fillId="61" borderId="30" xfId="339" applyFont="1" applyFill="1" applyBorder="1" applyAlignment="1" applyProtection="1">
      <alignment horizontal="right" wrapText="1"/>
      <protection/>
    </xf>
    <xf numFmtId="0" fontId="6" fillId="61" borderId="25" xfId="339" applyFont="1" applyFill="1" applyBorder="1" applyAlignment="1" applyProtection="1">
      <alignment horizontal="right" wrapText="1"/>
      <protection/>
    </xf>
    <xf numFmtId="0" fontId="6" fillId="61" borderId="9" xfId="339" applyFont="1" applyFill="1" applyBorder="1" applyAlignment="1" applyProtection="1">
      <alignment wrapText="1"/>
      <protection/>
    </xf>
    <xf numFmtId="41" fontId="6" fillId="61" borderId="7" xfId="134" applyNumberFormat="1" applyFont="1" applyFill="1" applyBorder="1" applyAlignment="1" applyProtection="1">
      <alignment horizontal="right" wrapText="1"/>
      <protection locked="0"/>
    </xf>
    <xf numFmtId="0" fontId="0" fillId="62" borderId="0" xfId="337" applyFont="1" applyFill="1" applyAlignment="1" applyProtection="1">
      <alignment wrapText="1"/>
      <protection/>
    </xf>
    <xf numFmtId="0" fontId="148" fillId="0" borderId="0" xfId="337" applyFont="1" applyAlignment="1" applyProtection="1">
      <alignment wrapText="1"/>
      <protection/>
    </xf>
    <xf numFmtId="0" fontId="10" fillId="60" borderId="0" xfId="338" applyFont="1" applyFill="1" applyBorder="1" applyAlignment="1" applyProtection="1">
      <alignment wrapText="1"/>
      <protection/>
    </xf>
    <xf numFmtId="173" fontId="167" fillId="60" borderId="0" xfId="134" applyNumberFormat="1" applyFont="1" applyFill="1" applyBorder="1" applyAlignment="1" applyProtection="1">
      <alignment wrapText="1"/>
      <protection locked="0"/>
    </xf>
    <xf numFmtId="173" fontId="167" fillId="60" borderId="0" xfId="134" applyNumberFormat="1" applyFont="1" applyFill="1" applyBorder="1" applyAlignment="1" applyProtection="1">
      <alignment wrapText="1"/>
      <protection/>
    </xf>
    <xf numFmtId="173" fontId="172" fillId="60" borderId="0" xfId="134" applyNumberFormat="1" applyFont="1" applyFill="1" applyBorder="1" applyAlignment="1" applyProtection="1">
      <alignment wrapText="1"/>
      <protection locked="0"/>
    </xf>
    <xf numFmtId="173" fontId="172" fillId="60" borderId="0" xfId="134" applyNumberFormat="1" applyFont="1" applyFill="1" applyBorder="1" applyAlignment="1" applyProtection="1">
      <alignment wrapText="1"/>
      <protection/>
    </xf>
    <xf numFmtId="0" fontId="0" fillId="61" borderId="0" xfId="338" applyFont="1" applyFill="1" applyAlignment="1" applyProtection="1">
      <alignment wrapText="1"/>
      <protection/>
    </xf>
    <xf numFmtId="0" fontId="28" fillId="60" borderId="0" xfId="338" applyFont="1" applyFill="1" applyBorder="1" applyAlignment="1" applyProtection="1">
      <alignment wrapText="1"/>
      <protection/>
    </xf>
    <xf numFmtId="0" fontId="28" fillId="61" borderId="9" xfId="338" applyFont="1" applyFill="1" applyBorder="1" applyAlignment="1" applyProtection="1">
      <alignment horizontal="right" wrapText="1"/>
      <protection/>
    </xf>
    <xf numFmtId="0" fontId="28" fillId="61" borderId="0" xfId="338" applyFont="1" applyFill="1" applyBorder="1" applyAlignment="1" applyProtection="1">
      <alignment horizontal="right" wrapText="1"/>
      <protection/>
    </xf>
    <xf numFmtId="10" fontId="167" fillId="60" borderId="0" xfId="922" applyNumberFormat="1" applyFont="1" applyFill="1" applyBorder="1" applyAlignment="1" applyProtection="1">
      <alignment wrapText="1"/>
      <protection/>
    </xf>
    <xf numFmtId="0" fontId="28" fillId="60" borderId="24" xfId="338" applyFont="1" applyFill="1" applyBorder="1" applyAlignment="1" applyProtection="1">
      <alignment horizontal="right" wrapText="1"/>
      <protection/>
    </xf>
    <xf numFmtId="174" fontId="172" fillId="60" borderId="0" xfId="922" applyNumberFormat="1" applyFont="1" applyFill="1" applyBorder="1" applyAlignment="1" applyProtection="1">
      <alignment wrapText="1"/>
      <protection locked="0"/>
    </xf>
    <xf numFmtId="0" fontId="27" fillId="60" borderId="0" xfId="338" applyFont="1" applyFill="1" applyBorder="1" applyAlignment="1" applyProtection="1">
      <alignment horizontal="right" wrapText="1"/>
      <protection/>
    </xf>
    <xf numFmtId="10" fontId="172" fillId="60" borderId="0" xfId="922" applyNumberFormat="1" applyFont="1" applyFill="1" applyBorder="1" applyAlignment="1" applyProtection="1">
      <alignment wrapText="1"/>
      <protection/>
    </xf>
    <xf numFmtId="174" fontId="172" fillId="60" borderId="0" xfId="922" applyNumberFormat="1" applyFont="1" applyFill="1" applyBorder="1" applyAlignment="1" applyProtection="1">
      <alignment wrapText="1"/>
      <protection/>
    </xf>
    <xf numFmtId="0" fontId="27" fillId="61" borderId="24" xfId="338" applyFont="1" applyFill="1" applyBorder="1" applyAlignment="1" applyProtection="1">
      <alignment wrapText="1"/>
      <protection/>
    </xf>
    <xf numFmtId="0" fontId="27" fillId="60" borderId="0" xfId="338" applyFont="1" applyFill="1" applyBorder="1" applyAlignment="1" applyProtection="1" quotePrefix="1">
      <alignment horizontal="left" wrapText="1"/>
      <protection/>
    </xf>
    <xf numFmtId="0" fontId="28" fillId="61" borderId="30" xfId="0" applyFont="1" applyFill="1" applyBorder="1" applyAlignment="1" applyProtection="1">
      <alignment horizontal="right" wrapText="1"/>
      <protection/>
    </xf>
    <xf numFmtId="0" fontId="28" fillId="61" borderId="25" xfId="0" applyFont="1" applyFill="1" applyBorder="1" applyAlignment="1" applyProtection="1">
      <alignment horizontal="right" wrapText="1"/>
      <protection/>
    </xf>
    <xf numFmtId="0" fontId="28" fillId="61" borderId="31" xfId="0" applyFont="1" applyFill="1" applyBorder="1" applyAlignment="1" applyProtection="1">
      <alignment horizontal="right" wrapText="1"/>
      <protection/>
    </xf>
    <xf numFmtId="0" fontId="27" fillId="61" borderId="30" xfId="0" applyFont="1" applyFill="1" applyBorder="1" applyAlignment="1" applyProtection="1">
      <alignment horizontal="right" wrapText="1"/>
      <protection/>
    </xf>
    <xf numFmtId="0" fontId="27" fillId="61" borderId="25" xfId="0" applyFont="1" applyFill="1" applyBorder="1" applyAlignment="1" applyProtection="1">
      <alignment horizontal="right" wrapText="1"/>
      <protection/>
    </xf>
    <xf numFmtId="0" fontId="27" fillId="61" borderId="31" xfId="338" applyFont="1" applyFill="1" applyBorder="1" applyAlignment="1" applyProtection="1">
      <alignment wrapText="1"/>
      <protection/>
    </xf>
    <xf numFmtId="166" fontId="28" fillId="0" borderId="32" xfId="134" applyNumberFormat="1" applyFont="1" applyFill="1" applyBorder="1" applyAlignment="1" applyProtection="1">
      <alignment wrapText="1"/>
      <protection/>
    </xf>
    <xf numFmtId="166" fontId="28" fillId="0" borderId="33" xfId="134" applyNumberFormat="1" applyFont="1" applyFill="1" applyBorder="1" applyAlignment="1" applyProtection="1">
      <alignment wrapText="1"/>
      <protection/>
    </xf>
    <xf numFmtId="166" fontId="28" fillId="60" borderId="26" xfId="134" applyNumberFormat="1" applyFont="1" applyFill="1" applyBorder="1" applyAlignment="1" applyProtection="1">
      <alignment wrapText="1"/>
      <protection/>
    </xf>
    <xf numFmtId="166" fontId="27" fillId="60" borderId="9" xfId="134" applyNumberFormat="1" applyFont="1" applyFill="1" applyBorder="1" applyAlignment="1" applyProtection="1">
      <alignment wrapText="1"/>
      <protection/>
    </xf>
    <xf numFmtId="166" fontId="27" fillId="60" borderId="0" xfId="134" applyNumberFormat="1" applyFont="1" applyFill="1" applyBorder="1" applyAlignment="1" applyProtection="1">
      <alignment wrapText="1"/>
      <protection/>
    </xf>
    <xf numFmtId="0" fontId="27" fillId="60" borderId="27" xfId="338" applyFont="1" applyFill="1" applyBorder="1" applyAlignment="1" applyProtection="1">
      <alignment wrapText="1"/>
      <protection/>
    </xf>
    <xf numFmtId="43" fontId="28" fillId="61" borderId="28" xfId="107" applyFont="1" applyFill="1" applyBorder="1" applyAlignment="1" applyProtection="1">
      <alignment horizontal="right" wrapText="1"/>
      <protection/>
    </xf>
    <xf numFmtId="43" fontId="167" fillId="60" borderId="27" xfId="107" applyFont="1" applyFill="1" applyBorder="1" applyAlignment="1" applyProtection="1">
      <alignment wrapText="1"/>
      <protection/>
    </xf>
    <xf numFmtId="174" fontId="28" fillId="61" borderId="27" xfId="134" applyNumberFormat="1" applyFont="1" applyFill="1" applyBorder="1" applyAlignment="1" applyProtection="1">
      <alignment wrapText="1"/>
      <protection/>
    </xf>
    <xf numFmtId="10" fontId="167" fillId="60" borderId="27" xfId="922" applyNumberFormat="1" applyFont="1" applyFill="1" applyBorder="1" applyAlignment="1" applyProtection="1">
      <alignment wrapText="1"/>
      <protection/>
    </xf>
    <xf numFmtId="10" fontId="28" fillId="60" borderId="24" xfId="922" applyNumberFormat="1" applyFont="1" applyFill="1" applyBorder="1" applyAlignment="1" applyProtection="1">
      <alignment wrapText="1"/>
      <protection/>
    </xf>
    <xf numFmtId="43" fontId="27" fillId="61" borderId="28" xfId="107" applyFont="1" applyFill="1" applyBorder="1" applyAlignment="1" applyProtection="1">
      <alignment horizontal="right" wrapText="1"/>
      <protection/>
    </xf>
    <xf numFmtId="43" fontId="172" fillId="60" borderId="27" xfId="107" applyFont="1" applyFill="1" applyBorder="1" applyAlignment="1" applyProtection="1">
      <alignment wrapText="1"/>
      <protection/>
    </xf>
    <xf numFmtId="174" fontId="27" fillId="61" borderId="27" xfId="134" applyNumberFormat="1" applyFont="1" applyFill="1" applyBorder="1" applyAlignment="1" applyProtection="1">
      <alignment wrapText="1"/>
      <protection/>
    </xf>
    <xf numFmtId="10" fontId="172" fillId="60" borderId="27" xfId="922" applyNumberFormat="1" applyFont="1" applyFill="1" applyBorder="1" applyAlignment="1" applyProtection="1">
      <alignment wrapText="1"/>
      <protection/>
    </xf>
    <xf numFmtId="43" fontId="27" fillId="61" borderId="28" xfId="107" applyFont="1" applyFill="1" applyBorder="1" applyAlignment="1" applyProtection="1">
      <alignment horizontal="right" wrapText="1"/>
      <protection locked="0"/>
    </xf>
    <xf numFmtId="43" fontId="27" fillId="61" borderId="27" xfId="107" applyFont="1" applyFill="1" applyBorder="1" applyAlignment="1" applyProtection="1">
      <alignment horizontal="right" wrapText="1"/>
      <protection locked="0"/>
    </xf>
    <xf numFmtId="43" fontId="28" fillId="61" borderId="34" xfId="107" applyFont="1" applyFill="1" applyBorder="1" applyAlignment="1" applyProtection="1">
      <alignment horizontal="right" wrapText="1"/>
      <protection/>
    </xf>
    <xf numFmtId="43" fontId="27" fillId="61" borderId="34" xfId="107" applyFont="1" applyFill="1" applyBorder="1" applyAlignment="1" applyProtection="1">
      <alignment horizontal="right" wrapText="1"/>
      <protection/>
    </xf>
    <xf numFmtId="43" fontId="27" fillId="61" borderId="34" xfId="107" applyFont="1" applyFill="1" applyBorder="1" applyAlignment="1" applyProtection="1">
      <alignment horizontal="right" wrapText="1"/>
      <protection locked="0"/>
    </xf>
    <xf numFmtId="41" fontId="27" fillId="61" borderId="38" xfId="134" applyNumberFormat="1" applyFont="1" applyFill="1" applyBorder="1" applyAlignment="1" applyProtection="1">
      <alignment horizontal="right" wrapText="1"/>
      <protection/>
    </xf>
    <xf numFmtId="43" fontId="28" fillId="61" borderId="34" xfId="107" applyFont="1" applyFill="1" applyBorder="1" applyAlignment="1" applyProtection="1">
      <alignment horizontal="right" wrapText="1"/>
      <protection locked="0"/>
    </xf>
    <xf numFmtId="0" fontId="27" fillId="60" borderId="29" xfId="338" applyFont="1" applyFill="1" applyBorder="1" applyAlignment="1" applyProtection="1">
      <alignment horizontal="left" wrapText="1"/>
      <protection/>
    </xf>
    <xf numFmtId="43" fontId="28" fillId="61" borderId="37" xfId="134" applyNumberFormat="1" applyFont="1" applyFill="1" applyBorder="1" applyAlignment="1" applyProtection="1">
      <alignment wrapText="1"/>
      <protection locked="0"/>
    </xf>
    <xf numFmtId="0" fontId="173" fillId="61" borderId="0" xfId="0" applyFont="1" applyFill="1" applyBorder="1" applyAlignment="1" applyProtection="1" quotePrefix="1">
      <alignment horizontal="left" wrapText="1"/>
      <protection/>
    </xf>
    <xf numFmtId="173" fontId="28" fillId="61" borderId="29" xfId="134" applyNumberFormat="1" applyFont="1" applyFill="1" applyBorder="1" applyAlignment="1" applyProtection="1">
      <alignment horizontal="right" wrapText="1"/>
      <protection/>
    </xf>
    <xf numFmtId="0" fontId="169" fillId="61" borderId="0" xfId="0" applyFont="1" applyFill="1" applyBorder="1" applyAlignment="1" applyProtection="1" quotePrefix="1">
      <alignment horizontal="left" wrapText="1"/>
      <protection/>
    </xf>
    <xf numFmtId="173" fontId="28" fillId="60" borderId="24" xfId="134" applyNumberFormat="1" applyFont="1" applyFill="1" applyBorder="1" applyAlignment="1" applyProtection="1">
      <alignment wrapText="1"/>
      <protection/>
    </xf>
    <xf numFmtId="43" fontId="27" fillId="61" borderId="37" xfId="134" applyNumberFormat="1" applyFont="1" applyFill="1" applyBorder="1" applyAlignment="1" applyProtection="1">
      <alignment wrapText="1"/>
      <protection locked="0"/>
    </xf>
    <xf numFmtId="173" fontId="27" fillId="61" borderId="29" xfId="134" applyNumberFormat="1" applyFont="1" applyFill="1" applyBorder="1" applyAlignment="1" applyProtection="1">
      <alignment horizontal="right" wrapText="1"/>
      <protection/>
    </xf>
    <xf numFmtId="43" fontId="27" fillId="61" borderId="29" xfId="134" applyNumberFormat="1" applyFont="1" applyFill="1" applyBorder="1" applyAlignment="1" applyProtection="1">
      <alignment wrapText="1"/>
      <protection locked="0"/>
    </xf>
    <xf numFmtId="43" fontId="28" fillId="61" borderId="9" xfId="134" applyNumberFormat="1" applyFont="1" applyFill="1" applyBorder="1" applyAlignment="1" applyProtection="1">
      <alignment wrapText="1"/>
      <protection locked="0"/>
    </xf>
    <xf numFmtId="166" fontId="167" fillId="60" borderId="0" xfId="134" applyNumberFormat="1" applyFont="1" applyFill="1" applyBorder="1" applyAlignment="1" applyProtection="1">
      <alignment wrapText="1"/>
      <protection/>
    </xf>
    <xf numFmtId="43" fontId="28" fillId="61" borderId="0" xfId="134" applyNumberFormat="1" applyFont="1" applyFill="1" applyBorder="1" applyAlignment="1" applyProtection="1">
      <alignment wrapText="1"/>
      <protection locked="0"/>
    </xf>
    <xf numFmtId="166" fontId="172" fillId="60" borderId="0" xfId="134" applyNumberFormat="1" applyFont="1" applyFill="1" applyBorder="1" applyAlignment="1" applyProtection="1">
      <alignment wrapText="1"/>
      <protection/>
    </xf>
    <xf numFmtId="43" fontId="27" fillId="61" borderId="9" xfId="134" applyNumberFormat="1" applyFont="1" applyFill="1" applyBorder="1" applyAlignment="1" applyProtection="1">
      <alignment wrapText="1"/>
      <protection locked="0"/>
    </xf>
    <xf numFmtId="43" fontId="27" fillId="61" borderId="0" xfId="134" applyNumberFormat="1" applyFont="1" applyFill="1" applyBorder="1" applyAlignment="1" applyProtection="1">
      <alignment wrapText="1"/>
      <protection locked="0"/>
    </xf>
    <xf numFmtId="174" fontId="28" fillId="61" borderId="28" xfId="134" applyNumberFormat="1" applyFont="1" applyFill="1" applyBorder="1" applyAlignment="1" applyProtection="1">
      <alignment horizontal="right" wrapText="1"/>
      <protection/>
    </xf>
    <xf numFmtId="174" fontId="28" fillId="61" borderId="27" xfId="134" applyNumberFormat="1" applyFont="1" applyFill="1" applyBorder="1" applyAlignment="1" applyProtection="1">
      <alignment horizontal="right" wrapText="1"/>
      <protection/>
    </xf>
    <xf numFmtId="174" fontId="27" fillId="61" borderId="28" xfId="134" applyNumberFormat="1" applyFont="1" applyFill="1" applyBorder="1" applyAlignment="1" applyProtection="1">
      <alignment horizontal="right" wrapText="1"/>
      <protection/>
    </xf>
    <xf numFmtId="174" fontId="27" fillId="61" borderId="27" xfId="134" applyNumberFormat="1" applyFont="1" applyFill="1" applyBorder="1" applyAlignment="1" applyProtection="1">
      <alignment horizontal="right" wrapText="1"/>
      <protection/>
    </xf>
    <xf numFmtId="174" fontId="27" fillId="61" borderId="28" xfId="134" applyNumberFormat="1" applyFont="1" applyFill="1" applyBorder="1" applyAlignment="1" applyProtection="1">
      <alignment horizontal="right" wrapText="1"/>
      <protection locked="0"/>
    </xf>
    <xf numFmtId="174" fontId="27" fillId="61" borderId="27" xfId="134" applyNumberFormat="1" applyFont="1" applyFill="1" applyBorder="1" applyAlignment="1" applyProtection="1">
      <alignment horizontal="right" wrapText="1"/>
      <protection locked="0"/>
    </xf>
    <xf numFmtId="174" fontId="28" fillId="61" borderId="34" xfId="134" applyNumberFormat="1" applyFont="1" applyFill="1" applyBorder="1" applyAlignment="1" applyProtection="1">
      <alignment horizontal="right" wrapText="1"/>
      <protection/>
    </xf>
    <xf numFmtId="43" fontId="167" fillId="60" borderId="38" xfId="107" applyFont="1" applyFill="1" applyBorder="1" applyAlignment="1" applyProtection="1">
      <alignment horizontal="right" wrapText="1"/>
      <protection/>
    </xf>
    <xf numFmtId="174" fontId="28" fillId="61" borderId="38" xfId="134" applyNumberFormat="1" applyFont="1" applyFill="1" applyBorder="1" applyAlignment="1" applyProtection="1">
      <alignment horizontal="right" wrapText="1"/>
      <protection/>
    </xf>
    <xf numFmtId="174" fontId="27" fillId="61" borderId="34" xfId="134" applyNumberFormat="1" applyFont="1" applyFill="1" applyBorder="1" applyAlignment="1" applyProtection="1">
      <alignment horizontal="right" wrapText="1"/>
      <protection/>
    </xf>
    <xf numFmtId="43" fontId="172" fillId="60" borderId="38" xfId="107" applyFont="1" applyFill="1" applyBorder="1" applyAlignment="1" applyProtection="1">
      <alignment horizontal="right" wrapText="1"/>
      <protection/>
    </xf>
    <xf numFmtId="174" fontId="27" fillId="61" borderId="38" xfId="134" applyNumberFormat="1" applyFont="1" applyFill="1" applyBorder="1" applyAlignment="1" applyProtection="1">
      <alignment horizontal="right" wrapText="1"/>
      <protection/>
    </xf>
    <xf numFmtId="174" fontId="27" fillId="61" borderId="34" xfId="134" applyNumberFormat="1" applyFont="1" applyFill="1" applyBorder="1" applyAlignment="1" applyProtection="1">
      <alignment horizontal="right" wrapText="1"/>
      <protection locked="0"/>
    </xf>
    <xf numFmtId="174" fontId="27" fillId="61" borderId="38" xfId="134" applyNumberFormat="1" applyFont="1" applyFill="1" applyBorder="1" applyAlignment="1" applyProtection="1">
      <alignment horizontal="right" wrapText="1"/>
      <protection locked="0"/>
    </xf>
    <xf numFmtId="174" fontId="28" fillId="61" borderId="42" xfId="134" applyNumberFormat="1" applyFont="1" applyFill="1" applyBorder="1" applyAlignment="1" applyProtection="1">
      <alignment horizontal="right" wrapText="1"/>
      <protection/>
    </xf>
    <xf numFmtId="43" fontId="167" fillId="60" borderId="25" xfId="107" applyFont="1" applyFill="1" applyBorder="1" applyAlignment="1" applyProtection="1">
      <alignment wrapText="1"/>
      <protection/>
    </xf>
    <xf numFmtId="174" fontId="28" fillId="61" borderId="45" xfId="134" applyNumberFormat="1" applyFont="1" applyFill="1" applyBorder="1" applyAlignment="1" applyProtection="1">
      <alignment horizontal="right" wrapText="1"/>
      <protection/>
    </xf>
    <xf numFmtId="10" fontId="172" fillId="60" borderId="25" xfId="922" applyNumberFormat="1" applyFont="1" applyFill="1" applyBorder="1" applyAlignment="1" applyProtection="1">
      <alignment wrapText="1"/>
      <protection/>
    </xf>
    <xf numFmtId="10" fontId="28" fillId="60" borderId="31" xfId="922" applyNumberFormat="1" applyFont="1" applyFill="1" applyBorder="1" applyAlignment="1" applyProtection="1">
      <alignment wrapText="1"/>
      <protection/>
    </xf>
    <xf numFmtId="174" fontId="27" fillId="61" borderId="42" xfId="134" applyNumberFormat="1" applyFont="1" applyFill="1" applyBorder="1" applyAlignment="1" applyProtection="1">
      <alignment horizontal="right" wrapText="1"/>
      <protection/>
    </xf>
    <xf numFmtId="43" fontId="172" fillId="60" borderId="25" xfId="107" applyFont="1" applyFill="1" applyBorder="1" applyAlignment="1" applyProtection="1">
      <alignment wrapText="1"/>
      <protection/>
    </xf>
    <xf numFmtId="174" fontId="27" fillId="61" borderId="45" xfId="134" applyNumberFormat="1" applyFont="1" applyFill="1" applyBorder="1" applyAlignment="1" applyProtection="1">
      <alignment horizontal="right" wrapText="1"/>
      <protection/>
    </xf>
    <xf numFmtId="174" fontId="27" fillId="61" borderId="42" xfId="134" applyNumberFormat="1" applyFont="1" applyFill="1" applyBorder="1" applyAlignment="1" applyProtection="1">
      <alignment horizontal="right" wrapText="1"/>
      <protection locked="0"/>
    </xf>
    <xf numFmtId="174" fontId="27" fillId="61" borderId="45" xfId="134" applyNumberFormat="1" applyFont="1" applyFill="1" applyBorder="1" applyAlignment="1" applyProtection="1">
      <alignment horizontal="right" wrapText="1"/>
      <protection locked="0"/>
    </xf>
    <xf numFmtId="0" fontId="27" fillId="60" borderId="0" xfId="338" applyFont="1" applyFill="1" applyBorder="1" applyAlignment="1" applyProtection="1">
      <alignment horizontal="left" wrapText="1"/>
      <protection/>
    </xf>
    <xf numFmtId="10" fontId="27" fillId="60" borderId="0" xfId="922" applyNumberFormat="1" applyFont="1" applyFill="1" applyBorder="1" applyAlignment="1" applyProtection="1">
      <alignment wrapText="1"/>
      <protection/>
    </xf>
    <xf numFmtId="0" fontId="27" fillId="61" borderId="0" xfId="338" applyFont="1" applyFill="1" applyAlignment="1" applyProtection="1">
      <alignment wrapText="1"/>
      <protection/>
    </xf>
    <xf numFmtId="0" fontId="27" fillId="60" borderId="0" xfId="338" applyFont="1" applyFill="1" applyBorder="1" applyAlignment="1" applyProtection="1">
      <alignment wrapText="1"/>
      <protection/>
    </xf>
    <xf numFmtId="10" fontId="27" fillId="61" borderId="24" xfId="338" applyNumberFormat="1" applyFont="1" applyFill="1" applyBorder="1" applyAlignment="1" applyProtection="1">
      <alignment wrapText="1"/>
      <protection/>
    </xf>
    <xf numFmtId="10" fontId="27" fillId="61" borderId="31" xfId="338" applyNumberFormat="1" applyFont="1" applyFill="1" applyBorder="1" applyAlignment="1" applyProtection="1">
      <alignment wrapText="1"/>
      <protection/>
    </xf>
    <xf numFmtId="166" fontId="27" fillId="60" borderId="32" xfId="134" applyNumberFormat="1" applyFont="1" applyFill="1" applyBorder="1" applyAlignment="1" applyProtection="1">
      <alignment wrapText="1"/>
      <protection/>
    </xf>
    <xf numFmtId="10" fontId="27" fillId="60" borderId="24" xfId="922" applyNumberFormat="1" applyFont="1" applyFill="1" applyBorder="1" applyAlignment="1" applyProtection="1">
      <alignment wrapText="1"/>
      <protection/>
    </xf>
    <xf numFmtId="0" fontId="149" fillId="60" borderId="0" xfId="338" applyFont="1" applyFill="1" applyAlignment="1" applyProtection="1">
      <alignment horizontal="left" wrapText="1"/>
      <protection locked="0"/>
    </xf>
    <xf numFmtId="173" fontId="27" fillId="60" borderId="0" xfId="134" applyNumberFormat="1" applyFont="1" applyFill="1" applyBorder="1" applyAlignment="1" applyProtection="1">
      <alignment wrapText="1"/>
      <protection/>
    </xf>
    <xf numFmtId="0" fontId="149" fillId="0" borderId="25" xfId="328" applyFont="1" applyBorder="1" applyAlignment="1" applyProtection="1">
      <alignment horizontal="left" wrapText="1"/>
      <protection locked="0"/>
    </xf>
    <xf numFmtId="10" fontId="27" fillId="60" borderId="25" xfId="922" applyNumberFormat="1" applyFont="1" applyFill="1" applyBorder="1" applyAlignment="1" applyProtection="1">
      <alignment wrapText="1"/>
      <protection/>
    </xf>
    <xf numFmtId="0" fontId="174" fillId="61" borderId="31" xfId="338" applyFont="1" applyFill="1" applyBorder="1" applyAlignment="1" applyProtection="1">
      <alignment wrapText="1"/>
      <protection/>
    </xf>
    <xf numFmtId="0" fontId="164" fillId="60" borderId="0" xfId="338" applyFont="1" applyFill="1" applyAlignment="1" applyProtection="1">
      <alignment wrapText="1"/>
      <protection/>
    </xf>
    <xf numFmtId="0" fontId="164" fillId="61" borderId="0" xfId="338" applyFont="1" applyFill="1" applyAlignment="1" applyProtection="1">
      <alignment wrapText="1"/>
      <protection/>
    </xf>
    <xf numFmtId="0" fontId="149" fillId="0" borderId="0" xfId="328" applyFont="1" applyBorder="1" applyAlignment="1" applyProtection="1">
      <alignment horizontal="left" vertical="top" wrapText="1"/>
      <protection/>
    </xf>
    <xf numFmtId="0" fontId="153" fillId="0" borderId="0" xfId="337" applyFont="1" applyAlignment="1" applyProtection="1">
      <alignment wrapText="1"/>
      <protection/>
    </xf>
    <xf numFmtId="0" fontId="27" fillId="61" borderId="9" xfId="338" applyFont="1" applyFill="1" applyBorder="1" applyAlignment="1" applyProtection="1">
      <alignment horizontal="right" wrapText="1"/>
      <protection/>
    </xf>
    <xf numFmtId="0" fontId="28" fillId="61" borderId="0" xfId="338" applyFont="1" applyFill="1" applyBorder="1" applyAlignment="1" applyProtection="1">
      <alignment wrapText="1"/>
      <protection/>
    </xf>
    <xf numFmtId="0" fontId="28" fillId="61" borderId="21" xfId="338" applyFont="1" applyFill="1" applyBorder="1" applyAlignment="1" applyProtection="1">
      <alignment wrapText="1"/>
      <protection/>
    </xf>
    <xf numFmtId="41" fontId="28" fillId="61" borderId="32" xfId="338" applyNumberFormat="1" applyFont="1" applyFill="1" applyBorder="1" applyAlignment="1" applyProtection="1">
      <alignment horizontal="right" wrapText="1"/>
      <protection/>
    </xf>
    <xf numFmtId="41" fontId="28" fillId="61" borderId="33" xfId="338" applyNumberFormat="1" applyFont="1" applyFill="1" applyBorder="1" applyAlignment="1" applyProtection="1">
      <alignment horizontal="right" wrapText="1"/>
      <protection/>
    </xf>
    <xf numFmtId="41" fontId="28" fillId="61" borderId="33" xfId="338" applyNumberFormat="1" applyFont="1" applyFill="1" applyBorder="1" applyAlignment="1" applyProtection="1" quotePrefix="1">
      <alignment horizontal="right" wrapText="1"/>
      <protection/>
    </xf>
    <xf numFmtId="41" fontId="28" fillId="61" borderId="0" xfId="338" applyNumberFormat="1" applyFont="1" applyFill="1" applyBorder="1" applyAlignment="1" applyProtection="1">
      <alignment horizontal="right" wrapText="1"/>
      <protection/>
    </xf>
    <xf numFmtId="41" fontId="27" fillId="61" borderId="32" xfId="338" applyNumberFormat="1" applyFont="1" applyFill="1" applyBorder="1" applyAlignment="1" applyProtection="1">
      <alignment horizontal="right" wrapText="1"/>
      <protection/>
    </xf>
    <xf numFmtId="41" fontId="27" fillId="61" borderId="33" xfId="338" applyNumberFormat="1" applyFont="1" applyFill="1" applyBorder="1" applyAlignment="1" applyProtection="1">
      <alignment horizontal="right" wrapText="1"/>
      <protection/>
    </xf>
    <xf numFmtId="41" fontId="27" fillId="61" borderId="33" xfId="338" applyNumberFormat="1" applyFont="1" applyFill="1" applyBorder="1" applyAlignment="1" applyProtection="1" quotePrefix="1">
      <alignment horizontal="right" wrapText="1"/>
      <protection/>
    </xf>
    <xf numFmtId="41" fontId="27" fillId="61" borderId="0" xfId="338" applyNumberFormat="1" applyFont="1" applyFill="1" applyBorder="1" applyAlignment="1" applyProtection="1">
      <alignment horizontal="right" wrapText="1"/>
      <protection/>
    </xf>
    <xf numFmtId="0" fontId="28" fillId="61" borderId="24" xfId="338" applyFont="1" applyFill="1" applyBorder="1" applyAlignment="1" applyProtection="1">
      <alignment horizontal="right" wrapText="1"/>
      <protection/>
    </xf>
    <xf numFmtId="41" fontId="28" fillId="61" borderId="9" xfId="338" applyNumberFormat="1" applyFont="1" applyFill="1" applyBorder="1" applyAlignment="1" applyProtection="1">
      <alignment horizontal="right" wrapText="1"/>
      <protection/>
    </xf>
    <xf numFmtId="41" fontId="27" fillId="61" borderId="9" xfId="338" applyNumberFormat="1" applyFont="1" applyFill="1" applyBorder="1" applyAlignment="1" applyProtection="1">
      <alignment horizontal="right" wrapText="1"/>
      <protection/>
    </xf>
    <xf numFmtId="0" fontId="27" fillId="61" borderId="0" xfId="338" applyFont="1" applyFill="1" applyBorder="1" applyAlignment="1" applyProtection="1" quotePrefix="1">
      <alignment horizontal="left" wrapText="1"/>
      <protection/>
    </xf>
    <xf numFmtId="41" fontId="28" fillId="61" borderId="30" xfId="0" applyNumberFormat="1" applyFont="1" applyFill="1" applyBorder="1" applyAlignment="1" applyProtection="1">
      <alignment horizontal="right" wrapText="1"/>
      <protection/>
    </xf>
    <xf numFmtId="41" fontId="28" fillId="61" borderId="25" xfId="0" applyNumberFormat="1" applyFont="1" applyFill="1" applyBorder="1" applyAlignment="1" applyProtection="1">
      <alignment horizontal="right" wrapText="1"/>
      <protection/>
    </xf>
    <xf numFmtId="0" fontId="28" fillId="61" borderId="9" xfId="0" applyFont="1" applyFill="1" applyBorder="1" applyAlignment="1" applyProtection="1">
      <alignment horizontal="right" wrapText="1"/>
      <protection/>
    </xf>
    <xf numFmtId="41" fontId="27" fillId="61" borderId="30" xfId="0" applyNumberFormat="1" applyFont="1" applyFill="1" applyBorder="1" applyAlignment="1" applyProtection="1">
      <alignment horizontal="right" wrapText="1"/>
      <protection/>
    </xf>
    <xf numFmtId="41" fontId="27" fillId="61" borderId="25" xfId="0" applyNumberFormat="1" applyFont="1" applyFill="1" applyBorder="1" applyAlignment="1" applyProtection="1">
      <alignment horizontal="right" wrapText="1"/>
      <protection/>
    </xf>
    <xf numFmtId="166" fontId="28" fillId="61" borderId="9" xfId="134" applyNumberFormat="1" applyFont="1" applyFill="1" applyBorder="1" applyAlignment="1" applyProtection="1">
      <alignment wrapText="1"/>
      <protection/>
    </xf>
    <xf numFmtId="166" fontId="28" fillId="61" borderId="0" xfId="134" applyNumberFormat="1" applyFont="1" applyFill="1" applyBorder="1" applyAlignment="1" applyProtection="1">
      <alignment wrapText="1"/>
      <protection/>
    </xf>
    <xf numFmtId="166" fontId="27" fillId="61" borderId="9" xfId="134" applyNumberFormat="1" applyFont="1" applyFill="1" applyBorder="1" applyAlignment="1" applyProtection="1">
      <alignment wrapText="1"/>
      <protection/>
    </xf>
    <xf numFmtId="166" fontId="27" fillId="61" borderId="0" xfId="134" applyNumberFormat="1" applyFont="1" applyFill="1" applyBorder="1" applyAlignment="1" applyProtection="1">
      <alignment wrapText="1"/>
      <protection/>
    </xf>
    <xf numFmtId="0" fontId="27" fillId="61" borderId="27" xfId="338" applyFont="1" applyFill="1" applyBorder="1" applyAlignment="1" applyProtection="1">
      <alignment wrapText="1"/>
      <protection/>
    </xf>
    <xf numFmtId="0" fontId="27" fillId="61" borderId="27" xfId="338" applyFont="1" applyFill="1" applyBorder="1" applyAlignment="1" applyProtection="1">
      <alignment horizontal="left" wrapText="1"/>
      <protection/>
    </xf>
    <xf numFmtId="168" fontId="28" fillId="60" borderId="28" xfId="107" applyNumberFormat="1" applyFont="1" applyFill="1" applyBorder="1" applyAlignment="1" applyProtection="1">
      <alignment horizontal="right" wrapText="1"/>
      <protection locked="0"/>
    </xf>
    <xf numFmtId="168" fontId="28" fillId="60" borderId="27" xfId="107" applyNumberFormat="1" applyFont="1" applyFill="1" applyBorder="1" applyAlignment="1" applyProtection="1">
      <alignment horizontal="right" wrapText="1"/>
      <protection locked="0"/>
    </xf>
    <xf numFmtId="10" fontId="28" fillId="61" borderId="24" xfId="922" applyNumberFormat="1" applyFont="1" applyFill="1" applyBorder="1" applyAlignment="1" applyProtection="1">
      <alignment wrapText="1"/>
      <protection/>
    </xf>
    <xf numFmtId="10" fontId="28" fillId="61" borderId="9" xfId="922" applyNumberFormat="1" applyFont="1" applyFill="1" applyBorder="1" applyAlignment="1" applyProtection="1">
      <alignment wrapText="1"/>
      <protection/>
    </xf>
    <xf numFmtId="168" fontId="27" fillId="60" borderId="28" xfId="107" applyNumberFormat="1" applyFont="1" applyFill="1" applyBorder="1" applyAlignment="1" applyProtection="1">
      <alignment horizontal="right" wrapText="1"/>
      <protection locked="0"/>
    </xf>
    <xf numFmtId="168" fontId="27" fillId="60" borderId="27" xfId="107" applyNumberFormat="1" applyFont="1" applyFill="1" applyBorder="1" applyAlignment="1" applyProtection="1">
      <alignment horizontal="right" wrapText="1"/>
      <protection locked="0"/>
    </xf>
    <xf numFmtId="41" fontId="28" fillId="61" borderId="24" xfId="922" applyNumberFormat="1" applyFont="1" applyFill="1" applyBorder="1" applyAlignment="1" applyProtection="1">
      <alignment horizontal="right" wrapText="1"/>
      <protection/>
    </xf>
    <xf numFmtId="10" fontId="28" fillId="61" borderId="24" xfId="922" applyNumberFormat="1" applyFont="1" applyFill="1" applyBorder="1" applyAlignment="1" applyProtection="1">
      <alignment horizontal="right" wrapText="1"/>
      <protection/>
    </xf>
    <xf numFmtId="10" fontId="28" fillId="61" borderId="9" xfId="922" applyNumberFormat="1" applyFont="1" applyFill="1" applyBorder="1" applyAlignment="1" applyProtection="1">
      <alignment horizontal="right" wrapText="1"/>
      <protection/>
    </xf>
    <xf numFmtId="0" fontId="27" fillId="61" borderId="29" xfId="338" applyFont="1" applyFill="1" applyBorder="1" applyAlignment="1" applyProtection="1">
      <alignment horizontal="left" wrapText="1"/>
      <protection/>
    </xf>
    <xf numFmtId="168" fontId="28" fillId="61" borderId="37" xfId="134" applyNumberFormat="1" applyFont="1" applyFill="1" applyBorder="1" applyAlignment="1" applyProtection="1">
      <alignment horizontal="right" wrapText="1"/>
      <protection locked="0"/>
    </xf>
    <xf numFmtId="168" fontId="28" fillId="61" borderId="29" xfId="134" applyNumberFormat="1" applyFont="1" applyFill="1" applyBorder="1" applyAlignment="1" applyProtection="1">
      <alignment horizontal="right" wrapText="1"/>
      <protection locked="0"/>
    </xf>
    <xf numFmtId="41" fontId="28" fillId="61" borderId="24" xfId="134" applyNumberFormat="1" applyFont="1" applyFill="1" applyBorder="1" applyAlignment="1" applyProtection="1">
      <alignment horizontal="right" wrapText="1"/>
      <protection/>
    </xf>
    <xf numFmtId="41" fontId="28" fillId="61" borderId="9" xfId="134" applyNumberFormat="1" applyFont="1" applyFill="1" applyBorder="1" applyAlignment="1" applyProtection="1">
      <alignment horizontal="right" wrapText="1"/>
      <protection/>
    </xf>
    <xf numFmtId="168" fontId="27" fillId="61" borderId="37" xfId="134" applyNumberFormat="1" applyFont="1" applyFill="1" applyBorder="1" applyAlignment="1" applyProtection="1">
      <alignment horizontal="right" wrapText="1"/>
      <protection locked="0"/>
    </xf>
    <xf numFmtId="168" fontId="27" fillId="61" borderId="29" xfId="134" applyNumberFormat="1" applyFont="1" applyFill="1" applyBorder="1" applyAlignment="1" applyProtection="1">
      <alignment horizontal="right" wrapText="1"/>
      <protection locked="0"/>
    </xf>
    <xf numFmtId="168" fontId="28" fillId="61" borderId="9" xfId="134" applyNumberFormat="1" applyFont="1" applyFill="1" applyBorder="1" applyAlignment="1" applyProtection="1">
      <alignment horizontal="right" wrapText="1"/>
      <protection locked="0"/>
    </xf>
    <xf numFmtId="168" fontId="28" fillId="61" borderId="0" xfId="134" applyNumberFormat="1" applyFont="1" applyFill="1" applyBorder="1" applyAlignment="1" applyProtection="1">
      <alignment horizontal="right" wrapText="1"/>
      <protection locked="0"/>
    </xf>
    <xf numFmtId="168" fontId="27" fillId="61" borderId="9" xfId="134" applyNumberFormat="1" applyFont="1" applyFill="1" applyBorder="1" applyAlignment="1" applyProtection="1">
      <alignment horizontal="right" wrapText="1"/>
      <protection locked="0"/>
    </xf>
    <xf numFmtId="168" fontId="27" fillId="61" borderId="0" xfId="134" applyNumberFormat="1" applyFont="1" applyFill="1" applyBorder="1" applyAlignment="1" applyProtection="1">
      <alignment horizontal="right" wrapText="1"/>
      <protection locked="0"/>
    </xf>
    <xf numFmtId="0" fontId="28" fillId="61" borderId="0" xfId="338" applyFont="1" applyFill="1" applyBorder="1" applyAlignment="1" applyProtection="1">
      <alignment horizontal="left" wrapText="1"/>
      <protection/>
    </xf>
    <xf numFmtId="168" fontId="28" fillId="61" borderId="28" xfId="107" applyNumberFormat="1" applyFont="1" applyFill="1" applyBorder="1" applyAlignment="1" applyProtection="1">
      <alignment horizontal="right" wrapText="1"/>
      <protection locked="0"/>
    </xf>
    <xf numFmtId="168" fontId="28" fillId="61" borderId="27" xfId="107" applyNumberFormat="1" applyFont="1" applyFill="1" applyBorder="1" applyAlignment="1" applyProtection="1">
      <alignment horizontal="right" wrapText="1"/>
      <protection locked="0"/>
    </xf>
    <xf numFmtId="168" fontId="27" fillId="61" borderId="28" xfId="107" applyNumberFormat="1" applyFont="1" applyFill="1" applyBorder="1" applyAlignment="1" applyProtection="1">
      <alignment horizontal="right" wrapText="1"/>
      <protection locked="0"/>
    </xf>
    <xf numFmtId="168" fontId="27" fillId="61" borderId="27" xfId="107" applyNumberFormat="1" applyFont="1" applyFill="1" applyBorder="1" applyAlignment="1" applyProtection="1">
      <alignment horizontal="right" wrapText="1"/>
      <protection locked="0"/>
    </xf>
    <xf numFmtId="0" fontId="27" fillId="0" borderId="27" xfId="338" applyFont="1" applyFill="1" applyBorder="1" applyAlignment="1" applyProtection="1">
      <alignment horizontal="left" wrapText="1"/>
      <protection/>
    </xf>
    <xf numFmtId="168" fontId="28" fillId="61" borderId="30" xfId="107" applyNumberFormat="1" applyFont="1" applyFill="1" applyBorder="1" applyAlignment="1" applyProtection="1">
      <alignment horizontal="right" wrapText="1"/>
      <protection locked="0"/>
    </xf>
    <xf numFmtId="168" fontId="28" fillId="61" borderId="25" xfId="107" applyNumberFormat="1" applyFont="1" applyFill="1" applyBorder="1" applyAlignment="1" applyProtection="1">
      <alignment horizontal="right" wrapText="1"/>
      <protection locked="0"/>
    </xf>
    <xf numFmtId="168" fontId="28" fillId="61" borderId="45" xfId="107" applyNumberFormat="1" applyFont="1" applyFill="1" applyBorder="1" applyAlignment="1" applyProtection="1">
      <alignment horizontal="right" wrapText="1"/>
      <protection locked="0"/>
    </xf>
    <xf numFmtId="10" fontId="28" fillId="61" borderId="31" xfId="922" applyNumberFormat="1" applyFont="1" applyFill="1" applyBorder="1" applyAlignment="1" applyProtection="1">
      <alignment wrapText="1"/>
      <protection/>
    </xf>
    <xf numFmtId="168" fontId="27" fillId="61" borderId="30" xfId="107" applyNumberFormat="1" applyFont="1" applyFill="1" applyBorder="1" applyAlignment="1" applyProtection="1">
      <alignment horizontal="right" wrapText="1"/>
      <protection locked="0"/>
    </xf>
    <xf numFmtId="168" fontId="27" fillId="61" borderId="25" xfId="107" applyNumberFormat="1" applyFont="1" applyFill="1" applyBorder="1" applyAlignment="1" applyProtection="1">
      <alignment horizontal="right" wrapText="1"/>
      <protection locked="0"/>
    </xf>
    <xf numFmtId="168" fontId="27" fillId="61" borderId="45" xfId="107" applyNumberFormat="1" applyFont="1" applyFill="1" applyBorder="1" applyAlignment="1" applyProtection="1">
      <alignment horizontal="right" wrapText="1"/>
      <protection locked="0"/>
    </xf>
    <xf numFmtId="41" fontId="28" fillId="61" borderId="31" xfId="922" applyNumberFormat="1" applyFont="1" applyFill="1" applyBorder="1" applyAlignment="1" applyProtection="1">
      <alignment horizontal="right" wrapText="1"/>
      <protection/>
    </xf>
    <xf numFmtId="0" fontId="27" fillId="61" borderId="0" xfId="338" applyFont="1" applyFill="1" applyBorder="1" applyAlignment="1" applyProtection="1">
      <alignment horizontal="left" wrapText="1"/>
      <protection/>
    </xf>
    <xf numFmtId="10" fontId="28" fillId="61" borderId="0" xfId="922" applyNumberFormat="1" applyFont="1" applyFill="1" applyBorder="1" applyAlignment="1" applyProtection="1">
      <alignment wrapText="1"/>
      <protection/>
    </xf>
    <xf numFmtId="10" fontId="28" fillId="61" borderId="33" xfId="922" applyNumberFormat="1" applyFont="1" applyFill="1" applyBorder="1" applyAlignment="1" applyProtection="1">
      <alignment wrapText="1"/>
      <protection/>
    </xf>
    <xf numFmtId="10" fontId="27" fillId="61" borderId="0" xfId="922" applyNumberFormat="1" applyFont="1" applyFill="1" applyBorder="1" applyAlignment="1" applyProtection="1">
      <alignment wrapText="1"/>
      <protection/>
    </xf>
    <xf numFmtId="0" fontId="27" fillId="61" borderId="26" xfId="338" applyFont="1" applyFill="1" applyBorder="1" applyAlignment="1" applyProtection="1">
      <alignment horizontal="right" wrapText="1"/>
      <protection/>
    </xf>
    <xf numFmtId="0" fontId="27" fillId="61" borderId="24" xfId="338" applyFont="1" applyFill="1" applyBorder="1" applyAlignment="1" applyProtection="1">
      <alignment horizontal="right" wrapText="1"/>
      <protection/>
    </xf>
    <xf numFmtId="0" fontId="27" fillId="61" borderId="31" xfId="0" applyFont="1" applyFill="1" applyBorder="1" applyAlignment="1" applyProtection="1">
      <alignment horizontal="right" wrapText="1"/>
      <protection/>
    </xf>
    <xf numFmtId="0" fontId="28" fillId="61" borderId="0" xfId="0" applyFont="1" applyFill="1" applyBorder="1" applyAlignment="1" applyProtection="1">
      <alignment horizontal="right" wrapText="1"/>
      <protection/>
    </xf>
    <xf numFmtId="166" fontId="27" fillId="61" borderId="24" xfId="134" applyNumberFormat="1" applyFont="1" applyFill="1" applyBorder="1" applyAlignment="1" applyProtection="1">
      <alignment wrapText="1"/>
      <protection/>
    </xf>
    <xf numFmtId="10" fontId="27" fillId="61" borderId="24" xfId="922" applyNumberFormat="1" applyFont="1" applyFill="1" applyBorder="1" applyAlignment="1" applyProtection="1">
      <alignment wrapText="1"/>
      <protection/>
    </xf>
    <xf numFmtId="10" fontId="27" fillId="61" borderId="24" xfId="922" applyNumberFormat="1" applyFont="1" applyFill="1" applyBorder="1" applyAlignment="1" applyProtection="1">
      <alignment horizontal="right" wrapText="1"/>
      <protection/>
    </xf>
    <xf numFmtId="10" fontId="28" fillId="61" borderId="44" xfId="922" applyNumberFormat="1" applyFont="1" applyFill="1" applyBorder="1" applyAlignment="1" applyProtection="1">
      <alignment horizontal="right" wrapText="1"/>
      <protection/>
    </xf>
    <xf numFmtId="41" fontId="27" fillId="61" borderId="24" xfId="134" applyNumberFormat="1" applyFont="1" applyFill="1" applyBorder="1" applyAlignment="1" applyProtection="1">
      <alignment horizontal="right" wrapText="1"/>
      <protection/>
    </xf>
    <xf numFmtId="41" fontId="28" fillId="61" borderId="0" xfId="134" applyNumberFormat="1" applyFont="1" applyFill="1" applyBorder="1" applyAlignment="1" applyProtection="1">
      <alignment horizontal="right" wrapText="1"/>
      <protection/>
    </xf>
    <xf numFmtId="10" fontId="28" fillId="61" borderId="0" xfId="922" applyNumberFormat="1" applyFont="1" applyFill="1" applyBorder="1" applyAlignment="1" applyProtection="1">
      <alignment horizontal="right" wrapText="1"/>
      <protection/>
    </xf>
    <xf numFmtId="10" fontId="28" fillId="61" borderId="38" xfId="922" applyNumberFormat="1" applyFont="1" applyFill="1" applyBorder="1" applyAlignment="1" applyProtection="1">
      <alignment horizontal="right" wrapText="1"/>
      <protection/>
    </xf>
    <xf numFmtId="10" fontId="28" fillId="61" borderId="38" xfId="922" applyNumberFormat="1" applyFont="1" applyFill="1" applyBorder="1" applyAlignment="1" applyProtection="1">
      <alignment wrapText="1"/>
      <protection/>
    </xf>
    <xf numFmtId="10" fontId="27" fillId="61" borderId="31" xfId="922" applyNumberFormat="1" applyFont="1" applyFill="1" applyBorder="1" applyAlignment="1" applyProtection="1">
      <alignment wrapText="1"/>
      <protection/>
    </xf>
    <xf numFmtId="0" fontId="163" fillId="61" borderId="0" xfId="338" applyFont="1" applyFill="1" applyAlignment="1" applyProtection="1">
      <alignment wrapText="1"/>
      <protection/>
    </xf>
    <xf numFmtId="0" fontId="149" fillId="61" borderId="0" xfId="328" applyFont="1" applyFill="1" applyBorder="1" applyAlignment="1" applyProtection="1">
      <alignment horizontal="left" vertical="top" wrapText="1"/>
      <protection/>
    </xf>
    <xf numFmtId="0" fontId="19" fillId="61" borderId="0" xfId="328" applyFont="1" applyFill="1" applyBorder="1" applyAlignment="1" applyProtection="1">
      <alignment horizontal="left" wrapText="1"/>
      <protection/>
    </xf>
    <xf numFmtId="0" fontId="164" fillId="0" borderId="0" xfId="337" applyFont="1" applyAlignment="1" applyProtection="1">
      <alignment wrapText="1"/>
      <protection/>
    </xf>
    <xf numFmtId="0" fontId="164" fillId="0" borderId="0" xfId="337" applyFont="1" applyAlignment="1" applyProtection="1">
      <alignment wrapText="1"/>
      <protection locked="0"/>
    </xf>
    <xf numFmtId="0" fontId="0" fillId="60" borderId="0" xfId="338" applyFont="1" applyFill="1" applyAlignment="1" applyProtection="1">
      <alignment wrapText="1"/>
      <protection/>
    </xf>
    <xf numFmtId="0" fontId="10" fillId="60" borderId="0" xfId="338" applyFont="1" applyFill="1" applyBorder="1" applyAlignment="1" applyProtection="1">
      <alignment horizontal="center" wrapText="1"/>
      <protection/>
    </xf>
    <xf numFmtId="0" fontId="10" fillId="60" borderId="0" xfId="338" applyFont="1" applyFill="1" applyAlignment="1" applyProtection="1">
      <alignment wrapText="1"/>
      <protection/>
    </xf>
    <xf numFmtId="0" fontId="0" fillId="60" borderId="0" xfId="338" applyFont="1" applyFill="1" applyBorder="1" applyAlignment="1" applyProtection="1">
      <alignment horizontal="center" wrapText="1"/>
      <protection/>
    </xf>
    <xf numFmtId="0" fontId="0" fillId="60" borderId="25" xfId="338" applyFont="1" applyFill="1" applyBorder="1" applyAlignment="1" applyProtection="1">
      <alignment horizontal="center" wrapText="1"/>
      <protection/>
    </xf>
    <xf numFmtId="41" fontId="9" fillId="60" borderId="7" xfId="338" applyNumberFormat="1" applyFont="1" applyFill="1" applyBorder="1" applyAlignment="1" applyProtection="1">
      <alignment horizontal="right" wrapText="1"/>
      <protection/>
    </xf>
    <xf numFmtId="0" fontId="10" fillId="61" borderId="26" xfId="338" applyFont="1" applyFill="1" applyBorder="1" applyAlignment="1" applyProtection="1">
      <alignment wrapText="1"/>
      <protection/>
    </xf>
    <xf numFmtId="0" fontId="17" fillId="60" borderId="0" xfId="338" applyFont="1" applyFill="1" applyBorder="1" applyAlignment="1" applyProtection="1">
      <alignment horizontal="left" wrapText="1"/>
      <protection/>
    </xf>
    <xf numFmtId="41" fontId="17" fillId="60" borderId="25" xfId="338" applyNumberFormat="1" applyFont="1" applyFill="1" applyBorder="1" applyAlignment="1" applyProtection="1">
      <alignment horizontal="right" wrapText="1"/>
      <protection/>
    </xf>
    <xf numFmtId="41" fontId="17" fillId="61" borderId="25" xfId="338" applyNumberFormat="1" applyFont="1" applyFill="1" applyBorder="1" applyAlignment="1" applyProtection="1">
      <alignment horizontal="right" wrapText="1"/>
      <protection/>
    </xf>
    <xf numFmtId="0" fontId="0" fillId="60" borderId="31" xfId="338" applyFont="1" applyFill="1" applyBorder="1" applyAlignment="1" applyProtection="1">
      <alignment horizontal="right" wrapText="1"/>
      <protection/>
    </xf>
    <xf numFmtId="0" fontId="17" fillId="60" borderId="0" xfId="338" applyFont="1" applyFill="1" applyBorder="1" applyAlignment="1" applyProtection="1">
      <alignment horizontal="center" wrapText="1"/>
      <protection/>
    </xf>
    <xf numFmtId="166" fontId="17" fillId="60" borderId="0" xfId="134" applyNumberFormat="1" applyFont="1" applyFill="1" applyBorder="1" applyAlignment="1" applyProtection="1">
      <alignment horizontal="center" wrapText="1"/>
      <protection/>
    </xf>
    <xf numFmtId="166" fontId="9" fillId="60" borderId="0" xfId="134" applyNumberFormat="1" applyFont="1" applyFill="1" applyBorder="1" applyAlignment="1" applyProtection="1">
      <alignment horizontal="center" wrapText="1"/>
      <protection/>
    </xf>
    <xf numFmtId="166" fontId="0" fillId="60" borderId="7" xfId="134" applyNumberFormat="1" applyFont="1" applyFill="1" applyBorder="1" applyAlignment="1" applyProtection="1">
      <alignment wrapText="1"/>
      <protection/>
    </xf>
    <xf numFmtId="166" fontId="17" fillId="60" borderId="33" xfId="134" applyNumberFormat="1" applyFont="1" applyFill="1" applyBorder="1" applyAlignment="1" applyProtection="1">
      <alignment horizontal="center" wrapText="1"/>
      <protection/>
    </xf>
    <xf numFmtId="166" fontId="9" fillId="60" borderId="33" xfId="134" applyNumberFormat="1" applyFont="1" applyFill="1" applyBorder="1" applyAlignment="1" applyProtection="1">
      <alignment horizontal="center" wrapText="1"/>
      <protection/>
    </xf>
    <xf numFmtId="0" fontId="10" fillId="60" borderId="26" xfId="338" applyFont="1" applyFill="1" applyBorder="1" applyAlignment="1" applyProtection="1">
      <alignment wrapText="1"/>
      <protection/>
    </xf>
    <xf numFmtId="41" fontId="17" fillId="61" borderId="28" xfId="134" applyNumberFormat="1" applyFont="1" applyFill="1" applyBorder="1" applyAlignment="1" applyProtection="1">
      <alignment horizontal="right" wrapText="1"/>
      <protection/>
    </xf>
    <xf numFmtId="41" fontId="17" fillId="61" borderId="27" xfId="134" applyNumberFormat="1" applyFont="1" applyFill="1" applyBorder="1" applyAlignment="1" applyProtection="1">
      <alignment horizontal="right" wrapText="1"/>
      <protection/>
    </xf>
    <xf numFmtId="41" fontId="9" fillId="60" borderId="27" xfId="134" applyNumberFormat="1" applyFont="1" applyFill="1" applyBorder="1" applyAlignment="1" applyProtection="1">
      <alignment horizontal="right" wrapText="1"/>
      <protection/>
    </xf>
    <xf numFmtId="0" fontId="0" fillId="60" borderId="24" xfId="338" applyFont="1" applyFill="1" applyBorder="1" applyAlignment="1" applyProtection="1">
      <alignment wrapText="1"/>
      <protection/>
    </xf>
    <xf numFmtId="0" fontId="0" fillId="60" borderId="36" xfId="338" applyFont="1" applyFill="1" applyBorder="1" applyAlignment="1" applyProtection="1">
      <alignment wrapText="1"/>
      <protection/>
    </xf>
    <xf numFmtId="0" fontId="9" fillId="60" borderId="0" xfId="338" applyFont="1" applyFill="1" applyAlignment="1" applyProtection="1">
      <alignment wrapText="1"/>
      <protection/>
    </xf>
    <xf numFmtId="41" fontId="17" fillId="61" borderId="13" xfId="134" applyNumberFormat="1" applyFont="1" applyFill="1" applyBorder="1" applyAlignment="1" applyProtection="1">
      <alignment horizontal="right" wrapText="1"/>
      <protection/>
    </xf>
    <xf numFmtId="41" fontId="17" fillId="61" borderId="7" xfId="134" applyNumberFormat="1" applyFont="1" applyFill="1" applyBorder="1" applyAlignment="1" applyProtection="1">
      <alignment horizontal="right" wrapText="1"/>
      <protection/>
    </xf>
    <xf numFmtId="41" fontId="9" fillId="61" borderId="7" xfId="134" applyNumberFormat="1" applyFont="1" applyFill="1" applyBorder="1" applyAlignment="1" applyProtection="1">
      <alignment horizontal="right" wrapText="1"/>
      <protection/>
    </xf>
    <xf numFmtId="167" fontId="0" fillId="60" borderId="21" xfId="134" applyNumberFormat="1" applyFont="1" applyFill="1" applyBorder="1" applyAlignment="1" applyProtection="1">
      <alignment wrapText="1"/>
      <protection/>
    </xf>
    <xf numFmtId="0" fontId="10" fillId="60" borderId="0" xfId="338" applyFont="1" applyFill="1" applyAlignment="1" applyProtection="1">
      <alignment horizontal="center" wrapText="1"/>
      <protection/>
    </xf>
    <xf numFmtId="0" fontId="149" fillId="60" borderId="0" xfId="338" applyFont="1" applyFill="1" applyAlignment="1" applyProtection="1">
      <alignment horizontal="left" wrapText="1"/>
      <protection/>
    </xf>
    <xf numFmtId="0" fontId="10" fillId="0" borderId="0" xfId="337" applyFont="1" applyAlignment="1" applyProtection="1">
      <alignment horizontal="center" wrapText="1"/>
      <protection/>
    </xf>
    <xf numFmtId="0" fontId="0" fillId="0" borderId="0" xfId="337" applyFont="1" applyAlignment="1" applyProtection="1">
      <alignment horizontal="center" wrapText="1"/>
      <protection/>
    </xf>
    <xf numFmtId="0" fontId="55" fillId="0" borderId="0" xfId="0" applyFont="1" applyAlignment="1" applyProtection="1">
      <alignment wrapText="1"/>
      <protection/>
    </xf>
    <xf numFmtId="0" fontId="57" fillId="0" borderId="0" xfId="0" applyFont="1" applyAlignment="1" applyProtection="1">
      <alignment wrapText="1"/>
      <protection/>
    </xf>
    <xf numFmtId="0" fontId="0" fillId="60" borderId="0" xfId="348" applyFill="1" applyAlignment="1" applyProtection="1">
      <alignment wrapText="1"/>
      <protection/>
    </xf>
    <xf numFmtId="0" fontId="27" fillId="60" borderId="0" xfId="348" applyFont="1" applyFill="1" applyAlignment="1" applyProtection="1">
      <alignment wrapText="1"/>
      <protection/>
    </xf>
    <xf numFmtId="41" fontId="28" fillId="60" borderId="13" xfId="348" applyNumberFormat="1" applyFont="1" applyFill="1" applyBorder="1" applyAlignment="1" applyProtection="1">
      <alignment horizontal="right" wrapText="1"/>
      <protection/>
    </xf>
    <xf numFmtId="41" fontId="28" fillId="60" borderId="7" xfId="348" applyNumberFormat="1" applyFont="1" applyFill="1" applyBorder="1" applyAlignment="1" applyProtection="1">
      <alignment horizontal="right" wrapText="1"/>
      <protection/>
    </xf>
    <xf numFmtId="41" fontId="27" fillId="60" borderId="7" xfId="348" applyNumberFormat="1" applyFont="1" applyFill="1" applyBorder="1" applyAlignment="1" applyProtection="1">
      <alignment horizontal="right" wrapText="1"/>
      <protection/>
    </xf>
    <xf numFmtId="0" fontId="27" fillId="60" borderId="21" xfId="348" applyFont="1" applyFill="1" applyBorder="1" applyAlignment="1" applyProtection="1">
      <alignment horizontal="right" wrapText="1"/>
      <protection/>
    </xf>
    <xf numFmtId="0" fontId="27" fillId="60" borderId="0" xfId="348" applyFont="1" applyFill="1" applyBorder="1" applyAlignment="1" applyProtection="1">
      <alignment wrapText="1"/>
      <protection/>
    </xf>
    <xf numFmtId="167" fontId="27" fillId="60" borderId="25" xfId="134" applyNumberFormat="1" applyFont="1" applyFill="1" applyBorder="1" applyAlignment="1" applyProtection="1">
      <alignment horizontal="center" wrapText="1"/>
      <protection/>
    </xf>
    <xf numFmtId="41" fontId="28" fillId="60" borderId="56" xfId="134" applyNumberFormat="1" applyFont="1" applyFill="1" applyBorder="1" applyAlignment="1" applyProtection="1">
      <alignment horizontal="right" wrapText="1"/>
      <protection locked="0"/>
    </xf>
    <xf numFmtId="41" fontId="28" fillId="60" borderId="43" xfId="134" applyNumberFormat="1" applyFont="1" applyFill="1" applyBorder="1" applyAlignment="1" applyProtection="1">
      <alignment horizontal="right" wrapText="1"/>
      <protection locked="0"/>
    </xf>
    <xf numFmtId="41" fontId="27" fillId="60" borderId="43" xfId="134" applyNumberFormat="1" applyFont="1" applyFill="1" applyBorder="1" applyAlignment="1" applyProtection="1">
      <alignment horizontal="right" wrapText="1"/>
      <protection/>
    </xf>
    <xf numFmtId="167" fontId="27" fillId="60" borderId="24" xfId="134" applyNumberFormat="1" applyFont="1" applyFill="1" applyBorder="1" applyAlignment="1" applyProtection="1">
      <alignment horizontal="center" wrapText="1"/>
      <protection/>
    </xf>
    <xf numFmtId="41" fontId="28" fillId="60" borderId="28" xfId="134" applyNumberFormat="1" applyFont="1" applyFill="1" applyBorder="1" applyAlignment="1" applyProtection="1">
      <alignment horizontal="right" wrapText="1"/>
      <protection locked="0"/>
    </xf>
    <xf numFmtId="41" fontId="28" fillId="60" borderId="27" xfId="134" applyNumberFormat="1" applyFont="1" applyFill="1" applyBorder="1" applyAlignment="1" applyProtection="1">
      <alignment horizontal="right" wrapText="1"/>
      <protection locked="0"/>
    </xf>
    <xf numFmtId="41" fontId="28" fillId="60" borderId="9" xfId="134" applyNumberFormat="1" applyFont="1" applyFill="1" applyBorder="1" applyAlignment="1" applyProtection="1">
      <alignment horizontal="right" wrapText="1"/>
      <protection locked="0"/>
    </xf>
    <xf numFmtId="41" fontId="28" fillId="60" borderId="0" xfId="134" applyNumberFormat="1" applyFont="1" applyFill="1" applyBorder="1" applyAlignment="1" applyProtection="1">
      <alignment horizontal="right" wrapText="1"/>
      <protection locked="0"/>
    </xf>
    <xf numFmtId="41" fontId="28" fillId="60" borderId="13" xfId="134" applyNumberFormat="1" applyFont="1" applyFill="1" applyBorder="1" applyAlignment="1" applyProtection="1">
      <alignment horizontal="right" wrapText="1"/>
      <protection locked="0"/>
    </xf>
    <xf numFmtId="41" fontId="28" fillId="60" borderId="7" xfId="134" applyNumberFormat="1" applyFont="1" applyFill="1" applyBorder="1" applyAlignment="1" applyProtection="1">
      <alignment horizontal="right" wrapText="1"/>
      <protection locked="0"/>
    </xf>
    <xf numFmtId="41" fontId="27" fillId="60" borderId="0" xfId="348" applyNumberFormat="1" applyFont="1" applyFill="1" applyAlignment="1" applyProtection="1">
      <alignment horizontal="right" wrapText="1"/>
      <protection locked="0"/>
    </xf>
    <xf numFmtId="41" fontId="27" fillId="60" borderId="0" xfId="348" applyNumberFormat="1" applyFont="1" applyFill="1" applyBorder="1" applyAlignment="1" applyProtection="1">
      <alignment horizontal="right" wrapText="1"/>
      <protection/>
    </xf>
    <xf numFmtId="167" fontId="27" fillId="60" borderId="7" xfId="134" applyNumberFormat="1" applyFont="1" applyFill="1" applyBorder="1" applyAlignment="1" applyProtection="1">
      <alignment horizontal="center" wrapText="1"/>
      <protection/>
    </xf>
    <xf numFmtId="0" fontId="27" fillId="60" borderId="27" xfId="348" applyFont="1" applyFill="1" applyBorder="1" applyAlignment="1" applyProtection="1">
      <alignment wrapText="1"/>
      <protection/>
    </xf>
    <xf numFmtId="167" fontId="27" fillId="60" borderId="21" xfId="134" applyNumberFormat="1" applyFont="1" applyFill="1" applyBorder="1" applyAlignment="1" applyProtection="1">
      <alignment horizontal="center" wrapText="1"/>
      <protection/>
    </xf>
    <xf numFmtId="167" fontId="0" fillId="60" borderId="0" xfId="134" applyNumberFormat="1" applyFont="1" applyFill="1" applyBorder="1" applyAlignment="1" applyProtection="1">
      <alignment horizontal="center" wrapText="1"/>
      <protection/>
    </xf>
    <xf numFmtId="0" fontId="9" fillId="60" borderId="0" xfId="348" applyFont="1" applyFill="1" applyAlignment="1" applyProtection="1">
      <alignment wrapText="1"/>
      <protection/>
    </xf>
    <xf numFmtId="167" fontId="9" fillId="60" borderId="25" xfId="134" applyNumberFormat="1" applyFont="1" applyFill="1" applyBorder="1" applyAlignment="1" applyProtection="1">
      <alignment horizontal="center" wrapText="1"/>
      <protection/>
    </xf>
    <xf numFmtId="41" fontId="28" fillId="60" borderId="7" xfId="348" applyNumberFormat="1" applyFont="1" applyFill="1" applyBorder="1" applyAlignment="1" applyProtection="1">
      <alignment horizontal="center" wrapText="1"/>
      <protection/>
    </xf>
    <xf numFmtId="41" fontId="27" fillId="61" borderId="7" xfId="348" applyNumberFormat="1" applyFont="1" applyFill="1" applyBorder="1" applyAlignment="1" applyProtection="1">
      <alignment horizontal="right" wrapText="1"/>
      <protection/>
    </xf>
    <xf numFmtId="41" fontId="28" fillId="60" borderId="32" xfId="348" applyNumberFormat="1" applyFont="1" applyFill="1" applyBorder="1" applyAlignment="1" applyProtection="1">
      <alignment horizontal="center" wrapText="1"/>
      <protection/>
    </xf>
    <xf numFmtId="41" fontId="28" fillId="60" borderId="33" xfId="348" applyNumberFormat="1" applyFont="1" applyFill="1" applyBorder="1" applyAlignment="1" applyProtection="1">
      <alignment horizontal="center" wrapText="1"/>
      <protection/>
    </xf>
    <xf numFmtId="41" fontId="27" fillId="61" borderId="33" xfId="348" applyNumberFormat="1" applyFont="1" applyFill="1" applyBorder="1" applyAlignment="1" applyProtection="1">
      <alignment horizontal="right" wrapText="1"/>
      <protection/>
    </xf>
    <xf numFmtId="0" fontId="27" fillId="60" borderId="26" xfId="348" applyFont="1" applyFill="1" applyBorder="1" applyAlignment="1" applyProtection="1">
      <alignment horizontal="right" wrapText="1"/>
      <protection/>
    </xf>
    <xf numFmtId="41" fontId="28" fillId="60" borderId="9" xfId="348" applyNumberFormat="1" applyFont="1" applyFill="1" applyBorder="1" applyAlignment="1" applyProtection="1">
      <alignment horizontal="right" wrapText="1"/>
      <protection/>
    </xf>
    <xf numFmtId="41" fontId="28" fillId="60" borderId="0" xfId="348" applyNumberFormat="1" applyFont="1" applyFill="1" applyBorder="1" applyAlignment="1" applyProtection="1">
      <alignment horizontal="right" wrapText="1"/>
      <protection/>
    </xf>
    <xf numFmtId="0" fontId="28" fillId="60" borderId="0" xfId="348" applyNumberFormat="1" applyFont="1" applyFill="1" applyBorder="1" applyAlignment="1" applyProtection="1">
      <alignment horizontal="right" wrapText="1"/>
      <protection/>
    </xf>
    <xf numFmtId="41" fontId="27" fillId="61" borderId="0" xfId="348" applyNumberFormat="1" applyFont="1" applyFill="1" applyBorder="1" applyAlignment="1" applyProtection="1">
      <alignment horizontal="right" wrapText="1"/>
      <protection/>
    </xf>
    <xf numFmtId="0" fontId="27" fillId="60" borderId="24" xfId="348" applyFont="1" applyFill="1" applyBorder="1" applyAlignment="1" applyProtection="1">
      <alignment horizontal="right" wrapText="1"/>
      <protection/>
    </xf>
    <xf numFmtId="41" fontId="28" fillId="60" borderId="30" xfId="348" applyNumberFormat="1" applyFont="1" applyFill="1" applyBorder="1" applyAlignment="1" applyProtection="1">
      <alignment horizontal="right" wrapText="1"/>
      <protection/>
    </xf>
    <xf numFmtId="41" fontId="28" fillId="60" borderId="25" xfId="348" applyNumberFormat="1" applyFont="1" applyFill="1" applyBorder="1" applyAlignment="1" applyProtection="1">
      <alignment horizontal="right" wrapText="1"/>
      <protection/>
    </xf>
    <xf numFmtId="0" fontId="28" fillId="60" borderId="25" xfId="348" applyNumberFormat="1" applyFont="1" applyFill="1" applyBorder="1" applyAlignment="1" applyProtection="1">
      <alignment horizontal="right" wrapText="1"/>
      <protection/>
    </xf>
    <xf numFmtId="0" fontId="165" fillId="60" borderId="25" xfId="348" applyNumberFormat="1" applyFont="1" applyFill="1" applyBorder="1" applyAlignment="1" applyProtection="1">
      <alignment horizontal="left" wrapText="1"/>
      <protection/>
    </xf>
    <xf numFmtId="0" fontId="27" fillId="60" borderId="31" xfId="348" applyFont="1" applyFill="1" applyBorder="1" applyAlignment="1" applyProtection="1">
      <alignment horizontal="right" wrapText="1"/>
      <protection/>
    </xf>
    <xf numFmtId="0" fontId="27" fillId="60" borderId="32" xfId="348" applyFont="1" applyFill="1" applyBorder="1" applyAlignment="1" applyProtection="1">
      <alignment wrapText="1"/>
      <protection/>
    </xf>
    <xf numFmtId="0" fontId="27" fillId="60" borderId="33" xfId="348" applyFont="1" applyFill="1" applyBorder="1" applyAlignment="1" applyProtection="1">
      <alignment wrapText="1"/>
      <protection/>
    </xf>
    <xf numFmtId="0" fontId="27" fillId="60" borderId="24" xfId="348" applyFont="1" applyFill="1" applyBorder="1" applyAlignment="1" applyProtection="1">
      <alignment wrapText="1"/>
      <protection/>
    </xf>
    <xf numFmtId="0" fontId="42" fillId="60" borderId="0" xfId="348" applyFont="1" applyFill="1" applyBorder="1" applyAlignment="1" applyProtection="1">
      <alignment wrapText="1"/>
      <protection/>
    </xf>
    <xf numFmtId="41" fontId="28" fillId="60" borderId="9" xfId="348" applyNumberFormat="1" applyFont="1" applyFill="1" applyBorder="1" applyAlignment="1" applyProtection="1">
      <alignment horizontal="right" wrapText="1"/>
      <protection locked="0"/>
    </xf>
    <xf numFmtId="41" fontId="28" fillId="60" borderId="0" xfId="348" applyNumberFormat="1" applyFont="1" applyFill="1" applyBorder="1" applyAlignment="1" applyProtection="1">
      <alignment horizontal="right" wrapText="1"/>
      <protection locked="0"/>
    </xf>
    <xf numFmtId="0" fontId="27" fillId="60" borderId="27" xfId="348" applyFont="1" applyFill="1" applyBorder="1" applyAlignment="1" applyProtection="1">
      <alignment horizontal="left" wrapText="1"/>
      <protection/>
    </xf>
    <xf numFmtId="41" fontId="28" fillId="61" borderId="28" xfId="134" applyNumberFormat="1" applyFont="1" applyFill="1" applyBorder="1" applyAlignment="1" applyProtection="1">
      <alignment horizontal="right" wrapText="1"/>
      <protection locked="0"/>
    </xf>
    <xf numFmtId="41" fontId="28" fillId="61" borderId="27" xfId="134" applyNumberFormat="1" applyFont="1" applyFill="1" applyBorder="1" applyAlignment="1" applyProtection="1">
      <alignment horizontal="right" wrapText="1"/>
      <protection locked="0"/>
    </xf>
    <xf numFmtId="0" fontId="27" fillId="60" borderId="38" xfId="348" applyFont="1" applyFill="1" applyBorder="1" applyAlignment="1" applyProtection="1">
      <alignment horizontal="left" wrapText="1"/>
      <protection/>
    </xf>
    <xf numFmtId="41" fontId="28" fillId="61" borderId="37" xfId="134" applyNumberFormat="1" applyFont="1" applyFill="1" applyBorder="1" applyAlignment="1" applyProtection="1">
      <alignment horizontal="right" wrapText="1"/>
      <protection locked="0"/>
    </xf>
    <xf numFmtId="41" fontId="28" fillId="61" borderId="29" xfId="134" applyNumberFormat="1" applyFont="1" applyFill="1" applyBorder="1" applyAlignment="1" applyProtection="1">
      <alignment horizontal="right" wrapText="1"/>
      <protection locked="0"/>
    </xf>
    <xf numFmtId="41" fontId="28" fillId="60" borderId="29" xfId="134" applyNumberFormat="1" applyFont="1" applyFill="1" applyBorder="1" applyAlignment="1" applyProtection="1">
      <alignment horizontal="right" wrapText="1"/>
      <protection locked="0"/>
    </xf>
    <xf numFmtId="167" fontId="27" fillId="60" borderId="24" xfId="134" applyNumberFormat="1" applyFont="1" applyFill="1" applyBorder="1" applyAlignment="1" applyProtection="1">
      <alignment horizontal="right" wrapText="1"/>
      <protection/>
    </xf>
    <xf numFmtId="41" fontId="28" fillId="61" borderId="13" xfId="134" applyNumberFormat="1" applyFont="1" applyFill="1" applyBorder="1" applyAlignment="1" applyProtection="1">
      <alignment horizontal="right" wrapText="1"/>
      <protection locked="0"/>
    </xf>
    <xf numFmtId="41" fontId="28" fillId="61" borderId="7" xfId="134" applyNumberFormat="1" applyFont="1" applyFill="1" applyBorder="1" applyAlignment="1" applyProtection="1">
      <alignment horizontal="right" wrapText="1"/>
      <protection locked="0"/>
    </xf>
    <xf numFmtId="0" fontId="149" fillId="60" borderId="0" xfId="348" applyFont="1" applyFill="1" applyAlignment="1" applyProtection="1">
      <alignment horizontal="left" vertical="top" wrapText="1"/>
      <protection locked="0"/>
    </xf>
    <xf numFmtId="0" fontId="149" fillId="60" borderId="0" xfId="348" applyFont="1" applyFill="1" applyAlignment="1" applyProtection="1">
      <alignment horizontal="left" wrapText="1"/>
      <protection locked="0"/>
    </xf>
    <xf numFmtId="0" fontId="175" fillId="0" borderId="0" xfId="0" applyFont="1" applyAlignment="1" applyProtection="1">
      <alignment wrapText="1"/>
      <protection/>
    </xf>
    <xf numFmtId="0" fontId="9" fillId="60" borderId="0" xfId="338" applyFont="1" applyFill="1" applyBorder="1" applyAlignment="1" applyProtection="1">
      <alignment horizontal="left" wrapText="1"/>
      <protection/>
    </xf>
    <xf numFmtId="0" fontId="5" fillId="61" borderId="0" xfId="338" applyFont="1" applyFill="1" applyBorder="1" applyAlignment="1" applyProtection="1">
      <alignment horizontal="left" wrapText="1"/>
      <protection/>
    </xf>
    <xf numFmtId="0" fontId="6" fillId="61" borderId="0" xfId="338" applyFont="1" applyFill="1" applyBorder="1" applyAlignment="1" applyProtection="1">
      <alignment horizontal="left" wrapText="1"/>
      <protection/>
    </xf>
    <xf numFmtId="0" fontId="17" fillId="60" borderId="26" xfId="338" applyFont="1" applyFill="1" applyBorder="1" applyAlignment="1" applyProtection="1">
      <alignment horizontal="center" wrapText="1"/>
      <protection/>
    </xf>
    <xf numFmtId="0" fontId="17" fillId="60" borderId="31" xfId="338" applyFont="1" applyFill="1" applyBorder="1" applyAlignment="1" applyProtection="1">
      <alignment horizontal="center" wrapText="1"/>
      <protection/>
    </xf>
    <xf numFmtId="0" fontId="9" fillId="60" borderId="33" xfId="338" applyFont="1" applyFill="1" applyBorder="1" applyAlignment="1" applyProtection="1">
      <alignment horizontal="center" wrapText="1"/>
      <protection/>
    </xf>
    <xf numFmtId="0" fontId="9" fillId="60" borderId="25" xfId="338" applyFont="1" applyFill="1" applyBorder="1" applyAlignment="1" applyProtection="1">
      <alignment horizontal="center" wrapText="1"/>
      <protection/>
    </xf>
    <xf numFmtId="0" fontId="9" fillId="60" borderId="7" xfId="338" applyFont="1" applyFill="1" applyBorder="1" applyAlignment="1" applyProtection="1">
      <alignment horizontal="center" wrapText="1"/>
      <protection/>
    </xf>
    <xf numFmtId="0" fontId="17" fillId="60" borderId="7" xfId="338" applyFont="1" applyFill="1" applyBorder="1" applyAlignment="1" applyProtection="1">
      <alignment horizontal="center" wrapText="1"/>
      <protection/>
    </xf>
    <xf numFmtId="0" fontId="17" fillId="60" borderId="32" xfId="338" applyFont="1" applyFill="1" applyBorder="1" applyAlignment="1" applyProtection="1">
      <alignment horizontal="center" wrapText="1"/>
      <protection/>
    </xf>
    <xf numFmtId="0" fontId="17" fillId="60" borderId="33" xfId="338" applyFont="1" applyFill="1" applyBorder="1" applyAlignment="1" applyProtection="1">
      <alignment horizontal="center" wrapText="1"/>
      <protection/>
    </xf>
    <xf numFmtId="0" fontId="17" fillId="60" borderId="25" xfId="338" applyFont="1" applyFill="1" applyBorder="1" applyAlignment="1" applyProtection="1">
      <alignment horizontal="center" wrapText="1"/>
      <protection/>
    </xf>
    <xf numFmtId="0" fontId="19" fillId="0" borderId="0" xfId="337" applyFont="1" applyAlignment="1" applyProtection="1">
      <alignment/>
      <protection/>
    </xf>
    <xf numFmtId="0" fontId="15" fillId="0" borderId="0" xfId="337" applyFont="1" applyAlignment="1" applyProtection="1">
      <alignment/>
      <protection/>
    </xf>
    <xf numFmtId="0" fontId="5" fillId="0" borderId="0" xfId="337" applyFont="1" applyAlignment="1" applyProtection="1">
      <alignment/>
      <protection/>
    </xf>
    <xf numFmtId="41" fontId="17" fillId="60" borderId="5" xfId="338" applyNumberFormat="1" applyFont="1" applyFill="1" applyBorder="1" applyAlignment="1" applyProtection="1">
      <alignment horizontal="center" wrapText="1"/>
      <protection/>
    </xf>
    <xf numFmtId="41" fontId="17" fillId="60" borderId="14" xfId="338" applyNumberFormat="1" applyFont="1" applyFill="1" applyBorder="1" applyAlignment="1" applyProtection="1">
      <alignment horizontal="center" wrapText="1"/>
      <protection/>
    </xf>
    <xf numFmtId="0" fontId="0" fillId="60" borderId="0" xfId="338" applyFont="1" applyFill="1" applyBorder="1" applyAlignment="1" applyProtection="1">
      <alignment wrapText="1"/>
      <protection/>
    </xf>
    <xf numFmtId="0" fontId="58" fillId="61" borderId="21" xfId="338" applyFont="1" applyFill="1" applyBorder="1" applyAlignment="1" applyProtection="1">
      <alignment wrapText="1"/>
      <protection/>
    </xf>
    <xf numFmtId="0" fontId="9" fillId="61" borderId="0" xfId="338" applyFont="1" applyFill="1" applyAlignment="1" applyProtection="1">
      <alignment wrapText="1"/>
      <protection/>
    </xf>
    <xf numFmtId="0" fontId="0" fillId="61" borderId="24" xfId="338" applyFont="1" applyFill="1" applyBorder="1" applyAlignment="1" applyProtection="1">
      <alignment wrapText="1"/>
      <protection/>
    </xf>
    <xf numFmtId="0" fontId="0" fillId="61" borderId="31" xfId="338" applyFont="1" applyFill="1" applyBorder="1" applyAlignment="1" applyProtection="1">
      <alignment wrapText="1"/>
      <protection/>
    </xf>
    <xf numFmtId="0" fontId="17" fillId="60" borderId="0" xfId="338" applyFont="1" applyFill="1" applyBorder="1" applyAlignment="1" applyProtection="1">
      <alignment wrapText="1"/>
      <protection/>
    </xf>
    <xf numFmtId="41" fontId="17" fillId="60" borderId="32" xfId="338" applyNumberFormat="1" applyFont="1" applyFill="1" applyBorder="1" applyAlignment="1" applyProtection="1">
      <alignment horizontal="center" wrapText="1"/>
      <protection/>
    </xf>
    <xf numFmtId="41" fontId="17" fillId="60" borderId="26" xfId="338" applyNumberFormat="1" applyFont="1" applyFill="1" applyBorder="1" applyAlignment="1" applyProtection="1">
      <alignment horizontal="center" wrapText="1"/>
      <protection/>
    </xf>
    <xf numFmtId="41" fontId="9" fillId="60" borderId="14" xfId="338" applyNumberFormat="1" applyFont="1" applyFill="1" applyBorder="1" applyAlignment="1" applyProtection="1">
      <alignment horizontal="center" wrapText="1"/>
      <protection/>
    </xf>
    <xf numFmtId="41" fontId="9" fillId="60" borderId="32" xfId="338" applyNumberFormat="1" applyFont="1" applyFill="1" applyBorder="1" applyAlignment="1" applyProtection="1">
      <alignment horizontal="center" wrapText="1"/>
      <protection/>
    </xf>
    <xf numFmtId="41" fontId="9" fillId="60" borderId="26" xfId="338" applyNumberFormat="1" applyFont="1" applyFill="1" applyBorder="1" applyAlignment="1" applyProtection="1">
      <alignment horizontal="center" wrapText="1"/>
      <protection/>
    </xf>
    <xf numFmtId="41" fontId="0" fillId="61" borderId="21" xfId="338" applyNumberFormat="1" applyFont="1" applyFill="1" applyBorder="1" applyAlignment="1" applyProtection="1">
      <alignment horizontal="right" wrapText="1"/>
      <protection/>
    </xf>
    <xf numFmtId="166" fontId="17" fillId="60" borderId="32" xfId="134" applyNumberFormat="1" applyFont="1" applyFill="1" applyBorder="1" applyAlignment="1" applyProtection="1">
      <alignment wrapText="1"/>
      <protection/>
    </xf>
    <xf numFmtId="166" fontId="17" fillId="60" borderId="33" xfId="134" applyNumberFormat="1" applyFont="1" applyFill="1" applyBorder="1" applyAlignment="1" applyProtection="1">
      <alignment wrapText="1"/>
      <protection/>
    </xf>
    <xf numFmtId="166" fontId="9" fillId="60" borderId="32" xfId="134" applyNumberFormat="1" applyFont="1" applyFill="1" applyBorder="1" applyAlignment="1" applyProtection="1">
      <alignment wrapText="1"/>
      <protection/>
    </xf>
    <xf numFmtId="166" fontId="9" fillId="60" borderId="33" xfId="134" applyNumberFormat="1" applyFont="1" applyFill="1" applyBorder="1" applyAlignment="1" applyProtection="1">
      <alignment wrapText="1"/>
      <protection/>
    </xf>
    <xf numFmtId="41" fontId="17" fillId="60" borderId="24" xfId="134" applyNumberFormat="1" applyFont="1" applyFill="1" applyBorder="1" applyAlignment="1" applyProtection="1">
      <alignment horizontal="right" wrapText="1"/>
      <protection/>
    </xf>
    <xf numFmtId="41" fontId="9" fillId="60" borderId="28" xfId="134" applyNumberFormat="1" applyFont="1" applyFill="1" applyBorder="1" applyAlignment="1" applyProtection="1">
      <alignment horizontal="right" wrapText="1"/>
      <protection/>
    </xf>
    <xf numFmtId="41" fontId="9" fillId="60" borderId="24" xfId="134" applyNumberFormat="1" applyFont="1" applyFill="1" applyBorder="1" applyAlignment="1" applyProtection="1">
      <alignment horizontal="right" wrapText="1"/>
      <protection/>
    </xf>
    <xf numFmtId="41" fontId="17" fillId="60" borderId="27" xfId="134" applyNumberFormat="1" applyFont="1" applyFill="1" applyBorder="1" applyAlignment="1" applyProtection="1">
      <alignment horizontal="right" wrapText="1"/>
      <protection/>
    </xf>
    <xf numFmtId="41" fontId="9" fillId="60" borderId="25" xfId="134" applyNumberFormat="1" applyFont="1" applyFill="1" applyBorder="1" applyAlignment="1" applyProtection="1">
      <alignment horizontal="right" wrapText="1"/>
      <protection/>
    </xf>
    <xf numFmtId="0" fontId="9" fillId="60" borderId="29" xfId="338" applyFont="1" applyFill="1" applyBorder="1" applyAlignment="1" applyProtection="1">
      <alignment horizontal="left" wrapText="1"/>
      <protection/>
    </xf>
    <xf numFmtId="41" fontId="17" fillId="60" borderId="7" xfId="134" applyNumberFormat="1" applyFont="1" applyFill="1" applyBorder="1" applyAlignment="1" applyProtection="1">
      <alignment horizontal="right" wrapText="1"/>
      <protection/>
    </xf>
    <xf numFmtId="41" fontId="9" fillId="60" borderId="13" xfId="134" applyNumberFormat="1" applyFont="1" applyFill="1" applyBorder="1" applyAlignment="1" applyProtection="1">
      <alignment horizontal="right" wrapText="1"/>
      <protection/>
    </xf>
    <xf numFmtId="41" fontId="9" fillId="60" borderId="7" xfId="134" applyNumberFormat="1" applyFont="1" applyFill="1" applyBorder="1" applyAlignment="1" applyProtection="1">
      <alignment horizontal="right" wrapText="1"/>
      <protection/>
    </xf>
    <xf numFmtId="167" fontId="17" fillId="60" borderId="0" xfId="134" applyNumberFormat="1" applyFont="1" applyFill="1" applyBorder="1" applyAlignment="1" applyProtection="1">
      <alignment wrapText="1"/>
      <protection/>
    </xf>
    <xf numFmtId="167" fontId="17" fillId="61" borderId="0" xfId="134" applyNumberFormat="1" applyFont="1" applyFill="1" applyBorder="1" applyAlignment="1" applyProtection="1">
      <alignment wrapText="1"/>
      <protection/>
    </xf>
    <xf numFmtId="167" fontId="9" fillId="60" borderId="0" xfId="134" applyNumberFormat="1" applyFont="1" applyFill="1" applyBorder="1" applyAlignment="1" applyProtection="1">
      <alignment wrapText="1"/>
      <protection/>
    </xf>
    <xf numFmtId="0" fontId="0" fillId="61" borderId="21" xfId="338" applyFont="1" applyFill="1" applyBorder="1" applyAlignment="1" applyProtection="1">
      <alignment wrapText="1"/>
      <protection/>
    </xf>
    <xf numFmtId="41" fontId="17" fillId="60" borderId="31" xfId="134" applyNumberFormat="1" applyFont="1" applyFill="1" applyBorder="1" applyAlignment="1" applyProtection="1">
      <alignment horizontal="right" wrapText="1"/>
      <protection/>
    </xf>
    <xf numFmtId="41" fontId="17" fillId="60" borderId="21" xfId="134" applyNumberFormat="1" applyFont="1" applyFill="1" applyBorder="1" applyAlignment="1" applyProtection="1">
      <alignment horizontal="right" wrapText="1"/>
      <protection/>
    </xf>
    <xf numFmtId="41" fontId="17" fillId="60" borderId="0" xfId="134" applyNumberFormat="1" applyFont="1" applyFill="1" applyBorder="1" applyAlignment="1" applyProtection="1">
      <alignment horizontal="right" wrapText="1"/>
      <protection/>
    </xf>
    <xf numFmtId="0" fontId="17" fillId="60" borderId="0" xfId="338" applyFont="1" applyFill="1" applyAlignment="1" applyProtection="1">
      <alignment wrapText="1"/>
      <protection/>
    </xf>
    <xf numFmtId="0" fontId="17" fillId="60" borderId="5" xfId="338" applyFont="1" applyFill="1" applyBorder="1" applyAlignment="1" applyProtection="1">
      <alignment horizontal="center" wrapText="1"/>
      <protection/>
    </xf>
    <xf numFmtId="0" fontId="9" fillId="60" borderId="5" xfId="338" applyFont="1" applyFill="1" applyBorder="1" applyAlignment="1" applyProtection="1">
      <alignment horizontal="center" wrapText="1"/>
      <protection/>
    </xf>
    <xf numFmtId="0" fontId="17" fillId="60" borderId="14" xfId="338" applyFont="1" applyFill="1" applyBorder="1" applyAlignment="1" applyProtection="1">
      <alignment horizontal="center" wrapText="1"/>
      <protection/>
    </xf>
    <xf numFmtId="0" fontId="9" fillId="60" borderId="14" xfId="338" applyFont="1" applyFill="1" applyBorder="1" applyAlignment="1" applyProtection="1">
      <alignment horizontal="center" wrapText="1"/>
      <protection/>
    </xf>
    <xf numFmtId="0" fontId="17" fillId="60" borderId="47" xfId="338" applyFont="1" applyFill="1" applyBorder="1" applyAlignment="1" applyProtection="1">
      <alignment horizontal="center" wrapText="1"/>
      <protection/>
    </xf>
    <xf numFmtId="0" fontId="9" fillId="60" borderId="47" xfId="338" applyFont="1" applyFill="1" applyBorder="1" applyAlignment="1" applyProtection="1">
      <alignment horizontal="center" wrapText="1"/>
      <protection/>
    </xf>
    <xf numFmtId="0" fontId="9" fillId="60" borderId="27" xfId="349" applyFont="1" applyFill="1" applyBorder="1" applyAlignment="1" applyProtection="1">
      <alignment wrapText="1"/>
      <protection/>
    </xf>
    <xf numFmtId="41" fontId="17" fillId="60" borderId="9" xfId="338" applyNumberFormat="1" applyFont="1" applyFill="1" applyBorder="1" applyAlignment="1" applyProtection="1">
      <alignment horizontal="center" wrapText="1"/>
      <protection locked="0"/>
    </xf>
    <xf numFmtId="41" fontId="9" fillId="60" borderId="46" xfId="338" applyNumberFormat="1" applyFont="1" applyFill="1" applyBorder="1" applyAlignment="1" applyProtection="1">
      <alignment horizontal="center" wrapText="1"/>
      <protection/>
    </xf>
    <xf numFmtId="41" fontId="9" fillId="60" borderId="9" xfId="338" applyNumberFormat="1" applyFont="1" applyFill="1" applyBorder="1" applyAlignment="1" applyProtection="1">
      <alignment horizontal="center" wrapText="1"/>
      <protection/>
    </xf>
    <xf numFmtId="41" fontId="9" fillId="60" borderId="24" xfId="338" applyNumberFormat="1" applyFont="1" applyFill="1" applyBorder="1" applyAlignment="1" applyProtection="1">
      <alignment horizontal="center" wrapText="1"/>
      <protection/>
    </xf>
    <xf numFmtId="0" fontId="9" fillId="60" borderId="38" xfId="349" applyFont="1" applyFill="1" applyBorder="1" applyAlignment="1" applyProtection="1">
      <alignment wrapText="1"/>
      <protection/>
    </xf>
    <xf numFmtId="41" fontId="17" fillId="60" borderId="42" xfId="338" applyNumberFormat="1" applyFont="1" applyFill="1" applyBorder="1" applyAlignment="1" applyProtection="1">
      <alignment horizontal="center" wrapText="1"/>
      <protection locked="0"/>
    </xf>
    <xf numFmtId="41" fontId="9" fillId="60" borderId="42" xfId="338" applyNumberFormat="1" applyFont="1" applyFill="1" applyBorder="1" applyAlignment="1" applyProtection="1">
      <alignment horizontal="center" wrapText="1"/>
      <protection/>
    </xf>
    <xf numFmtId="41" fontId="9" fillId="60" borderId="57" xfId="338" applyNumberFormat="1" applyFont="1" applyFill="1" applyBorder="1" applyAlignment="1" applyProtection="1">
      <alignment horizontal="center" wrapText="1"/>
      <protection/>
    </xf>
    <xf numFmtId="0" fontId="0" fillId="61" borderId="0" xfId="327" applyFont="1" applyFill="1" applyAlignment="1" applyProtection="1">
      <alignment wrapText="1"/>
      <protection/>
    </xf>
    <xf numFmtId="0" fontId="0" fillId="61" borderId="0" xfId="322" applyFill="1" applyProtection="1">
      <alignment vertical="center"/>
      <protection/>
    </xf>
    <xf numFmtId="0" fontId="2" fillId="61" borderId="0" xfId="322" applyFont="1" applyFill="1" applyBorder="1" applyAlignment="1" applyProtection="1">
      <alignment horizontal="center" vertical="center"/>
      <protection/>
    </xf>
    <xf numFmtId="0" fontId="37" fillId="61" borderId="0" xfId="322" applyFont="1" applyFill="1" applyBorder="1" applyAlignment="1" applyProtection="1">
      <alignment horizontal="left" wrapText="1"/>
      <protection/>
    </xf>
    <xf numFmtId="0" fontId="37" fillId="61" borderId="0" xfId="322" applyFont="1" applyFill="1" applyBorder="1" applyAlignment="1" applyProtection="1">
      <alignment vertical="center" wrapText="1"/>
      <protection/>
    </xf>
    <xf numFmtId="0" fontId="37" fillId="61" borderId="0" xfId="322" applyFont="1" applyFill="1" applyBorder="1" applyAlignment="1" applyProtection="1">
      <alignment horizontal="left" vertical="center"/>
      <protection/>
    </xf>
    <xf numFmtId="0" fontId="37" fillId="61" borderId="0" xfId="322" applyFont="1" applyFill="1" applyAlignment="1">
      <alignment/>
      <protection/>
    </xf>
    <xf numFmtId="0" fontId="37" fillId="49" borderId="0" xfId="322" applyFont="1" applyFill="1" applyBorder="1" applyAlignment="1" applyProtection="1">
      <alignment horizontal="left" wrapText="1"/>
      <protection/>
    </xf>
    <xf numFmtId="0" fontId="19" fillId="49" borderId="0" xfId="322" applyFont="1" applyFill="1" applyBorder="1" applyAlignment="1" applyProtection="1">
      <alignment wrapText="1"/>
      <protection/>
    </xf>
    <xf numFmtId="0" fontId="37" fillId="49" borderId="0" xfId="322" applyNumberFormat="1" applyFont="1" applyFill="1" applyBorder="1" applyAlignment="1" applyProtection="1">
      <alignment vertical="center" wrapText="1"/>
      <protection/>
    </xf>
    <xf numFmtId="0" fontId="37" fillId="61" borderId="0" xfId="322" applyFont="1" applyFill="1" applyBorder="1" applyAlignment="1" applyProtection="1">
      <alignment wrapText="1"/>
      <protection/>
    </xf>
    <xf numFmtId="0" fontId="37" fillId="61" borderId="0" xfId="322" applyNumberFormat="1" applyFont="1" applyFill="1" applyAlignment="1" applyProtection="1">
      <alignment horizontal="left" wrapText="1"/>
      <protection/>
    </xf>
    <xf numFmtId="0" fontId="37" fillId="61" borderId="0" xfId="322" applyFont="1" applyFill="1" applyProtection="1">
      <alignment vertical="center"/>
      <protection/>
    </xf>
    <xf numFmtId="0" fontId="6" fillId="0" borderId="0" xfId="0" applyFont="1" applyAlignment="1" applyProtection="1">
      <alignment/>
      <protection/>
    </xf>
    <xf numFmtId="0" fontId="9" fillId="60" borderId="40" xfId="328" applyFont="1" applyFill="1" applyBorder="1" applyAlignment="1" applyProtection="1" quotePrefix="1">
      <alignment horizontal="left"/>
      <protection/>
    </xf>
    <xf numFmtId="49" fontId="19" fillId="61" borderId="25" xfId="134" applyNumberFormat="1" applyFont="1" applyFill="1" applyBorder="1" applyAlignment="1" applyProtection="1">
      <alignment horizontal="right" wrapText="1"/>
      <protection/>
    </xf>
    <xf numFmtId="49" fontId="19" fillId="61" borderId="30" xfId="134" applyNumberFormat="1" applyFont="1" applyFill="1" applyBorder="1" applyAlignment="1" applyProtection="1">
      <alignment horizontal="right" wrapText="1"/>
      <protection/>
    </xf>
    <xf numFmtId="174" fontId="172" fillId="60" borderId="26" xfId="922" applyNumberFormat="1" applyFont="1" applyFill="1" applyBorder="1" applyAlignment="1" applyProtection="1">
      <alignment wrapText="1"/>
      <protection locked="0"/>
    </xf>
    <xf numFmtId="174" fontId="172" fillId="60" borderId="24" xfId="922" applyNumberFormat="1" applyFont="1" applyFill="1" applyBorder="1" applyAlignment="1" applyProtection="1">
      <alignment wrapText="1"/>
      <protection/>
    </xf>
    <xf numFmtId="0" fontId="27" fillId="61" borderId="32" xfId="338" applyFont="1" applyFill="1" applyBorder="1" applyAlignment="1" applyProtection="1">
      <alignment horizontal="right" wrapText="1"/>
      <protection/>
    </xf>
    <xf numFmtId="174" fontId="167" fillId="60" borderId="26" xfId="922" applyNumberFormat="1" applyFont="1" applyFill="1" applyBorder="1" applyAlignment="1" applyProtection="1">
      <alignment wrapText="1"/>
      <protection locked="0"/>
    </xf>
    <xf numFmtId="174" fontId="167" fillId="60" borderId="24" xfId="922" applyNumberFormat="1" applyFont="1" applyFill="1" applyBorder="1" applyAlignment="1" applyProtection="1">
      <alignment wrapText="1"/>
      <protection locked="0"/>
    </xf>
    <xf numFmtId="41" fontId="17" fillId="61" borderId="13" xfId="107" applyNumberFormat="1" applyFont="1" applyFill="1" applyBorder="1" applyAlignment="1" applyProtection="1">
      <alignment horizontal="right" wrapText="1"/>
      <protection/>
    </xf>
    <xf numFmtId="0" fontId="27" fillId="60" borderId="0" xfId="348" applyFont="1" applyFill="1" applyAlignment="1" applyProtection="1">
      <alignment horizontal="left" wrapText="1"/>
      <protection/>
    </xf>
    <xf numFmtId="0" fontId="0" fillId="0" borderId="0" xfId="347" applyFont="1" applyProtection="1">
      <alignment/>
      <protection/>
    </xf>
    <xf numFmtId="0" fontId="37" fillId="61" borderId="0" xfId="322" applyFont="1" applyFill="1" applyAlignment="1" applyProtection="1">
      <alignment vertical="top" wrapText="1"/>
      <protection/>
    </xf>
    <xf numFmtId="0" fontId="19" fillId="61" borderId="0" xfId="322" applyFont="1" applyFill="1" applyBorder="1" applyAlignment="1" applyProtection="1">
      <alignment vertical="top" wrapText="1"/>
      <protection/>
    </xf>
    <xf numFmtId="0" fontId="37" fillId="61" borderId="0" xfId="322" applyNumberFormat="1" applyFont="1" applyFill="1" applyBorder="1" applyAlignment="1" applyProtection="1">
      <alignment vertical="top" wrapText="1"/>
      <protection/>
    </xf>
    <xf numFmtId="0" fontId="37" fillId="61" borderId="0" xfId="322" applyNumberFormat="1" applyFont="1" applyFill="1" applyBorder="1" applyAlignment="1" applyProtection="1">
      <alignment vertical="center" wrapText="1"/>
      <protection/>
    </xf>
    <xf numFmtId="0" fontId="19" fillId="49" borderId="0" xfId="322" applyFont="1" applyFill="1" applyBorder="1" applyAlignment="1" applyProtection="1">
      <alignment vertical="top" wrapText="1"/>
      <protection/>
    </xf>
    <xf numFmtId="41" fontId="28" fillId="61" borderId="0" xfId="344" applyNumberFormat="1" applyFont="1" applyFill="1" applyBorder="1" applyAlignment="1" applyProtection="1">
      <alignment horizontal="right" wrapText="1"/>
      <protection/>
    </xf>
    <xf numFmtId="0" fontId="27" fillId="60" borderId="0" xfId="344" applyFont="1" applyFill="1" applyBorder="1" applyAlignment="1" applyProtection="1">
      <alignment horizontal="left" wrapText="1"/>
      <protection/>
    </xf>
    <xf numFmtId="41" fontId="17" fillId="61" borderId="28" xfId="107" applyNumberFormat="1" applyFont="1" applyFill="1" applyBorder="1" applyAlignment="1" applyProtection="1">
      <alignment horizontal="right" wrapText="1"/>
      <protection/>
    </xf>
    <xf numFmtId="41" fontId="17" fillId="61" borderId="28" xfId="107" applyNumberFormat="1" applyFont="1" applyFill="1" applyBorder="1" applyAlignment="1" applyProtection="1">
      <alignment horizontal="right" wrapText="1"/>
      <protection locked="0"/>
    </xf>
    <xf numFmtId="0" fontId="9" fillId="61" borderId="24" xfId="0" applyFont="1" applyFill="1" applyBorder="1" applyAlignment="1" applyProtection="1">
      <alignment horizontal="left" wrapText="1"/>
      <protection locked="0"/>
    </xf>
    <xf numFmtId="41" fontId="17" fillId="61" borderId="9" xfId="107" applyNumberFormat="1" applyFont="1" applyFill="1" applyBorder="1" applyAlignment="1" applyProtection="1">
      <alignment horizontal="right" wrapText="1"/>
      <protection locked="0"/>
    </xf>
    <xf numFmtId="0" fontId="162" fillId="61" borderId="0" xfId="0" applyFont="1" applyFill="1" applyBorder="1" applyAlignment="1" applyProtection="1">
      <alignment horizontal="left" vertical="top" wrapText="1"/>
      <protection/>
    </xf>
    <xf numFmtId="0" fontId="169" fillId="61" borderId="31" xfId="0" applyFont="1" applyFill="1" applyBorder="1" applyAlignment="1" applyProtection="1" quotePrefix="1">
      <alignment horizontal="left" wrapText="1"/>
      <protection/>
    </xf>
    <xf numFmtId="0" fontId="37" fillId="61" borderId="0" xfId="322" applyFont="1" applyFill="1" applyBorder="1" applyAlignment="1" applyProtection="1">
      <alignment vertical="top" wrapText="1"/>
      <protection/>
    </xf>
    <xf numFmtId="41" fontId="28" fillId="60" borderId="9" xfId="348" applyNumberFormat="1" applyFont="1" applyFill="1" applyBorder="1" applyAlignment="1" applyProtection="1">
      <alignment horizontal="center" wrapText="1"/>
      <protection/>
    </xf>
    <xf numFmtId="41" fontId="28" fillId="60" borderId="0" xfId="348" applyNumberFormat="1" applyFont="1" applyFill="1" applyBorder="1" applyAlignment="1" applyProtection="1">
      <alignment horizontal="center" wrapText="1"/>
      <protection/>
    </xf>
    <xf numFmtId="41" fontId="33" fillId="60" borderId="13" xfId="327" applyNumberFormat="1" applyFont="1" applyFill="1" applyBorder="1" applyAlignment="1" applyProtection="1">
      <alignment horizontal="right" wrapText="1"/>
      <protection/>
    </xf>
    <xf numFmtId="41" fontId="33" fillId="60" borderId="7" xfId="327" applyNumberFormat="1" applyFont="1" applyFill="1" applyBorder="1" applyAlignment="1" applyProtection="1">
      <alignment horizontal="center" wrapText="1"/>
      <protection/>
    </xf>
    <xf numFmtId="41" fontId="33" fillId="60" borderId="21" xfId="327" applyNumberFormat="1" applyFont="1" applyFill="1" applyBorder="1" applyAlignment="1" applyProtection="1">
      <alignment horizontal="right" wrapText="1"/>
      <protection/>
    </xf>
    <xf numFmtId="0" fontId="90" fillId="60" borderId="0" xfId="327" applyFont="1" applyFill="1" applyBorder="1" applyAlignment="1" applyProtection="1" quotePrefix="1">
      <alignment horizontal="left" wrapText="1"/>
      <protection/>
    </xf>
    <xf numFmtId="0" fontId="89" fillId="60" borderId="30" xfId="327" applyNumberFormat="1" applyFont="1" applyFill="1" applyBorder="1" applyAlignment="1" applyProtection="1">
      <alignment horizontal="right" wrapText="1"/>
      <protection/>
    </xf>
    <xf numFmtId="0" fontId="89" fillId="60" borderId="31" xfId="327" applyNumberFormat="1" applyFont="1" applyFill="1" applyBorder="1" applyAlignment="1" applyProtection="1">
      <alignment wrapText="1"/>
      <protection/>
    </xf>
    <xf numFmtId="0" fontId="33" fillId="60" borderId="31" xfId="327" applyNumberFormat="1" applyFont="1" applyFill="1" applyBorder="1" applyAlignment="1" applyProtection="1">
      <alignment horizontal="center" wrapText="1"/>
      <protection/>
    </xf>
    <xf numFmtId="0" fontId="33" fillId="60" borderId="30" xfId="327" applyNumberFormat="1" applyFont="1" applyFill="1" applyBorder="1" applyAlignment="1" applyProtection="1">
      <alignment horizontal="center" wrapText="1"/>
      <protection/>
    </xf>
    <xf numFmtId="0" fontId="89" fillId="61" borderId="0" xfId="327" applyFont="1" applyFill="1" applyBorder="1" applyAlignment="1" applyProtection="1">
      <alignment wrapText="1"/>
      <protection/>
    </xf>
    <xf numFmtId="41" fontId="89" fillId="60" borderId="32" xfId="327" applyNumberFormat="1" applyFont="1" applyFill="1" applyBorder="1" applyAlignment="1" applyProtection="1">
      <alignment horizontal="right" wrapText="1"/>
      <protection/>
    </xf>
    <xf numFmtId="41" fontId="89" fillId="60" borderId="26" xfId="327" applyNumberFormat="1" applyFont="1" applyFill="1" applyBorder="1" applyAlignment="1" applyProtection="1">
      <alignment horizontal="right" wrapText="1"/>
      <protection/>
    </xf>
    <xf numFmtId="41" fontId="89" fillId="60" borderId="33" xfId="327" applyNumberFormat="1" applyFont="1" applyFill="1" applyBorder="1" applyAlignment="1" applyProtection="1">
      <alignment horizontal="right" wrapText="1"/>
      <protection/>
    </xf>
    <xf numFmtId="41" fontId="33" fillId="60" borderId="9" xfId="327" applyNumberFormat="1" applyFont="1" applyFill="1" applyBorder="1" applyAlignment="1" applyProtection="1">
      <alignment horizontal="right" wrapText="1"/>
      <protection/>
    </xf>
    <xf numFmtId="41" fontId="33" fillId="60" borderId="24" xfId="327" applyNumberFormat="1" applyFont="1" applyFill="1" applyBorder="1" applyAlignment="1" applyProtection="1">
      <alignment horizontal="right" wrapText="1"/>
      <protection/>
    </xf>
    <xf numFmtId="41" fontId="89" fillId="60" borderId="24" xfId="327" applyNumberFormat="1" applyFont="1" applyFill="1" applyBorder="1" applyAlignment="1" applyProtection="1">
      <alignment horizontal="right" wrapText="1"/>
      <protection/>
    </xf>
    <xf numFmtId="41" fontId="89" fillId="60" borderId="28" xfId="134" applyNumberFormat="1" applyFont="1" applyFill="1" applyBorder="1" applyAlignment="1" applyProtection="1">
      <alignment horizontal="right" wrapText="1"/>
      <protection/>
    </xf>
    <xf numFmtId="41" fontId="89" fillId="60" borderId="24" xfId="134" applyNumberFormat="1" applyFont="1" applyFill="1" applyBorder="1" applyAlignment="1" applyProtection="1">
      <alignment horizontal="right" wrapText="1"/>
      <protection/>
    </xf>
    <xf numFmtId="41" fontId="152" fillId="60" borderId="28" xfId="134" applyNumberFormat="1" applyFont="1" applyFill="1" applyBorder="1" applyAlignment="1" applyProtection="1">
      <alignment horizontal="right" wrapText="1"/>
      <protection/>
    </xf>
    <xf numFmtId="41" fontId="176" fillId="60" borderId="27" xfId="134" applyNumberFormat="1" applyFont="1" applyFill="1" applyBorder="1" applyAlignment="1" applyProtection="1">
      <alignment horizontal="right" wrapText="1"/>
      <protection/>
    </xf>
    <xf numFmtId="41" fontId="33" fillId="60" borderId="28" xfId="134" applyNumberFormat="1" applyFont="1" applyFill="1" applyBorder="1" applyAlignment="1" applyProtection="1">
      <alignment horizontal="right" wrapText="1"/>
      <protection/>
    </xf>
    <xf numFmtId="41" fontId="33" fillId="60" borderId="24" xfId="134" applyNumberFormat="1" applyFont="1" applyFill="1" applyBorder="1" applyAlignment="1" applyProtection="1">
      <alignment horizontal="right" wrapText="1"/>
      <protection/>
    </xf>
    <xf numFmtId="41" fontId="33" fillId="60" borderId="0" xfId="134" applyNumberFormat="1" applyFont="1" applyFill="1" applyBorder="1" applyAlignment="1" applyProtection="1">
      <alignment horizontal="right" wrapText="1"/>
      <protection/>
    </xf>
    <xf numFmtId="41" fontId="89" fillId="60" borderId="9" xfId="134" applyNumberFormat="1" applyFont="1" applyFill="1" applyBorder="1" applyAlignment="1" applyProtection="1">
      <alignment horizontal="right" wrapText="1"/>
      <protection/>
    </xf>
    <xf numFmtId="41" fontId="152" fillId="60" borderId="9" xfId="134" applyNumberFormat="1" applyFont="1" applyFill="1" applyBorder="1" applyAlignment="1" applyProtection="1">
      <alignment horizontal="right" wrapText="1"/>
      <protection/>
    </xf>
    <xf numFmtId="41" fontId="176" fillId="60" borderId="0" xfId="134" applyNumberFormat="1" applyFont="1" applyFill="1" applyBorder="1" applyAlignment="1" applyProtection="1">
      <alignment horizontal="right" wrapText="1"/>
      <protection/>
    </xf>
    <xf numFmtId="41" fontId="33" fillId="60" borderId="9" xfId="134" applyNumberFormat="1" applyFont="1" applyFill="1" applyBorder="1" applyAlignment="1" applyProtection="1">
      <alignment horizontal="right" wrapText="1"/>
      <protection/>
    </xf>
    <xf numFmtId="41" fontId="89" fillId="60" borderId="13" xfId="134" applyNumberFormat="1" applyFont="1" applyFill="1" applyBorder="1" applyAlignment="1" applyProtection="1">
      <alignment horizontal="right" wrapText="1"/>
      <protection/>
    </xf>
    <xf numFmtId="41" fontId="89" fillId="60" borderId="21" xfId="134" applyNumberFormat="1" applyFont="1" applyFill="1" applyBorder="1" applyAlignment="1" applyProtection="1">
      <alignment horizontal="right" wrapText="1"/>
      <protection/>
    </xf>
    <xf numFmtId="41" fontId="152" fillId="60" borderId="13" xfId="134" applyNumberFormat="1" applyFont="1" applyFill="1" applyBorder="1" applyAlignment="1" applyProtection="1">
      <alignment horizontal="right" wrapText="1"/>
      <protection/>
    </xf>
    <xf numFmtId="41" fontId="176" fillId="60" borderId="7" xfId="134" applyNumberFormat="1" applyFont="1" applyFill="1" applyBorder="1" applyAlignment="1" applyProtection="1">
      <alignment horizontal="right" wrapText="1"/>
      <protection/>
    </xf>
    <xf numFmtId="41" fontId="33" fillId="60" borderId="13" xfId="134" applyNumberFormat="1" applyFont="1" applyFill="1" applyBorder="1" applyAlignment="1" applyProtection="1">
      <alignment horizontal="right" wrapText="1"/>
      <protection/>
    </xf>
    <xf numFmtId="41" fontId="33" fillId="60" borderId="7" xfId="134" applyNumberFormat="1" applyFont="1" applyFill="1" applyBorder="1" applyAlignment="1" applyProtection="1">
      <alignment horizontal="right" wrapText="1"/>
      <protection/>
    </xf>
    <xf numFmtId="41" fontId="89" fillId="61" borderId="28" xfId="134" applyNumberFormat="1" applyFont="1" applyFill="1" applyBorder="1" applyAlignment="1" applyProtection="1">
      <alignment horizontal="right" wrapText="1"/>
      <protection/>
    </xf>
    <xf numFmtId="41" fontId="89" fillId="61" borderId="24" xfId="134" applyNumberFormat="1" applyFont="1" applyFill="1" applyBorder="1" applyAlignment="1" applyProtection="1">
      <alignment horizontal="right" wrapText="1"/>
      <protection/>
    </xf>
    <xf numFmtId="41" fontId="152" fillId="61" borderId="28" xfId="134" applyNumberFormat="1" applyFont="1" applyFill="1" applyBorder="1" applyAlignment="1" applyProtection="1">
      <alignment horizontal="right" wrapText="1"/>
      <protection/>
    </xf>
    <xf numFmtId="41" fontId="176" fillId="61" borderId="27" xfId="134" applyNumberFormat="1" applyFont="1" applyFill="1" applyBorder="1" applyAlignment="1" applyProtection="1">
      <alignment horizontal="right" wrapText="1"/>
      <protection/>
    </xf>
    <xf numFmtId="41" fontId="33" fillId="61" borderId="28" xfId="134" applyNumberFormat="1" applyFont="1" applyFill="1" applyBorder="1" applyAlignment="1" applyProtection="1">
      <alignment horizontal="right" wrapText="1"/>
      <protection/>
    </xf>
    <xf numFmtId="41" fontId="33" fillId="61" borderId="0" xfId="134" applyNumberFormat="1" applyFont="1" applyFill="1" applyBorder="1" applyAlignment="1" applyProtection="1">
      <alignment horizontal="right" wrapText="1"/>
      <protection/>
    </xf>
    <xf numFmtId="41" fontId="33" fillId="60" borderId="34" xfId="134" applyNumberFormat="1" applyFont="1" applyFill="1" applyBorder="1" applyAlignment="1" applyProtection="1">
      <alignment horizontal="right" wrapText="1"/>
      <protection/>
    </xf>
    <xf numFmtId="41" fontId="152" fillId="61" borderId="9" xfId="134" applyNumberFormat="1" applyFont="1" applyFill="1" applyBorder="1" applyAlignment="1" applyProtection="1">
      <alignment horizontal="right" wrapText="1"/>
      <protection/>
    </xf>
    <xf numFmtId="41" fontId="176" fillId="61" borderId="0" xfId="134" applyNumberFormat="1" applyFont="1" applyFill="1" applyBorder="1" applyAlignment="1" applyProtection="1">
      <alignment horizontal="right" wrapText="1"/>
      <protection/>
    </xf>
    <xf numFmtId="41" fontId="33" fillId="61" borderId="9" xfId="134" applyNumberFormat="1" applyFont="1" applyFill="1" applyBorder="1" applyAlignment="1" applyProtection="1">
      <alignment horizontal="right" wrapText="1"/>
      <protection/>
    </xf>
    <xf numFmtId="41" fontId="89" fillId="61" borderId="13" xfId="134" applyNumberFormat="1" applyFont="1" applyFill="1" applyBorder="1" applyAlignment="1" applyProtection="1">
      <alignment horizontal="right" wrapText="1"/>
      <protection/>
    </xf>
    <xf numFmtId="41" fontId="89" fillId="61" borderId="21" xfId="134" applyNumberFormat="1" applyFont="1" applyFill="1" applyBorder="1" applyAlignment="1" applyProtection="1">
      <alignment horizontal="right" wrapText="1"/>
      <protection/>
    </xf>
    <xf numFmtId="41" fontId="152" fillId="61" borderId="13" xfId="134" applyNumberFormat="1" applyFont="1" applyFill="1" applyBorder="1" applyAlignment="1" applyProtection="1">
      <alignment horizontal="right" wrapText="1"/>
      <protection/>
    </xf>
    <xf numFmtId="41" fontId="176" fillId="61" borderId="7" xfId="134" applyNumberFormat="1" applyFont="1" applyFill="1" applyBorder="1" applyAlignment="1" applyProtection="1">
      <alignment horizontal="right" wrapText="1"/>
      <protection/>
    </xf>
    <xf numFmtId="41" fontId="33" fillId="61" borderId="13" xfId="134" applyNumberFormat="1" applyFont="1" applyFill="1" applyBorder="1" applyAlignment="1" applyProtection="1">
      <alignment horizontal="right" wrapText="1"/>
      <protection/>
    </xf>
    <xf numFmtId="41" fontId="33" fillId="61" borderId="7" xfId="134" applyNumberFormat="1" applyFont="1" applyFill="1" applyBorder="1" applyAlignment="1" applyProtection="1">
      <alignment horizontal="right" wrapText="1"/>
      <protection/>
    </xf>
    <xf numFmtId="41" fontId="33" fillId="61" borderId="21" xfId="134" applyNumberFormat="1" applyFont="1" applyFill="1" applyBorder="1" applyAlignment="1" applyProtection="1">
      <alignment horizontal="right" wrapText="1"/>
      <protection/>
    </xf>
    <xf numFmtId="0" fontId="89" fillId="61" borderId="29" xfId="327" applyFont="1" applyFill="1" applyBorder="1" applyAlignment="1" applyProtection="1">
      <alignment horizontal="left" wrapText="1"/>
      <protection/>
    </xf>
    <xf numFmtId="41" fontId="89" fillId="61" borderId="9" xfId="134" applyNumberFormat="1" applyFont="1" applyFill="1" applyBorder="1" applyAlignment="1" applyProtection="1">
      <alignment horizontal="right" wrapText="1"/>
      <protection/>
    </xf>
    <xf numFmtId="41" fontId="89" fillId="61" borderId="0" xfId="134" applyNumberFormat="1" applyFont="1" applyFill="1" applyBorder="1" applyAlignment="1" applyProtection="1">
      <alignment horizontal="right" wrapText="1"/>
      <protection/>
    </xf>
    <xf numFmtId="41" fontId="89" fillId="61" borderId="32" xfId="134" applyNumberFormat="1" applyFont="1" applyFill="1" applyBorder="1" applyAlignment="1" applyProtection="1">
      <alignment horizontal="right" wrapText="1"/>
      <protection/>
    </xf>
    <xf numFmtId="41" fontId="89" fillId="61" borderId="26" xfId="134" applyNumberFormat="1" applyFont="1" applyFill="1" applyBorder="1" applyAlignment="1" applyProtection="1">
      <alignment horizontal="right" wrapText="1"/>
      <protection/>
    </xf>
    <xf numFmtId="41" fontId="152" fillId="61" borderId="32" xfId="134" applyNumberFormat="1" applyFont="1" applyFill="1" applyBorder="1" applyAlignment="1" applyProtection="1">
      <alignment horizontal="right" wrapText="1"/>
      <protection/>
    </xf>
    <xf numFmtId="41" fontId="176" fillId="61" borderId="33" xfId="134" applyNumberFormat="1" applyFont="1" applyFill="1" applyBorder="1" applyAlignment="1" applyProtection="1">
      <alignment horizontal="right" wrapText="1"/>
      <protection/>
    </xf>
    <xf numFmtId="41" fontId="33" fillId="61" borderId="32" xfId="134" applyNumberFormat="1" applyFont="1" applyFill="1" applyBorder="1" applyAlignment="1" applyProtection="1">
      <alignment horizontal="right" wrapText="1"/>
      <protection/>
    </xf>
    <xf numFmtId="41" fontId="33" fillId="61" borderId="33" xfId="134" applyNumberFormat="1" applyFont="1" applyFill="1" applyBorder="1" applyAlignment="1" applyProtection="1">
      <alignment horizontal="right" wrapText="1"/>
      <protection/>
    </xf>
    <xf numFmtId="41" fontId="89" fillId="61" borderId="25" xfId="134" applyNumberFormat="1" applyFont="1" applyFill="1" applyBorder="1" applyAlignment="1" applyProtection="1">
      <alignment horizontal="right" wrapText="1"/>
      <protection/>
    </xf>
    <xf numFmtId="41" fontId="152" fillId="61" borderId="30" xfId="134" applyNumberFormat="1" applyFont="1" applyFill="1" applyBorder="1" applyAlignment="1" applyProtection="1">
      <alignment horizontal="right" wrapText="1"/>
      <protection/>
    </xf>
    <xf numFmtId="41" fontId="176" fillId="61" borderId="25" xfId="134" applyNumberFormat="1" applyFont="1" applyFill="1" applyBorder="1" applyAlignment="1" applyProtection="1">
      <alignment horizontal="right" wrapText="1"/>
      <protection/>
    </xf>
    <xf numFmtId="41" fontId="89" fillId="61" borderId="31" xfId="134" applyNumberFormat="1" applyFont="1" applyFill="1" applyBorder="1" applyAlignment="1" applyProtection="1">
      <alignment horizontal="right" wrapText="1"/>
      <protection/>
    </xf>
    <xf numFmtId="41" fontId="33" fillId="61" borderId="30" xfId="134" applyNumberFormat="1" applyFont="1" applyFill="1" applyBorder="1" applyAlignment="1" applyProtection="1">
      <alignment horizontal="right" wrapText="1"/>
      <protection/>
    </xf>
    <xf numFmtId="41" fontId="33" fillId="61" borderId="25" xfId="134" applyNumberFormat="1" applyFont="1" applyFill="1" applyBorder="1" applyAlignment="1" applyProtection="1">
      <alignment horizontal="right" wrapText="1"/>
      <protection/>
    </xf>
    <xf numFmtId="41" fontId="33" fillId="61" borderId="31" xfId="134" applyNumberFormat="1" applyFont="1" applyFill="1" applyBorder="1" applyAlignment="1" applyProtection="1">
      <alignment horizontal="right" wrapText="1"/>
      <protection/>
    </xf>
    <xf numFmtId="41" fontId="33" fillId="61" borderId="24" xfId="134" applyNumberFormat="1" applyFont="1" applyFill="1" applyBorder="1" applyAlignment="1" applyProtection="1">
      <alignment horizontal="right" wrapText="1"/>
      <protection/>
    </xf>
    <xf numFmtId="0" fontId="33" fillId="61" borderId="38" xfId="327" applyFont="1" applyFill="1" applyBorder="1" applyAlignment="1" applyProtection="1">
      <alignment horizontal="left" wrapText="1"/>
      <protection/>
    </xf>
    <xf numFmtId="0" fontId="33" fillId="61" borderId="27" xfId="327" applyFont="1" applyFill="1" applyBorder="1" applyAlignment="1" applyProtection="1">
      <alignment horizontal="left" wrapText="1"/>
      <protection/>
    </xf>
    <xf numFmtId="0" fontId="33" fillId="61" borderId="29" xfId="327" applyFont="1" applyFill="1" applyBorder="1" applyAlignment="1" applyProtection="1">
      <alignment horizontal="left" wrapText="1"/>
      <protection/>
    </xf>
    <xf numFmtId="0" fontId="33" fillId="61" borderId="38" xfId="327" applyFont="1" applyFill="1" applyBorder="1" applyAlignment="1" applyProtection="1">
      <alignment wrapText="1"/>
      <protection/>
    </xf>
    <xf numFmtId="0" fontId="33" fillId="61" borderId="0" xfId="327" applyFont="1" applyFill="1" applyBorder="1" applyAlignment="1" applyProtection="1">
      <alignment horizontal="left" wrapText="1"/>
      <protection/>
    </xf>
    <xf numFmtId="0" fontId="33" fillId="61" borderId="27" xfId="331" applyFont="1" applyFill="1" applyBorder="1" applyAlignment="1" applyProtection="1">
      <alignment wrapText="1"/>
      <protection/>
    </xf>
    <xf numFmtId="165" fontId="177" fillId="60" borderId="38" xfId="133" applyNumberFormat="1" applyFont="1" applyFill="1" applyBorder="1" applyAlignment="1" applyProtection="1">
      <alignment horizontal="right"/>
      <protection/>
    </xf>
    <xf numFmtId="165" fontId="177" fillId="60" borderId="27" xfId="133" applyNumberFormat="1" applyFont="1" applyFill="1" applyBorder="1" applyAlignment="1" applyProtection="1">
      <alignment horizontal="right"/>
      <protection/>
    </xf>
    <xf numFmtId="165" fontId="177" fillId="60" borderId="29" xfId="133" applyNumberFormat="1" applyFont="1" applyFill="1" applyBorder="1" applyAlignment="1" applyProtection="1">
      <alignment horizontal="right"/>
      <protection/>
    </xf>
    <xf numFmtId="165" fontId="177" fillId="60" borderId="0" xfId="133" applyNumberFormat="1" applyFont="1" applyFill="1" applyBorder="1" applyAlignment="1" applyProtection="1">
      <alignment horizontal="right"/>
      <protection/>
    </xf>
    <xf numFmtId="165" fontId="162" fillId="60" borderId="38" xfId="107" applyNumberFormat="1" applyFont="1" applyFill="1" applyBorder="1" applyAlignment="1" applyProtection="1">
      <alignment horizontal="right"/>
      <protection/>
    </xf>
    <xf numFmtId="165" fontId="162" fillId="60" borderId="29" xfId="107" applyNumberFormat="1" applyFont="1" applyFill="1" applyBorder="1" applyAlignment="1" applyProtection="1">
      <alignment horizontal="right"/>
      <protection/>
    </xf>
    <xf numFmtId="165" fontId="162" fillId="60" borderId="7" xfId="107" applyNumberFormat="1" applyFont="1" applyFill="1" applyBorder="1" applyAlignment="1" applyProtection="1">
      <alignment horizontal="right"/>
      <protection/>
    </xf>
    <xf numFmtId="165" fontId="162" fillId="60" borderId="33" xfId="107" applyNumberFormat="1" applyFont="1" applyFill="1" applyBorder="1" applyAlignment="1" applyProtection="1">
      <alignment horizontal="right"/>
      <protection/>
    </xf>
    <xf numFmtId="165" fontId="162" fillId="60" borderId="27" xfId="107" applyNumberFormat="1" applyFont="1" applyFill="1" applyBorder="1" applyAlignment="1" applyProtection="1">
      <alignment horizontal="right"/>
      <protection/>
    </xf>
    <xf numFmtId="171" fontId="28" fillId="60" borderId="0" xfId="344" applyNumberFormat="1" applyFont="1" applyFill="1" applyBorder="1" applyAlignment="1" applyProtection="1">
      <alignment horizontal="center" wrapText="1"/>
      <protection/>
    </xf>
    <xf numFmtId="171" fontId="27" fillId="60" borderId="33" xfId="344" applyNumberFormat="1" applyFont="1" applyFill="1" applyBorder="1" applyAlignment="1" applyProtection="1">
      <alignment horizontal="center" wrapText="1"/>
      <protection/>
    </xf>
    <xf numFmtId="0" fontId="28" fillId="60" borderId="33" xfId="344" applyFont="1" applyFill="1" applyBorder="1" applyAlignment="1" applyProtection="1">
      <alignment horizontal="right" wrapText="1"/>
      <protection/>
    </xf>
    <xf numFmtId="41" fontId="28" fillId="61" borderId="33" xfId="344" applyNumberFormat="1" applyFont="1" applyFill="1" applyBorder="1" applyAlignment="1" applyProtection="1">
      <alignment wrapText="1"/>
      <protection/>
    </xf>
    <xf numFmtId="41" fontId="28" fillId="61" borderId="0" xfId="344" applyNumberFormat="1" applyFont="1" applyFill="1" applyBorder="1" applyAlignment="1" applyProtection="1">
      <alignment wrapText="1"/>
      <protection/>
    </xf>
    <xf numFmtId="0" fontId="169" fillId="61" borderId="25" xfId="0" applyFont="1" applyFill="1" applyBorder="1" applyAlignment="1" applyProtection="1" quotePrefix="1">
      <alignment horizontal="left"/>
      <protection/>
    </xf>
    <xf numFmtId="41" fontId="37" fillId="60" borderId="21" xfId="327" applyNumberFormat="1" applyFont="1" applyFill="1" applyBorder="1" applyAlignment="1" applyProtection="1">
      <alignment horizontal="center" wrapText="1"/>
      <protection/>
    </xf>
    <xf numFmtId="41" fontId="9" fillId="61" borderId="13" xfId="107" applyNumberFormat="1" applyFont="1" applyFill="1" applyBorder="1" applyAlignment="1" applyProtection="1">
      <alignment horizontal="right" wrapText="1"/>
      <protection/>
    </xf>
    <xf numFmtId="0" fontId="14" fillId="61" borderId="0" xfId="338" applyFont="1" applyFill="1" applyBorder="1" applyAlignment="1" applyProtection="1">
      <alignment horizontal="left" wrapText="1"/>
      <protection/>
    </xf>
    <xf numFmtId="0" fontId="15" fillId="61" borderId="0" xfId="338" applyFont="1" applyFill="1" applyBorder="1" applyAlignment="1" applyProtection="1">
      <alignment horizontal="left" wrapText="1"/>
      <protection/>
    </xf>
    <xf numFmtId="41" fontId="9" fillId="60" borderId="42" xfId="338" applyNumberFormat="1" applyFont="1" applyFill="1" applyBorder="1" applyAlignment="1" applyProtection="1">
      <alignment horizontal="center" wrapText="1"/>
      <protection/>
    </xf>
    <xf numFmtId="41" fontId="37" fillId="60" borderId="7" xfId="327" applyNumberFormat="1" applyFont="1" applyFill="1" applyBorder="1" applyAlignment="1" applyProtection="1">
      <alignment horizontal="centerContinuous" wrapText="1"/>
      <protection/>
    </xf>
    <xf numFmtId="170" fontId="19" fillId="61" borderId="27" xfId="134" applyNumberFormat="1" applyFont="1" applyFill="1" applyBorder="1" applyAlignment="1" applyProtection="1">
      <alignment horizontal="right" wrapText="1"/>
      <protection/>
    </xf>
    <xf numFmtId="41" fontId="9" fillId="61" borderId="28" xfId="107" applyNumberFormat="1" applyFont="1" applyFill="1" applyBorder="1" applyAlignment="1" applyProtection="1">
      <alignment horizontal="right" wrapText="1"/>
      <protection locked="0"/>
    </xf>
    <xf numFmtId="41" fontId="9" fillId="61" borderId="9" xfId="107" applyNumberFormat="1" applyFont="1" applyFill="1" applyBorder="1" applyAlignment="1" applyProtection="1">
      <alignment horizontal="right" wrapText="1"/>
      <protection locked="0"/>
    </xf>
    <xf numFmtId="41" fontId="14" fillId="61" borderId="31" xfId="134" applyNumberFormat="1" applyFont="1" applyFill="1" applyBorder="1" applyAlignment="1" applyProtection="1">
      <alignment horizontal="right" wrapText="1"/>
      <protection/>
    </xf>
    <xf numFmtId="41" fontId="9" fillId="61" borderId="27" xfId="134" applyNumberFormat="1" applyFont="1" applyFill="1" applyBorder="1" applyAlignment="1" applyProtection="1">
      <alignment horizontal="right"/>
      <protection locked="0"/>
    </xf>
    <xf numFmtId="41" fontId="9" fillId="61" borderId="0" xfId="134" applyNumberFormat="1" applyFont="1" applyFill="1" applyBorder="1" applyAlignment="1" applyProtection="1">
      <alignment horizontal="right"/>
      <protection locked="0"/>
    </xf>
    <xf numFmtId="0" fontId="14" fillId="61" borderId="29" xfId="338" applyFont="1" applyFill="1" applyBorder="1" applyAlignment="1" applyProtection="1">
      <alignment wrapText="1"/>
      <protection/>
    </xf>
    <xf numFmtId="41" fontId="9" fillId="61" borderId="27" xfId="134" applyNumberFormat="1" applyFont="1" applyFill="1" applyBorder="1" applyAlignment="1" applyProtection="1">
      <alignment horizontal="right" wrapText="1"/>
      <protection/>
    </xf>
    <xf numFmtId="41" fontId="9" fillId="61" borderId="28" xfId="134" applyNumberFormat="1" applyFont="1" applyFill="1" applyBorder="1" applyAlignment="1" applyProtection="1">
      <alignment horizontal="right" wrapText="1"/>
      <protection/>
    </xf>
    <xf numFmtId="41" fontId="9" fillId="61" borderId="13" xfId="134" applyNumberFormat="1" applyFont="1" applyFill="1" applyBorder="1" applyAlignment="1" applyProtection="1">
      <alignment horizontal="right" wrapText="1"/>
      <protection/>
    </xf>
    <xf numFmtId="41" fontId="27" fillId="60" borderId="43" xfId="134" applyNumberFormat="1" applyFont="1" applyFill="1" applyBorder="1" applyAlignment="1" applyProtection="1">
      <alignment horizontal="right" wrapText="1"/>
      <protection locked="0"/>
    </xf>
    <xf numFmtId="41" fontId="27" fillId="60" borderId="27" xfId="134" applyNumberFormat="1" applyFont="1" applyFill="1" applyBorder="1" applyAlignment="1" applyProtection="1">
      <alignment horizontal="right" wrapText="1"/>
      <protection locked="0"/>
    </xf>
    <xf numFmtId="41" fontId="27" fillId="60" borderId="0" xfId="134" applyNumberFormat="1" applyFont="1" applyFill="1" applyBorder="1" applyAlignment="1" applyProtection="1">
      <alignment horizontal="right" wrapText="1"/>
      <protection locked="0"/>
    </xf>
    <xf numFmtId="41" fontId="27" fillId="60" borderId="7" xfId="134" applyNumberFormat="1" applyFont="1" applyFill="1" applyBorder="1" applyAlignment="1" applyProtection="1">
      <alignment horizontal="right" wrapText="1"/>
      <protection locked="0"/>
    </xf>
    <xf numFmtId="41" fontId="27" fillId="60" borderId="0" xfId="348" applyNumberFormat="1" applyFont="1" applyFill="1" applyBorder="1" applyAlignment="1" applyProtection="1">
      <alignment horizontal="right" wrapText="1"/>
      <protection locked="0"/>
    </xf>
    <xf numFmtId="0" fontId="155" fillId="61" borderId="0" xfId="322" applyFont="1" applyFill="1" applyAlignment="1" quotePrefix="1">
      <alignment horizontal="center"/>
      <protection/>
    </xf>
    <xf numFmtId="41" fontId="37" fillId="63" borderId="38" xfId="133" applyNumberFormat="1" applyFont="1" applyFill="1" applyBorder="1" applyAlignment="1" applyProtection="1">
      <alignment horizontal="right"/>
      <protection locked="0"/>
    </xf>
    <xf numFmtId="41" fontId="15" fillId="61" borderId="28" xfId="134" applyNumberFormat="1" applyFont="1" applyFill="1" applyBorder="1" applyAlignment="1" applyProtection="1">
      <alignment horizontal="right"/>
      <protection/>
    </xf>
    <xf numFmtId="41" fontId="15" fillId="61" borderId="27" xfId="134" applyNumberFormat="1" applyFont="1" applyFill="1" applyBorder="1" applyAlignment="1" applyProtection="1">
      <alignment horizontal="right"/>
      <protection/>
    </xf>
    <xf numFmtId="41" fontId="15" fillId="61" borderId="27" xfId="922" applyNumberFormat="1" applyFont="1" applyFill="1" applyBorder="1" applyAlignment="1" applyProtection="1">
      <alignment horizontal="right"/>
      <protection/>
    </xf>
    <xf numFmtId="43" fontId="15" fillId="61" borderId="27" xfId="338" applyNumberFormat="1" applyFont="1" applyFill="1" applyBorder="1" applyAlignment="1" applyProtection="1">
      <alignment horizontal="right"/>
      <protection/>
    </xf>
    <xf numFmtId="41" fontId="15" fillId="61" borderId="9" xfId="134" applyNumberFormat="1" applyFont="1" applyFill="1" applyBorder="1" applyAlignment="1" applyProtection="1">
      <alignment horizontal="right"/>
      <protection/>
    </xf>
    <xf numFmtId="41" fontId="15" fillId="61" borderId="0" xfId="134" applyNumberFormat="1" applyFont="1" applyFill="1" applyBorder="1" applyAlignment="1" applyProtection="1">
      <alignment horizontal="right"/>
      <protection/>
    </xf>
    <xf numFmtId="41" fontId="15" fillId="61" borderId="0" xfId="922" applyNumberFormat="1" applyFont="1" applyFill="1" applyBorder="1" applyAlignment="1" applyProtection="1">
      <alignment horizontal="right"/>
      <protection/>
    </xf>
    <xf numFmtId="43" fontId="15" fillId="61" borderId="0" xfId="338" applyNumberFormat="1" applyFont="1" applyFill="1" applyBorder="1" applyAlignment="1" applyProtection="1">
      <alignment horizontal="right"/>
      <protection/>
    </xf>
    <xf numFmtId="41" fontId="15" fillId="61" borderId="13" xfId="134" applyNumberFormat="1" applyFont="1" applyFill="1" applyBorder="1" applyAlignment="1" applyProtection="1">
      <alignment horizontal="right"/>
      <protection/>
    </xf>
    <xf numFmtId="41" fontId="15" fillId="61" borderId="7" xfId="134" applyNumberFormat="1" applyFont="1" applyFill="1" applyBorder="1" applyAlignment="1" applyProtection="1">
      <alignment horizontal="right"/>
      <protection/>
    </xf>
    <xf numFmtId="41" fontId="15" fillId="61" borderId="7" xfId="922" applyNumberFormat="1" applyFont="1" applyFill="1" applyBorder="1" applyAlignment="1" applyProtection="1">
      <alignment horizontal="right"/>
      <protection/>
    </xf>
    <xf numFmtId="43" fontId="15" fillId="61" borderId="7" xfId="338" applyNumberFormat="1" applyFont="1" applyFill="1" applyBorder="1" applyAlignment="1" applyProtection="1">
      <alignment horizontal="right"/>
      <protection/>
    </xf>
    <xf numFmtId="43" fontId="15" fillId="61" borderId="0" xfId="922" applyNumberFormat="1" applyFont="1" applyFill="1" applyBorder="1" applyAlignment="1" applyProtection="1">
      <alignment horizontal="right"/>
      <protection/>
    </xf>
    <xf numFmtId="43" fontId="15" fillId="61" borderId="0" xfId="134" applyNumberFormat="1" applyFont="1" applyFill="1" applyBorder="1" applyAlignment="1" applyProtection="1">
      <alignment horizontal="right"/>
      <protection/>
    </xf>
    <xf numFmtId="43" fontId="15" fillId="61" borderId="27" xfId="134" applyNumberFormat="1" applyFont="1" applyFill="1" applyBorder="1" applyAlignment="1" applyProtection="1">
      <alignment horizontal="right"/>
      <protection/>
    </xf>
    <xf numFmtId="43" fontId="15" fillId="61" borderId="7" xfId="134" applyNumberFormat="1" applyFont="1" applyFill="1" applyBorder="1" applyAlignment="1" applyProtection="1">
      <alignment horizontal="right"/>
      <protection/>
    </xf>
    <xf numFmtId="41" fontId="15" fillId="61" borderId="25" xfId="134" applyNumberFormat="1" applyFont="1" applyFill="1" applyBorder="1" applyAlignment="1" applyProtection="1">
      <alignment horizontal="right"/>
      <protection/>
    </xf>
    <xf numFmtId="41" fontId="5" fillId="61" borderId="28" xfId="134" applyNumberFormat="1" applyFont="1" applyFill="1" applyBorder="1" applyAlignment="1" applyProtection="1">
      <alignment horizontal="right"/>
      <protection/>
    </xf>
    <xf numFmtId="41" fontId="5" fillId="61" borderId="27" xfId="134" applyNumberFormat="1" applyFont="1" applyFill="1" applyBorder="1" applyAlignment="1" applyProtection="1">
      <alignment horizontal="right"/>
      <protection/>
    </xf>
    <xf numFmtId="41" fontId="5" fillId="61" borderId="9" xfId="134" applyNumberFormat="1" applyFont="1" applyFill="1" applyBorder="1" applyAlignment="1" applyProtection="1">
      <alignment horizontal="right"/>
      <protection/>
    </xf>
    <xf numFmtId="41" fontId="5" fillId="61" borderId="0" xfId="134" applyNumberFormat="1" applyFont="1" applyFill="1" applyBorder="1" applyAlignment="1" applyProtection="1">
      <alignment horizontal="right"/>
      <protection/>
    </xf>
    <xf numFmtId="41" fontId="5" fillId="61" borderId="13" xfId="134" applyNumberFormat="1" applyFont="1" applyFill="1" applyBorder="1" applyAlignment="1" applyProtection="1">
      <alignment horizontal="right"/>
      <protection/>
    </xf>
    <xf numFmtId="41" fontId="5" fillId="61" borderId="7" xfId="134" applyNumberFormat="1" applyFont="1" applyFill="1" applyBorder="1" applyAlignment="1" applyProtection="1">
      <alignment horizontal="right"/>
      <protection/>
    </xf>
    <xf numFmtId="41" fontId="5" fillId="61" borderId="25" xfId="134" applyNumberFormat="1" applyFont="1" applyFill="1" applyBorder="1" applyAlignment="1" applyProtection="1">
      <alignment horizontal="right"/>
      <protection/>
    </xf>
    <xf numFmtId="0" fontId="5" fillId="61" borderId="0" xfId="327" applyFont="1" applyFill="1" applyBorder="1" applyAlignment="1" applyProtection="1">
      <alignment horizontal="center"/>
      <protection/>
    </xf>
    <xf numFmtId="41" fontId="5" fillId="61" borderId="7" xfId="327" applyNumberFormat="1" applyFont="1" applyFill="1" applyBorder="1" applyAlignment="1" applyProtection="1">
      <alignment horizontal="right"/>
      <protection/>
    </xf>
    <xf numFmtId="41" fontId="5" fillId="61" borderId="56" xfId="134" applyNumberFormat="1" applyFont="1" applyFill="1" applyBorder="1" applyAlignment="1" applyProtection="1">
      <alignment horizontal="right"/>
      <protection/>
    </xf>
    <xf numFmtId="41" fontId="5" fillId="61" borderId="33" xfId="327" applyNumberFormat="1" applyFont="1" applyFill="1" applyBorder="1" applyAlignment="1" applyProtection="1">
      <alignment horizontal="right"/>
      <protection/>
    </xf>
    <xf numFmtId="41" fontId="5" fillId="61" borderId="38" xfId="327" applyNumberFormat="1" applyFont="1" applyFill="1" applyBorder="1" applyAlignment="1" applyProtection="1">
      <alignment horizontal="right"/>
      <protection/>
    </xf>
    <xf numFmtId="41" fontId="5" fillId="61" borderId="43" xfId="327" applyNumberFormat="1" applyFont="1" applyFill="1" applyBorder="1" applyAlignment="1" applyProtection="1">
      <alignment horizontal="right"/>
      <protection/>
    </xf>
    <xf numFmtId="41" fontId="5" fillId="61" borderId="34" xfId="134" applyNumberFormat="1" applyFont="1" applyFill="1" applyBorder="1" applyAlignment="1" applyProtection="1">
      <alignment horizontal="right"/>
      <protection/>
    </xf>
    <xf numFmtId="41" fontId="5" fillId="61" borderId="38" xfId="134" applyNumberFormat="1" applyFont="1" applyFill="1" applyBorder="1" applyAlignment="1" applyProtection="1">
      <alignment horizontal="right"/>
      <protection/>
    </xf>
    <xf numFmtId="41" fontId="5" fillId="61" borderId="37" xfId="134" applyNumberFormat="1" applyFont="1" applyFill="1" applyBorder="1" applyAlignment="1" applyProtection="1">
      <alignment horizontal="right"/>
      <protection/>
    </xf>
    <xf numFmtId="41" fontId="5" fillId="61" borderId="29" xfId="327" applyNumberFormat="1" applyFont="1" applyFill="1" applyBorder="1" applyAlignment="1" applyProtection="1">
      <alignment horizontal="right"/>
      <protection/>
    </xf>
    <xf numFmtId="41" fontId="5" fillId="61" borderId="13" xfId="327" applyNumberFormat="1" applyFont="1" applyFill="1" applyBorder="1" applyAlignment="1" applyProtection="1">
      <alignment horizontal="right"/>
      <protection/>
    </xf>
    <xf numFmtId="41" fontId="17" fillId="63" borderId="28" xfId="134" applyNumberFormat="1" applyFont="1" applyFill="1" applyBorder="1" applyAlignment="1" applyProtection="1">
      <alignment horizontal="right"/>
      <protection/>
    </xf>
    <xf numFmtId="41" fontId="17" fillId="63" borderId="27" xfId="134" applyNumberFormat="1" applyFont="1" applyFill="1" applyBorder="1" applyAlignment="1" applyProtection="1">
      <alignment horizontal="right"/>
      <protection/>
    </xf>
    <xf numFmtId="41" fontId="17" fillId="63" borderId="0" xfId="134" applyNumberFormat="1" applyFont="1" applyFill="1" applyBorder="1" applyAlignment="1" applyProtection="1">
      <alignment horizontal="right"/>
      <protection/>
    </xf>
    <xf numFmtId="41" fontId="17" fillId="63" borderId="13" xfId="134" applyNumberFormat="1" applyFont="1" applyFill="1" applyBorder="1" applyAlignment="1" applyProtection="1">
      <alignment horizontal="right"/>
      <protection/>
    </xf>
    <xf numFmtId="41" fontId="17" fillId="63" borderId="7" xfId="134" applyNumberFormat="1" applyFont="1" applyFill="1" applyBorder="1" applyAlignment="1" applyProtection="1">
      <alignment horizontal="right"/>
      <protection/>
    </xf>
    <xf numFmtId="41" fontId="5" fillId="63" borderId="28" xfId="134" applyNumberFormat="1" applyFont="1" applyFill="1" applyBorder="1" applyAlignment="1" applyProtection="1">
      <alignment horizontal="right"/>
      <protection locked="0"/>
    </xf>
    <xf numFmtId="41" fontId="5" fillId="63" borderId="27" xfId="134" applyNumberFormat="1" applyFont="1" applyFill="1" applyBorder="1" applyAlignment="1" applyProtection="1">
      <alignment horizontal="right"/>
      <protection locked="0"/>
    </xf>
    <xf numFmtId="41" fontId="5" fillId="63" borderId="9" xfId="134" applyNumberFormat="1" applyFont="1" applyFill="1" applyBorder="1" applyAlignment="1" applyProtection="1">
      <alignment horizontal="right"/>
      <protection locked="0"/>
    </xf>
    <xf numFmtId="41" fontId="5" fillId="63" borderId="0" xfId="134" applyNumberFormat="1" applyFont="1" applyFill="1" applyBorder="1" applyAlignment="1" applyProtection="1">
      <alignment horizontal="right"/>
      <protection locked="0"/>
    </xf>
    <xf numFmtId="41" fontId="5" fillId="63" borderId="13" xfId="134" applyNumberFormat="1" applyFont="1" applyFill="1" applyBorder="1" applyAlignment="1" applyProtection="1">
      <alignment horizontal="right"/>
      <protection locked="0"/>
    </xf>
    <xf numFmtId="41" fontId="5" fillId="63" borderId="7" xfId="134" applyNumberFormat="1" applyFont="1" applyFill="1" applyBorder="1" applyAlignment="1" applyProtection="1">
      <alignment horizontal="right"/>
      <protection locked="0"/>
    </xf>
    <xf numFmtId="41" fontId="5" fillId="63" borderId="9" xfId="349" applyNumberFormat="1" applyFont="1" applyFill="1" applyBorder="1" applyAlignment="1" applyProtection="1">
      <alignment horizontal="right"/>
      <protection locked="0"/>
    </xf>
    <xf numFmtId="41" fontId="5" fillId="63" borderId="0" xfId="349" applyNumberFormat="1" applyFont="1" applyFill="1" applyBorder="1" applyAlignment="1" applyProtection="1">
      <alignment horizontal="right"/>
      <protection locked="0"/>
    </xf>
    <xf numFmtId="41" fontId="5" fillId="63" borderId="37" xfId="134" applyNumberFormat="1" applyFont="1" applyFill="1" applyBorder="1" applyAlignment="1" applyProtection="1">
      <alignment horizontal="right"/>
      <protection locked="0"/>
    </xf>
    <xf numFmtId="41" fontId="5" fillId="63" borderId="29" xfId="134" applyNumberFormat="1" applyFont="1" applyFill="1" applyBorder="1" applyAlignment="1" applyProtection="1">
      <alignment horizontal="right"/>
      <protection locked="0"/>
    </xf>
    <xf numFmtId="41" fontId="5" fillId="63" borderId="25" xfId="134" applyNumberFormat="1" applyFont="1" applyFill="1" applyBorder="1" applyAlignment="1" applyProtection="1">
      <alignment horizontal="right"/>
      <protection locked="0"/>
    </xf>
    <xf numFmtId="41" fontId="37" fillId="61" borderId="27" xfId="133" applyNumberFormat="1" applyFont="1" applyFill="1" applyBorder="1" applyAlignment="1" applyProtection="1">
      <alignment horizontal="right"/>
      <protection/>
    </xf>
    <xf numFmtId="41" fontId="37" fillId="61" borderId="28" xfId="133" applyNumberFormat="1" applyFont="1" applyFill="1" applyBorder="1" applyAlignment="1" applyProtection="1">
      <alignment horizontal="right"/>
      <protection/>
    </xf>
    <xf numFmtId="41" fontId="37" fillId="61" borderId="34" xfId="133" applyNumberFormat="1" applyFont="1" applyFill="1" applyBorder="1" applyAlignment="1" applyProtection="1">
      <alignment horizontal="right"/>
      <protection/>
    </xf>
    <xf numFmtId="41" fontId="37" fillId="63" borderId="27" xfId="133" applyNumberFormat="1" applyFont="1" applyFill="1" applyBorder="1" applyAlignment="1" applyProtection="1">
      <alignment horizontal="right"/>
      <protection locked="0"/>
    </xf>
    <xf numFmtId="41" fontId="19" fillId="63" borderId="0" xfId="133" applyNumberFormat="1" applyFont="1" applyFill="1" applyBorder="1" applyAlignment="1" applyProtection="1">
      <alignment horizontal="right"/>
      <protection/>
    </xf>
    <xf numFmtId="41" fontId="37" fillId="61" borderId="38" xfId="133" applyNumberFormat="1" applyFont="1" applyFill="1" applyBorder="1" applyAlignment="1" applyProtection="1">
      <alignment horizontal="right"/>
      <protection/>
    </xf>
    <xf numFmtId="41" fontId="19" fillId="63" borderId="38" xfId="133" applyNumberFormat="1" applyFont="1" applyFill="1" applyBorder="1" applyAlignment="1" applyProtection="1">
      <alignment horizontal="right"/>
      <protection/>
    </xf>
    <xf numFmtId="41" fontId="19" fillId="63" borderId="27" xfId="133" applyNumberFormat="1" applyFont="1" applyFill="1" applyBorder="1" applyAlignment="1" applyProtection="1">
      <alignment horizontal="right"/>
      <protection locked="0"/>
    </xf>
    <xf numFmtId="41" fontId="19" fillId="63" borderId="27" xfId="133" applyNumberFormat="1" applyFont="1" applyFill="1" applyBorder="1" applyAlignment="1" applyProtection="1">
      <alignment horizontal="right"/>
      <protection/>
    </xf>
    <xf numFmtId="0" fontId="19" fillId="61" borderId="38" xfId="327" applyFont="1" applyFill="1" applyBorder="1" applyAlignment="1" applyProtection="1">
      <alignment horizontal="left" vertical="top" wrapText="1"/>
      <protection/>
    </xf>
    <xf numFmtId="0" fontId="33" fillId="61" borderId="38" xfId="327" applyFont="1" applyFill="1" applyBorder="1" applyAlignment="1" applyProtection="1">
      <alignment horizontal="left" vertical="top" wrapText="1"/>
      <protection/>
    </xf>
    <xf numFmtId="0" fontId="33" fillId="61" borderId="27" xfId="327" applyFont="1" applyFill="1" applyBorder="1" applyAlignment="1" applyProtection="1">
      <alignment horizontal="left" vertical="top" wrapText="1"/>
      <protection/>
    </xf>
    <xf numFmtId="0" fontId="33" fillId="61" borderId="29" xfId="327" applyFont="1" applyFill="1" applyBorder="1" applyAlignment="1" applyProtection="1">
      <alignment horizontal="left" vertical="top" wrapText="1"/>
      <protection/>
    </xf>
    <xf numFmtId="175" fontId="37" fillId="61" borderId="28" xfId="134" applyNumberFormat="1" applyFont="1" applyFill="1" applyBorder="1" applyAlignment="1" applyProtection="1">
      <alignment horizontal="right" wrapText="1"/>
      <protection/>
    </xf>
    <xf numFmtId="175" fontId="37" fillId="61" borderId="9" xfId="134" applyNumberFormat="1" applyFont="1" applyFill="1" applyBorder="1" applyAlignment="1" applyProtection="1">
      <alignment horizontal="right" wrapText="1"/>
      <protection/>
    </xf>
    <xf numFmtId="175" fontId="37" fillId="0" borderId="28" xfId="134" applyNumberFormat="1" applyFont="1" applyFill="1" applyBorder="1" applyAlignment="1" applyProtection="1">
      <alignment horizontal="right" wrapText="1"/>
      <protection/>
    </xf>
    <xf numFmtId="175" fontId="19" fillId="61" borderId="28" xfId="134" applyNumberFormat="1" applyFont="1" applyFill="1" applyBorder="1" applyAlignment="1" applyProtection="1">
      <alignment horizontal="right" wrapText="1"/>
      <protection/>
    </xf>
    <xf numFmtId="175" fontId="19" fillId="61" borderId="9" xfId="134" applyNumberFormat="1" applyFont="1" applyFill="1" applyBorder="1" applyAlignment="1" applyProtection="1">
      <alignment horizontal="right" wrapText="1"/>
      <protection/>
    </xf>
    <xf numFmtId="175" fontId="19" fillId="0" borderId="28" xfId="134" applyNumberFormat="1" applyFont="1" applyFill="1" applyBorder="1" applyAlignment="1" applyProtection="1">
      <alignment horizontal="right" wrapText="1"/>
      <protection/>
    </xf>
    <xf numFmtId="175" fontId="19" fillId="60" borderId="9" xfId="134" applyNumberFormat="1" applyFont="1" applyFill="1" applyBorder="1" applyAlignment="1" applyProtection="1">
      <alignment horizontal="right" wrapText="1"/>
      <protection/>
    </xf>
    <xf numFmtId="175" fontId="159" fillId="60" borderId="0" xfId="134" applyNumberFormat="1" applyFont="1" applyFill="1" applyBorder="1" applyAlignment="1" applyProtection="1">
      <alignment horizontal="right" wrapText="1"/>
      <protection/>
    </xf>
    <xf numFmtId="175" fontId="159" fillId="0" borderId="0" xfId="134" applyNumberFormat="1" applyFont="1" applyFill="1" applyBorder="1" applyAlignment="1" applyProtection="1">
      <alignment horizontal="right" wrapText="1"/>
      <protection/>
    </xf>
    <xf numFmtId="0" fontId="158" fillId="60" borderId="25" xfId="327" applyNumberFormat="1" applyFont="1" applyFill="1" applyBorder="1" applyAlignment="1" applyProtection="1" quotePrefix="1">
      <alignment horizontal="left" vertical="center" wrapText="1"/>
      <protection/>
    </xf>
    <xf numFmtId="0" fontId="149" fillId="0" borderId="0" xfId="348" applyFont="1" applyFill="1" applyAlignment="1" applyProtection="1">
      <alignment horizontal="left" vertical="top" wrapText="1"/>
      <protection locked="0"/>
    </xf>
    <xf numFmtId="0" fontId="162" fillId="63" borderId="0" xfId="338" applyFont="1" applyFill="1" applyAlignment="1" applyProtection="1">
      <alignment horizontal="left" wrapText="1"/>
      <protection/>
    </xf>
    <xf numFmtId="0" fontId="162" fillId="63" borderId="0" xfId="338" applyFont="1" applyFill="1" applyAlignment="1" applyProtection="1">
      <alignment horizontal="left" vertical="top" wrapText="1"/>
      <protection/>
    </xf>
    <xf numFmtId="0" fontId="19" fillId="63" borderId="27" xfId="332" applyFont="1" applyFill="1" applyBorder="1" applyAlignment="1" applyProtection="1">
      <alignment vertical="top" wrapText="1"/>
      <protection/>
    </xf>
    <xf numFmtId="0" fontId="19" fillId="63" borderId="38" xfId="327" applyFont="1" applyFill="1" applyBorder="1" applyAlignment="1" applyProtection="1">
      <alignment horizontal="left" vertical="top" wrapText="1"/>
      <protection/>
    </xf>
    <xf numFmtId="0" fontId="19" fillId="63" borderId="38" xfId="330" applyFont="1" applyFill="1" applyBorder="1" applyAlignment="1" applyProtection="1">
      <alignment wrapText="1"/>
      <protection/>
    </xf>
    <xf numFmtId="0" fontId="5" fillId="61" borderId="9" xfId="339" applyFont="1" applyFill="1" applyBorder="1" applyProtection="1">
      <alignment/>
      <protection/>
    </xf>
    <xf numFmtId="166" fontId="5" fillId="61" borderId="0" xfId="134" applyNumberFormat="1" applyFont="1" applyFill="1" applyBorder="1" applyAlignment="1" applyProtection="1">
      <alignment/>
      <protection/>
    </xf>
    <xf numFmtId="166" fontId="6" fillId="61" borderId="0" xfId="134" applyNumberFormat="1" applyFont="1" applyFill="1" applyBorder="1" applyAlignment="1" applyProtection="1">
      <alignment/>
      <protection/>
    </xf>
    <xf numFmtId="0" fontId="6" fillId="61" borderId="0" xfId="339" applyFont="1" applyFill="1" applyBorder="1" applyProtection="1">
      <alignment/>
      <protection/>
    </xf>
    <xf numFmtId="41" fontId="5" fillId="61" borderId="7" xfId="134" applyNumberFormat="1" applyFont="1" applyFill="1" applyBorder="1" applyAlignment="1" applyProtection="1">
      <alignment horizontal="right"/>
      <protection/>
    </xf>
    <xf numFmtId="167" fontId="6" fillId="61" borderId="0" xfId="922" applyNumberFormat="1" applyFont="1" applyFill="1" applyBorder="1" applyAlignment="1" applyProtection="1">
      <alignment/>
      <protection/>
    </xf>
    <xf numFmtId="41" fontId="5" fillId="61" borderId="0" xfId="134" applyNumberFormat="1" applyFont="1" applyFill="1" applyBorder="1" applyAlignment="1" applyProtection="1">
      <alignment horizontal="right"/>
      <protection/>
    </xf>
    <xf numFmtId="41" fontId="5" fillId="61" borderId="58" xfId="134" applyNumberFormat="1" applyFont="1" applyFill="1" applyBorder="1" applyAlignment="1" applyProtection="1">
      <alignment horizontal="right"/>
      <protection locked="0"/>
    </xf>
    <xf numFmtId="41" fontId="5" fillId="61" borderId="59" xfId="134" applyNumberFormat="1" applyFont="1" applyFill="1" applyBorder="1" applyAlignment="1" applyProtection="1">
      <alignment horizontal="right"/>
      <protection locked="0"/>
    </xf>
    <xf numFmtId="168" fontId="5" fillId="61" borderId="59" xfId="134" applyNumberFormat="1" applyFont="1" applyFill="1" applyBorder="1" applyAlignment="1" applyProtection="1">
      <alignment horizontal="right"/>
      <protection locked="0"/>
    </xf>
    <xf numFmtId="41" fontId="5" fillId="61" borderId="13" xfId="134" applyNumberFormat="1" applyFont="1" applyFill="1" applyBorder="1" applyAlignment="1" applyProtection="1">
      <alignment horizontal="right"/>
      <protection/>
    </xf>
    <xf numFmtId="41" fontId="5" fillId="61" borderId="7" xfId="134" applyNumberFormat="1" applyFont="1" applyFill="1" applyBorder="1" applyAlignment="1" applyProtection="1">
      <alignment horizontal="right"/>
      <protection locked="0"/>
    </xf>
    <xf numFmtId="168" fontId="5" fillId="61" borderId="7" xfId="134" applyNumberFormat="1" applyFont="1" applyFill="1" applyBorder="1" applyAlignment="1" applyProtection="1">
      <alignment horizontal="right"/>
      <protection locked="0"/>
    </xf>
    <xf numFmtId="41" fontId="5" fillId="61" borderId="30" xfId="134" applyNumberFormat="1" applyFont="1" applyFill="1" applyBorder="1" applyAlignment="1" applyProtection="1">
      <alignment horizontal="right"/>
      <protection locked="0"/>
    </xf>
    <xf numFmtId="41" fontId="5" fillId="61" borderId="0" xfId="134" applyNumberFormat="1" applyFont="1" applyFill="1" applyBorder="1" applyAlignment="1" applyProtection="1">
      <alignment horizontal="right"/>
      <protection locked="0"/>
    </xf>
    <xf numFmtId="41" fontId="5" fillId="61" borderId="9" xfId="134" applyNumberFormat="1" applyFont="1" applyFill="1" applyBorder="1" applyAlignment="1" applyProtection="1">
      <alignment horizontal="right"/>
      <protection locked="0"/>
    </xf>
    <xf numFmtId="41" fontId="5" fillId="61" borderId="9" xfId="339" applyNumberFormat="1" applyFont="1" applyFill="1" applyBorder="1" applyAlignment="1" applyProtection="1">
      <alignment horizontal="right"/>
      <protection/>
    </xf>
    <xf numFmtId="43" fontId="5" fillId="61" borderId="0" xfId="134" applyNumberFormat="1" applyFont="1" applyFill="1" applyBorder="1" applyAlignment="1" applyProtection="1">
      <alignment horizontal="right"/>
      <protection/>
    </xf>
    <xf numFmtId="41" fontId="5" fillId="61" borderId="25" xfId="134" applyNumberFormat="1" applyFont="1" applyFill="1" applyBorder="1" applyAlignment="1" applyProtection="1">
      <alignment horizontal="right"/>
      <protection locked="0"/>
    </xf>
    <xf numFmtId="41" fontId="5" fillId="61" borderId="60" xfId="134" applyNumberFormat="1" applyFont="1" applyFill="1" applyBorder="1" applyAlignment="1" applyProtection="1">
      <alignment horizontal="right"/>
      <protection/>
    </xf>
    <xf numFmtId="41" fontId="5" fillId="61" borderId="61" xfId="134" applyNumberFormat="1" applyFont="1" applyFill="1" applyBorder="1" applyAlignment="1" applyProtection="1">
      <alignment horizontal="right"/>
      <protection/>
    </xf>
    <xf numFmtId="41" fontId="5" fillId="63" borderId="59" xfId="134" applyNumberFormat="1" applyFont="1" applyFill="1" applyBorder="1" applyAlignment="1" applyProtection="1">
      <alignment horizontal="right"/>
      <protection locked="0"/>
    </xf>
    <xf numFmtId="41" fontId="6" fillId="61" borderId="0" xfId="922" applyNumberFormat="1" applyFont="1" applyFill="1" applyBorder="1" applyAlignment="1" applyProtection="1">
      <alignment horizontal="right"/>
      <protection/>
    </xf>
    <xf numFmtId="41" fontId="6" fillId="61" borderId="0" xfId="339" applyNumberFormat="1" applyFont="1" applyFill="1" applyBorder="1" applyAlignment="1" applyProtection="1">
      <alignment horizontal="right"/>
      <protection/>
    </xf>
    <xf numFmtId="41" fontId="5" fillId="61" borderId="0" xfId="107" applyNumberFormat="1" applyFont="1" applyFill="1" applyBorder="1" applyAlignment="1" applyProtection="1">
      <alignment horizontal="right"/>
      <protection/>
    </xf>
    <xf numFmtId="41" fontId="5" fillId="61" borderId="38" xfId="134" applyNumberFormat="1" applyFont="1" applyFill="1" applyBorder="1" applyAlignment="1" applyProtection="1">
      <alignment horizontal="right" wrapText="1"/>
      <protection/>
    </xf>
    <xf numFmtId="0" fontId="19" fillId="61" borderId="38" xfId="327" applyFont="1" applyFill="1" applyBorder="1" applyAlignment="1" applyProtection="1">
      <alignment/>
      <protection/>
    </xf>
    <xf numFmtId="41" fontId="37" fillId="61" borderId="13" xfId="133" applyNumberFormat="1" applyFont="1" applyFill="1" applyBorder="1" applyAlignment="1" applyProtection="1">
      <alignment horizontal="right"/>
      <protection/>
    </xf>
    <xf numFmtId="41" fontId="37" fillId="61" borderId="7" xfId="133" applyNumberFormat="1" applyFont="1" applyFill="1" applyBorder="1" applyAlignment="1" applyProtection="1">
      <alignment horizontal="right"/>
      <protection/>
    </xf>
    <xf numFmtId="41" fontId="19" fillId="61" borderId="7" xfId="133" applyNumberFormat="1" applyFont="1" applyFill="1" applyBorder="1" applyAlignment="1" applyProtection="1">
      <alignment horizontal="right"/>
      <protection/>
    </xf>
    <xf numFmtId="0" fontId="6" fillId="61" borderId="27" xfId="339" applyFont="1" applyFill="1" applyBorder="1" applyAlignment="1" applyProtection="1">
      <alignment/>
      <protection/>
    </xf>
    <xf numFmtId="0" fontId="6" fillId="61" borderId="27" xfId="339" applyFont="1" applyFill="1" applyBorder="1" applyAlignment="1" applyProtection="1">
      <alignment horizontal="right"/>
      <protection/>
    </xf>
    <xf numFmtId="0" fontId="0" fillId="61" borderId="0" xfId="337" applyFont="1" applyFill="1" applyAlignment="1" applyProtection="1">
      <alignment/>
      <protection/>
    </xf>
    <xf numFmtId="0" fontId="5" fillId="61" borderId="0" xfId="339" applyFont="1" applyFill="1" applyBorder="1" applyAlignment="1" applyProtection="1">
      <alignment horizontal="right"/>
      <protection/>
    </xf>
    <xf numFmtId="0" fontId="5" fillId="61" borderId="24" xfId="339" applyFont="1" applyFill="1" applyBorder="1" applyAlignment="1" applyProtection="1">
      <alignment/>
      <protection/>
    </xf>
    <xf numFmtId="10" fontId="6" fillId="61" borderId="27" xfId="339" applyNumberFormat="1" applyFont="1" applyFill="1" applyBorder="1" applyAlignment="1" applyProtection="1">
      <alignment horizontal="right"/>
      <protection/>
    </xf>
    <xf numFmtId="0" fontId="5" fillId="61" borderId="0" xfId="339" applyFont="1" applyFill="1" applyBorder="1" applyAlignment="1" applyProtection="1">
      <alignment horizontal="left"/>
      <protection/>
    </xf>
    <xf numFmtId="0" fontId="19" fillId="60" borderId="32" xfId="327" applyNumberFormat="1" applyFont="1" applyFill="1" applyBorder="1" applyAlignment="1" applyProtection="1">
      <alignment horizontal="center" wrapText="1"/>
      <protection/>
    </xf>
    <xf numFmtId="0" fontId="19" fillId="60" borderId="26" xfId="327" applyNumberFormat="1" applyFont="1" applyFill="1" applyBorder="1" applyAlignment="1" applyProtection="1">
      <alignment horizontal="center" wrapText="1"/>
      <protection/>
    </xf>
    <xf numFmtId="0" fontId="9" fillId="60" borderId="27" xfId="338" applyFont="1" applyFill="1" applyBorder="1" applyAlignment="1" applyProtection="1">
      <alignment horizontal="left"/>
      <protection/>
    </xf>
    <xf numFmtId="0" fontId="9" fillId="60" borderId="36" xfId="338" applyFont="1" applyFill="1" applyBorder="1" applyAlignment="1" applyProtection="1">
      <alignment horizontal="left"/>
      <protection/>
    </xf>
    <xf numFmtId="41" fontId="37" fillId="61" borderId="0" xfId="133" applyNumberFormat="1" applyFont="1" applyFill="1" applyBorder="1" applyAlignment="1" applyProtection="1">
      <alignment horizontal="right"/>
      <protection/>
    </xf>
    <xf numFmtId="41" fontId="37" fillId="61" borderId="38" xfId="133" applyNumberFormat="1" applyFont="1" applyFill="1" applyBorder="1" applyAlignment="1" applyProtection="1">
      <alignment horizontal="right"/>
      <protection locked="0"/>
    </xf>
    <xf numFmtId="41" fontId="19" fillId="61" borderId="27" xfId="133" applyNumberFormat="1" applyFont="1" applyFill="1" applyBorder="1" applyAlignment="1" applyProtection="1">
      <alignment horizontal="right"/>
      <protection locked="0"/>
    </xf>
    <xf numFmtId="41" fontId="19" fillId="61" borderId="27" xfId="133" applyNumberFormat="1" applyFont="1" applyFill="1" applyBorder="1" applyAlignment="1" applyProtection="1">
      <alignment horizontal="right"/>
      <protection/>
    </xf>
    <xf numFmtId="41" fontId="37" fillId="61" borderId="27" xfId="133" applyNumberFormat="1" applyFont="1" applyFill="1" applyBorder="1" applyAlignment="1" applyProtection="1">
      <alignment horizontal="right"/>
      <protection locked="0"/>
    </xf>
    <xf numFmtId="41" fontId="19" fillId="61" borderId="38" xfId="133" applyNumberFormat="1" applyFont="1" applyFill="1" applyBorder="1" applyAlignment="1" applyProtection="1">
      <alignment horizontal="right"/>
      <protection locked="0"/>
    </xf>
    <xf numFmtId="41" fontId="37" fillId="61" borderId="37" xfId="133" applyNumberFormat="1" applyFont="1" applyFill="1" applyBorder="1" applyAlignment="1" applyProtection="1">
      <alignment horizontal="right"/>
      <protection/>
    </xf>
    <xf numFmtId="41" fontId="37" fillId="61" borderId="29" xfId="133" applyNumberFormat="1" applyFont="1" applyFill="1" applyBorder="1" applyAlignment="1" applyProtection="1">
      <alignment horizontal="right"/>
      <protection/>
    </xf>
    <xf numFmtId="41" fontId="37" fillId="61" borderId="29" xfId="133" applyNumberFormat="1" applyFont="1" applyFill="1" applyBorder="1" applyAlignment="1" applyProtection="1">
      <alignment horizontal="right"/>
      <protection locked="0"/>
    </xf>
    <xf numFmtId="41" fontId="19" fillId="61" borderId="29" xfId="133" applyNumberFormat="1" applyFont="1" applyFill="1" applyBorder="1" applyAlignment="1" applyProtection="1">
      <alignment horizontal="right"/>
      <protection/>
    </xf>
    <xf numFmtId="41" fontId="19" fillId="61" borderId="38" xfId="133" applyNumberFormat="1" applyFont="1" applyFill="1" applyBorder="1" applyAlignment="1" applyProtection="1">
      <alignment horizontal="right"/>
      <protection/>
    </xf>
    <xf numFmtId="41" fontId="37" fillId="61" borderId="9" xfId="133" applyNumberFormat="1" applyFont="1" applyFill="1" applyBorder="1" applyAlignment="1" applyProtection="1">
      <alignment horizontal="right"/>
      <protection/>
    </xf>
    <xf numFmtId="41" fontId="19" fillId="61" borderId="0" xfId="133" applyNumberFormat="1" applyFont="1" applyFill="1" applyBorder="1" applyAlignment="1" applyProtection="1">
      <alignment horizontal="right"/>
      <protection/>
    </xf>
    <xf numFmtId="41" fontId="6" fillId="61" borderId="58" xfId="134" applyNumberFormat="1" applyFont="1" applyFill="1" applyBorder="1" applyAlignment="1" applyProtection="1">
      <alignment horizontal="right"/>
      <protection locked="0"/>
    </xf>
    <xf numFmtId="41" fontId="6" fillId="61" borderId="59" xfId="134" applyNumberFormat="1" applyFont="1" applyFill="1" applyBorder="1" applyAlignment="1" applyProtection="1">
      <alignment horizontal="right"/>
      <protection locked="0"/>
    </xf>
    <xf numFmtId="168" fontId="6" fillId="61" borderId="59" xfId="134" applyNumberFormat="1" applyFont="1" applyFill="1" applyBorder="1" applyAlignment="1" applyProtection="1">
      <alignment horizontal="right"/>
      <protection locked="0"/>
    </xf>
    <xf numFmtId="41" fontId="6" fillId="61" borderId="13" xfId="134" applyNumberFormat="1" applyFont="1" applyFill="1" applyBorder="1" applyAlignment="1" applyProtection="1">
      <alignment horizontal="right"/>
      <protection/>
    </xf>
    <xf numFmtId="41" fontId="6" fillId="61" borderId="7" xfId="134" applyNumberFormat="1" applyFont="1" applyFill="1" applyBorder="1" applyAlignment="1" applyProtection="1">
      <alignment horizontal="right"/>
      <protection/>
    </xf>
    <xf numFmtId="168" fontId="6" fillId="61" borderId="7" xfId="134" applyNumberFormat="1" applyFont="1" applyFill="1" applyBorder="1" applyAlignment="1" applyProtection="1">
      <alignment horizontal="right"/>
      <protection locked="0"/>
    </xf>
    <xf numFmtId="0" fontId="6" fillId="61" borderId="9" xfId="339" applyFont="1" applyFill="1" applyBorder="1" applyProtection="1">
      <alignment/>
      <protection/>
    </xf>
    <xf numFmtId="41" fontId="6" fillId="61" borderId="30" xfId="134" applyNumberFormat="1" applyFont="1" applyFill="1" applyBorder="1" applyAlignment="1" applyProtection="1">
      <alignment horizontal="right"/>
      <protection locked="0"/>
    </xf>
    <xf numFmtId="41" fontId="6" fillId="63" borderId="59" xfId="134" applyNumberFormat="1" applyFont="1" applyFill="1" applyBorder="1" applyAlignment="1" applyProtection="1">
      <alignment horizontal="right"/>
      <protection locked="0"/>
    </xf>
    <xf numFmtId="41" fontId="6" fillId="61" borderId="9" xfId="339" applyNumberFormat="1" applyFont="1" applyFill="1" applyBorder="1" applyAlignment="1" applyProtection="1">
      <alignment horizontal="right"/>
      <protection/>
    </xf>
    <xf numFmtId="41" fontId="6" fillId="61" borderId="0" xfId="134" applyNumberFormat="1" applyFont="1" applyFill="1" applyBorder="1" applyAlignment="1" applyProtection="1">
      <alignment horizontal="right"/>
      <protection/>
    </xf>
    <xf numFmtId="167" fontId="6" fillId="61" borderId="0" xfId="107" applyNumberFormat="1" applyFont="1" applyFill="1" applyBorder="1" applyAlignment="1" applyProtection="1">
      <alignment horizontal="right"/>
      <protection/>
    </xf>
    <xf numFmtId="43" fontId="6" fillId="61" borderId="0" xfId="134" applyNumberFormat="1" applyFont="1" applyFill="1" applyBorder="1" applyAlignment="1" applyProtection="1">
      <alignment horizontal="right"/>
      <protection/>
    </xf>
    <xf numFmtId="41" fontId="6" fillId="61" borderId="0" xfId="107" applyNumberFormat="1" applyFont="1" applyFill="1" applyBorder="1" applyAlignment="1" applyProtection="1">
      <alignment horizontal="right"/>
      <protection/>
    </xf>
    <xf numFmtId="41" fontId="6" fillId="61" borderId="60" xfId="134" applyNumberFormat="1" applyFont="1" applyFill="1" applyBorder="1" applyAlignment="1" applyProtection="1">
      <alignment horizontal="right"/>
      <protection/>
    </xf>
    <xf numFmtId="41" fontId="6" fillId="61" borderId="61" xfId="134" applyNumberFormat="1" applyFont="1" applyFill="1" applyBorder="1" applyAlignment="1" applyProtection="1">
      <alignment horizontal="right"/>
      <protection/>
    </xf>
    <xf numFmtId="41" fontId="6" fillId="63" borderId="28" xfId="134" applyNumberFormat="1" applyFont="1" applyFill="1" applyBorder="1" applyAlignment="1" applyProtection="1">
      <alignment horizontal="right"/>
      <protection locked="0"/>
    </xf>
    <xf numFmtId="41" fontId="6" fillId="63" borderId="27" xfId="134" applyNumberFormat="1" applyFont="1" applyFill="1" applyBorder="1" applyAlignment="1" applyProtection="1">
      <alignment horizontal="right"/>
      <protection locked="0"/>
    </xf>
    <xf numFmtId="41" fontId="6" fillId="63" borderId="9" xfId="134" applyNumberFormat="1" applyFont="1" applyFill="1" applyBorder="1" applyAlignment="1" applyProtection="1">
      <alignment horizontal="right"/>
      <protection locked="0"/>
    </xf>
    <xf numFmtId="41" fontId="6" fillId="63" borderId="0" xfId="134" applyNumberFormat="1" applyFont="1" applyFill="1" applyBorder="1" applyAlignment="1" applyProtection="1">
      <alignment horizontal="right"/>
      <protection locked="0"/>
    </xf>
    <xf numFmtId="41" fontId="6" fillId="63" borderId="13" xfId="134" applyNumberFormat="1" applyFont="1" applyFill="1" applyBorder="1" applyAlignment="1" applyProtection="1">
      <alignment horizontal="right"/>
      <protection locked="0"/>
    </xf>
    <xf numFmtId="41" fontId="6" fillId="63" borderId="7" xfId="134" applyNumberFormat="1" applyFont="1" applyFill="1" applyBorder="1" applyAlignment="1" applyProtection="1">
      <alignment horizontal="right"/>
      <protection locked="0"/>
    </xf>
    <xf numFmtId="41" fontId="6" fillId="63" borderId="9" xfId="349" applyNumberFormat="1" applyFont="1" applyFill="1" applyBorder="1" applyAlignment="1" applyProtection="1">
      <alignment horizontal="right"/>
      <protection locked="0"/>
    </xf>
    <xf numFmtId="41" fontId="6" fillId="63" borderId="0" xfId="349" applyNumberFormat="1" applyFont="1" applyFill="1" applyBorder="1" applyAlignment="1" applyProtection="1">
      <alignment horizontal="right"/>
      <protection locked="0"/>
    </xf>
    <xf numFmtId="41" fontId="6" fillId="63" borderId="37" xfId="134" applyNumberFormat="1" applyFont="1" applyFill="1" applyBorder="1" applyAlignment="1" applyProtection="1">
      <alignment horizontal="right"/>
      <protection locked="0"/>
    </xf>
    <xf numFmtId="41" fontId="6" fillId="63" borderId="29" xfId="134" applyNumberFormat="1" applyFont="1" applyFill="1" applyBorder="1" applyAlignment="1" applyProtection="1">
      <alignment horizontal="right"/>
      <protection locked="0"/>
    </xf>
    <xf numFmtId="41" fontId="6" fillId="63" borderId="25" xfId="134" applyNumberFormat="1" applyFont="1" applyFill="1" applyBorder="1" applyAlignment="1" applyProtection="1">
      <alignment horizontal="right"/>
      <protection locked="0"/>
    </xf>
    <xf numFmtId="41" fontId="19" fillId="60" borderId="21" xfId="327" applyNumberFormat="1" applyFont="1" applyFill="1" applyBorder="1" applyAlignment="1" applyProtection="1">
      <alignment wrapText="1"/>
      <protection/>
    </xf>
    <xf numFmtId="41" fontId="19" fillId="61" borderId="24" xfId="134" applyNumberFormat="1" applyFont="1" applyFill="1" applyBorder="1" applyAlignment="1" applyProtection="1">
      <alignment horizontal="right" wrapText="1"/>
      <protection/>
    </xf>
    <xf numFmtId="41" fontId="19" fillId="61" borderId="21" xfId="134" applyNumberFormat="1" applyFont="1" applyFill="1" applyBorder="1" applyAlignment="1" applyProtection="1">
      <alignment horizontal="right" wrapText="1"/>
      <protection/>
    </xf>
    <xf numFmtId="49" fontId="19" fillId="61" borderId="31" xfId="134" applyNumberFormat="1" applyFont="1" applyFill="1" applyBorder="1" applyAlignment="1" applyProtection="1">
      <alignment horizontal="left" wrapText="1"/>
      <protection/>
    </xf>
    <xf numFmtId="41" fontId="19" fillId="60" borderId="26" xfId="327" applyNumberFormat="1" applyFont="1" applyFill="1" applyBorder="1" applyAlignment="1" applyProtection="1">
      <alignment wrapText="1"/>
      <protection/>
    </xf>
    <xf numFmtId="0" fontId="19" fillId="60" borderId="32" xfId="327" applyNumberFormat="1" applyFont="1" applyFill="1" applyBorder="1" applyAlignment="1" applyProtection="1">
      <alignment horizontal="right" wrapText="1"/>
      <protection/>
    </xf>
    <xf numFmtId="0" fontId="19" fillId="60" borderId="26" xfId="327" applyNumberFormat="1" applyFont="1" applyFill="1" applyBorder="1" applyAlignment="1" applyProtection="1">
      <alignment horizontal="right" wrapText="1"/>
      <protection/>
    </xf>
    <xf numFmtId="0" fontId="19" fillId="60" borderId="24" xfId="327" applyNumberFormat="1" applyFont="1" applyFill="1" applyBorder="1" applyAlignment="1" applyProtection="1">
      <alignment wrapText="1"/>
      <protection/>
    </xf>
    <xf numFmtId="0" fontId="19" fillId="60" borderId="24" xfId="327" applyNumberFormat="1" applyFont="1" applyFill="1" applyBorder="1" applyAlignment="1" applyProtection="1">
      <alignment horizontal="right" wrapText="1"/>
      <protection/>
    </xf>
    <xf numFmtId="170" fontId="19" fillId="61" borderId="30" xfId="134" applyNumberFormat="1" applyFont="1" applyFill="1" applyBorder="1" applyAlignment="1" applyProtection="1">
      <alignment horizontal="right" wrapText="1"/>
      <protection/>
    </xf>
    <xf numFmtId="41" fontId="6" fillId="61" borderId="28" xfId="134" applyNumberFormat="1" applyFont="1" applyFill="1" applyBorder="1" applyAlignment="1" applyProtection="1">
      <alignment horizontal="right"/>
      <protection/>
    </xf>
    <xf numFmtId="41" fontId="6" fillId="61" borderId="27" xfId="134" applyNumberFormat="1" applyFont="1" applyFill="1" applyBorder="1" applyAlignment="1" applyProtection="1">
      <alignment horizontal="right"/>
      <protection/>
    </xf>
    <xf numFmtId="43" fontId="6" fillId="61" borderId="27" xfId="342" applyNumberFormat="1" applyFont="1" applyFill="1" applyBorder="1" applyAlignment="1" applyProtection="1">
      <alignment horizontal="right"/>
      <protection/>
    </xf>
    <xf numFmtId="41" fontId="6" fillId="61" borderId="27" xfId="922" applyNumberFormat="1" applyFont="1" applyFill="1" applyBorder="1" applyAlignment="1" applyProtection="1">
      <alignment horizontal="right"/>
      <protection/>
    </xf>
    <xf numFmtId="41" fontId="6" fillId="61" borderId="38" xfId="922" applyNumberFormat="1" applyFont="1" applyFill="1" applyBorder="1" applyAlignment="1" applyProtection="1">
      <alignment horizontal="right"/>
      <protection/>
    </xf>
    <xf numFmtId="41" fontId="6" fillId="61" borderId="9" xfId="134" applyNumberFormat="1" applyFont="1" applyFill="1" applyBorder="1" applyAlignment="1" applyProtection="1">
      <alignment horizontal="right"/>
      <protection/>
    </xf>
    <xf numFmtId="43" fontId="6" fillId="61" borderId="0" xfId="342" applyNumberFormat="1" applyFont="1" applyFill="1" applyBorder="1" applyAlignment="1" applyProtection="1">
      <alignment horizontal="right"/>
      <protection/>
    </xf>
    <xf numFmtId="41" fontId="6" fillId="61" borderId="29" xfId="922" applyNumberFormat="1" applyFont="1" applyFill="1" applyBorder="1" applyAlignment="1" applyProtection="1">
      <alignment horizontal="right"/>
      <protection/>
    </xf>
    <xf numFmtId="41" fontId="6" fillId="61" borderId="7" xfId="922" applyNumberFormat="1" applyFont="1" applyFill="1" applyBorder="1" applyAlignment="1" applyProtection="1">
      <alignment horizontal="right"/>
      <protection/>
    </xf>
    <xf numFmtId="43" fontId="6" fillId="61" borderId="7" xfId="342" applyNumberFormat="1" applyFont="1" applyFill="1" applyBorder="1" applyAlignment="1" applyProtection="1">
      <alignment horizontal="right"/>
      <protection/>
    </xf>
    <xf numFmtId="43" fontId="6" fillId="61" borderId="0" xfId="922" applyNumberFormat="1" applyFont="1" applyFill="1" applyBorder="1" applyAlignment="1" applyProtection="1">
      <alignment horizontal="right"/>
      <protection/>
    </xf>
    <xf numFmtId="41" fontId="6" fillId="61" borderId="55" xfId="134" applyNumberFormat="1" applyFont="1" applyFill="1" applyBorder="1" applyAlignment="1" applyProtection="1">
      <alignment horizontal="right"/>
      <protection/>
    </xf>
    <xf numFmtId="41" fontId="6" fillId="61" borderId="25" xfId="134" applyNumberFormat="1" applyFont="1" applyFill="1" applyBorder="1" applyAlignment="1" applyProtection="1">
      <alignment horizontal="right"/>
      <protection/>
    </xf>
    <xf numFmtId="41" fontId="6" fillId="61" borderId="54" xfId="922" applyNumberFormat="1" applyFont="1" applyFill="1" applyBorder="1" applyAlignment="1" applyProtection="1">
      <alignment horizontal="right"/>
      <protection/>
    </xf>
    <xf numFmtId="43" fontId="6" fillId="61" borderId="54" xfId="922" applyNumberFormat="1" applyFont="1" applyFill="1" applyBorder="1" applyAlignment="1" applyProtection="1">
      <alignment horizontal="right"/>
      <protection/>
    </xf>
    <xf numFmtId="43" fontId="6" fillId="61" borderId="7" xfId="922" applyNumberFormat="1" applyFont="1" applyFill="1" applyBorder="1" applyAlignment="1" applyProtection="1">
      <alignment horizontal="right"/>
      <protection/>
    </xf>
    <xf numFmtId="0" fontId="6" fillId="61" borderId="0" xfId="327" applyFont="1" applyFill="1" applyBorder="1" applyAlignment="1" applyProtection="1">
      <alignment horizontal="center"/>
      <protection/>
    </xf>
    <xf numFmtId="41" fontId="6" fillId="61" borderId="7" xfId="327" applyNumberFormat="1" applyFont="1" applyFill="1" applyBorder="1" applyAlignment="1" applyProtection="1">
      <alignment horizontal="right"/>
      <protection/>
    </xf>
    <xf numFmtId="43" fontId="6" fillId="61" borderId="0" xfId="327" applyNumberFormat="1" applyFont="1" applyFill="1" applyBorder="1" applyAlignment="1" applyProtection="1">
      <alignment horizontal="right"/>
      <protection/>
    </xf>
    <xf numFmtId="41" fontId="6" fillId="61" borderId="0" xfId="327" applyNumberFormat="1" applyFont="1" applyFill="1" applyBorder="1" applyAlignment="1" applyProtection="1">
      <alignment horizontal="right"/>
      <protection/>
    </xf>
    <xf numFmtId="41" fontId="6" fillId="61" borderId="56" xfId="134" applyNumberFormat="1" applyFont="1" applyFill="1" applyBorder="1" applyAlignment="1" applyProtection="1">
      <alignment horizontal="right"/>
      <protection/>
    </xf>
    <xf numFmtId="41" fontId="6" fillId="61" borderId="33" xfId="327" applyNumberFormat="1" applyFont="1" applyFill="1" applyBorder="1" applyAlignment="1" applyProtection="1">
      <alignment horizontal="right"/>
      <protection/>
    </xf>
    <xf numFmtId="43" fontId="6" fillId="61" borderId="33" xfId="327" applyNumberFormat="1" applyFont="1" applyFill="1" applyBorder="1" applyAlignment="1" applyProtection="1">
      <alignment horizontal="right"/>
      <protection/>
    </xf>
    <xf numFmtId="41" fontId="6" fillId="61" borderId="38" xfId="327" applyNumberFormat="1" applyFont="1" applyFill="1" applyBorder="1" applyAlignment="1" applyProtection="1">
      <alignment horizontal="right"/>
      <protection/>
    </xf>
    <xf numFmtId="41" fontId="6" fillId="61" borderId="43" xfId="327" applyNumberFormat="1" applyFont="1" applyFill="1" applyBorder="1" applyAlignment="1" applyProtection="1">
      <alignment horizontal="right"/>
      <protection/>
    </xf>
    <xf numFmtId="41" fontId="6" fillId="61" borderId="34" xfId="134" applyNumberFormat="1" applyFont="1" applyFill="1" applyBorder="1" applyAlignment="1" applyProtection="1">
      <alignment horizontal="right"/>
      <protection/>
    </xf>
    <xf numFmtId="43" fontId="6" fillId="61" borderId="38" xfId="327" applyNumberFormat="1" applyFont="1" applyFill="1" applyBorder="1" applyAlignment="1" applyProtection="1">
      <alignment horizontal="right"/>
      <protection/>
    </xf>
    <xf numFmtId="41" fontId="6" fillId="61" borderId="38" xfId="134" applyNumberFormat="1" applyFont="1" applyFill="1" applyBorder="1" applyAlignment="1" applyProtection="1">
      <alignment horizontal="right"/>
      <protection/>
    </xf>
    <xf numFmtId="41" fontId="6" fillId="61" borderId="37" xfId="134" applyNumberFormat="1" applyFont="1" applyFill="1" applyBorder="1" applyAlignment="1" applyProtection="1">
      <alignment horizontal="right"/>
      <protection/>
    </xf>
    <xf numFmtId="41" fontId="6" fillId="61" borderId="29" xfId="327" applyNumberFormat="1" applyFont="1" applyFill="1" applyBorder="1" applyAlignment="1" applyProtection="1">
      <alignment horizontal="right"/>
      <protection/>
    </xf>
    <xf numFmtId="43" fontId="6" fillId="61" borderId="7" xfId="327" applyNumberFormat="1" applyFont="1" applyFill="1" applyBorder="1" applyAlignment="1" applyProtection="1">
      <alignment horizontal="right"/>
      <protection/>
    </xf>
    <xf numFmtId="41" fontId="6" fillId="61" borderId="13" xfId="327" applyNumberFormat="1" applyFont="1" applyFill="1" applyBorder="1" applyAlignment="1" applyProtection="1">
      <alignment horizontal="right"/>
      <protection/>
    </xf>
    <xf numFmtId="41" fontId="14" fillId="61" borderId="28" xfId="134" applyNumberFormat="1" applyFont="1" applyFill="1" applyBorder="1" applyAlignment="1" applyProtection="1">
      <alignment horizontal="right"/>
      <protection/>
    </xf>
    <xf numFmtId="41" fontId="14" fillId="61" borderId="27" xfId="134" applyNumberFormat="1" applyFont="1" applyFill="1" applyBorder="1" applyAlignment="1" applyProtection="1">
      <alignment horizontal="right"/>
      <protection/>
    </xf>
    <xf numFmtId="41" fontId="14" fillId="61" borderId="27" xfId="922" applyNumberFormat="1" applyFont="1" applyFill="1" applyBorder="1" applyAlignment="1" applyProtection="1">
      <alignment horizontal="right"/>
      <protection/>
    </xf>
    <xf numFmtId="43" fontId="14" fillId="61" borderId="27" xfId="338" applyNumberFormat="1" applyFont="1" applyFill="1" applyBorder="1" applyAlignment="1" applyProtection="1">
      <alignment horizontal="right"/>
      <protection/>
    </xf>
    <xf numFmtId="41" fontId="14" fillId="61" borderId="9" xfId="134" applyNumberFormat="1" applyFont="1" applyFill="1" applyBorder="1" applyAlignment="1" applyProtection="1">
      <alignment horizontal="right"/>
      <protection/>
    </xf>
    <xf numFmtId="41" fontId="14" fillId="61" borderId="0" xfId="134" applyNumberFormat="1" applyFont="1" applyFill="1" applyBorder="1" applyAlignment="1" applyProtection="1">
      <alignment horizontal="right"/>
      <protection/>
    </xf>
    <xf numFmtId="41" fontId="14" fillId="61" borderId="0" xfId="922" applyNumberFormat="1" applyFont="1" applyFill="1" applyBorder="1" applyAlignment="1" applyProtection="1">
      <alignment horizontal="right"/>
      <protection/>
    </xf>
    <xf numFmtId="43" fontId="14" fillId="61" borderId="0" xfId="338" applyNumberFormat="1" applyFont="1" applyFill="1" applyBorder="1" applyAlignment="1" applyProtection="1">
      <alignment horizontal="right"/>
      <protection/>
    </xf>
    <xf numFmtId="41" fontId="14" fillId="61" borderId="13" xfId="134" applyNumberFormat="1" applyFont="1" applyFill="1" applyBorder="1" applyAlignment="1" applyProtection="1">
      <alignment horizontal="right"/>
      <protection/>
    </xf>
    <xf numFmtId="41" fontId="14" fillId="61" borderId="7" xfId="134" applyNumberFormat="1" applyFont="1" applyFill="1" applyBorder="1" applyAlignment="1" applyProtection="1">
      <alignment horizontal="right"/>
      <protection/>
    </xf>
    <xf numFmtId="41" fontId="14" fillId="61" borderId="7" xfId="922" applyNumberFormat="1" applyFont="1" applyFill="1" applyBorder="1" applyAlignment="1" applyProtection="1">
      <alignment horizontal="right"/>
      <protection/>
    </xf>
    <xf numFmtId="43" fontId="14" fillId="61" borderId="7" xfId="338" applyNumberFormat="1" applyFont="1" applyFill="1" applyBorder="1" applyAlignment="1" applyProtection="1">
      <alignment horizontal="right"/>
      <protection/>
    </xf>
    <xf numFmtId="43" fontId="14" fillId="61" borderId="0" xfId="922" applyNumberFormat="1" applyFont="1" applyFill="1" applyBorder="1" applyAlignment="1" applyProtection="1">
      <alignment horizontal="right"/>
      <protection/>
    </xf>
    <xf numFmtId="43" fontId="14" fillId="61" borderId="0" xfId="134" applyNumberFormat="1" applyFont="1" applyFill="1" applyBorder="1" applyAlignment="1" applyProtection="1">
      <alignment horizontal="right"/>
      <protection/>
    </xf>
    <xf numFmtId="43" fontId="14" fillId="61" borderId="27" xfId="134" applyNumberFormat="1" applyFont="1" applyFill="1" applyBorder="1" applyAlignment="1" applyProtection="1">
      <alignment horizontal="right"/>
      <protection/>
    </xf>
    <xf numFmtId="43" fontId="14" fillId="61" borderId="7" xfId="134" applyNumberFormat="1" applyFont="1" applyFill="1" applyBorder="1" applyAlignment="1" applyProtection="1">
      <alignment horizontal="right"/>
      <protection/>
    </xf>
    <xf numFmtId="41" fontId="14" fillId="61" borderId="25" xfId="134" applyNumberFormat="1" applyFont="1" applyFill="1" applyBorder="1" applyAlignment="1" applyProtection="1">
      <alignment horizontal="right"/>
      <protection/>
    </xf>
    <xf numFmtId="41" fontId="15" fillId="63" borderId="58" xfId="134" applyNumberFormat="1" applyFont="1" applyFill="1" applyBorder="1" applyAlignment="1" applyProtection="1">
      <alignment horizontal="right"/>
      <protection/>
    </xf>
    <xf numFmtId="41" fontId="15" fillId="63" borderId="59" xfId="134" applyNumberFormat="1" applyFont="1" applyFill="1" applyBorder="1" applyAlignment="1" applyProtection="1">
      <alignment horizontal="right"/>
      <protection/>
    </xf>
    <xf numFmtId="41" fontId="15" fillId="63" borderId="59" xfId="922" applyNumberFormat="1" applyFont="1" applyFill="1" applyBorder="1" applyAlignment="1" applyProtection="1">
      <alignment horizontal="right"/>
      <protection/>
    </xf>
    <xf numFmtId="43" fontId="15" fillId="63" borderId="59" xfId="338" applyNumberFormat="1" applyFont="1" applyFill="1" applyBorder="1" applyAlignment="1" applyProtection="1">
      <alignment horizontal="right"/>
      <protection/>
    </xf>
    <xf numFmtId="41" fontId="15" fillId="63" borderId="9" xfId="134" applyNumberFormat="1" applyFont="1" applyFill="1" applyBorder="1" applyAlignment="1" applyProtection="1">
      <alignment horizontal="right"/>
      <protection/>
    </xf>
    <xf numFmtId="41" fontId="15" fillId="63" borderId="0" xfId="134" applyNumberFormat="1" applyFont="1" applyFill="1" applyBorder="1" applyAlignment="1" applyProtection="1">
      <alignment horizontal="right"/>
      <protection/>
    </xf>
    <xf numFmtId="41" fontId="15" fillId="63" borderId="0" xfId="922" applyNumberFormat="1" applyFont="1" applyFill="1" applyBorder="1" applyAlignment="1" applyProtection="1">
      <alignment horizontal="right"/>
      <protection/>
    </xf>
    <xf numFmtId="43" fontId="15" fillId="63" borderId="0" xfId="338" applyNumberFormat="1" applyFont="1" applyFill="1" applyBorder="1" applyAlignment="1" applyProtection="1">
      <alignment horizontal="right"/>
      <protection/>
    </xf>
    <xf numFmtId="41" fontId="5" fillId="63" borderId="59" xfId="134" applyNumberFormat="1" applyFont="1" applyFill="1" applyBorder="1" applyAlignment="1" applyProtection="1">
      <alignment horizontal="right"/>
      <protection/>
    </xf>
    <xf numFmtId="43" fontId="5" fillId="63" borderId="59" xfId="342" applyNumberFormat="1" applyFont="1" applyFill="1" applyBorder="1" applyAlignment="1" applyProtection="1">
      <alignment horizontal="right"/>
      <protection/>
    </xf>
    <xf numFmtId="41" fontId="5" fillId="63" borderId="59" xfId="922" applyNumberFormat="1" applyFont="1" applyFill="1" applyBorder="1" applyAlignment="1" applyProtection="1">
      <alignment horizontal="right"/>
      <protection/>
    </xf>
    <xf numFmtId="41" fontId="5" fillId="63" borderId="62" xfId="922" applyNumberFormat="1" applyFont="1" applyFill="1" applyBorder="1" applyAlignment="1" applyProtection="1">
      <alignment horizontal="right"/>
      <protection/>
    </xf>
    <xf numFmtId="41" fontId="5" fillId="63" borderId="0" xfId="922" applyNumberFormat="1" applyFont="1" applyFill="1" applyBorder="1" applyAlignment="1" applyProtection="1">
      <alignment horizontal="right"/>
      <protection/>
    </xf>
    <xf numFmtId="43" fontId="5" fillId="63" borderId="0" xfId="342" applyNumberFormat="1" applyFont="1" applyFill="1" applyBorder="1" applyAlignment="1" applyProtection="1">
      <alignment horizontal="right"/>
      <protection/>
    </xf>
    <xf numFmtId="41" fontId="5" fillId="63" borderId="63" xfId="922" applyNumberFormat="1" applyFont="1" applyFill="1" applyBorder="1" applyAlignment="1" applyProtection="1">
      <alignment horizontal="right"/>
      <protection/>
    </xf>
    <xf numFmtId="41" fontId="5" fillId="63" borderId="7" xfId="922" applyNumberFormat="1" applyFont="1" applyFill="1" applyBorder="1" applyAlignment="1" applyProtection="1">
      <alignment horizontal="right"/>
      <protection/>
    </xf>
    <xf numFmtId="43" fontId="5" fillId="63" borderId="7" xfId="342" applyNumberFormat="1" applyFont="1" applyFill="1" applyBorder="1" applyAlignment="1" applyProtection="1">
      <alignment horizontal="right"/>
      <protection/>
    </xf>
    <xf numFmtId="43" fontId="5" fillId="63" borderId="0" xfId="922" applyNumberFormat="1" applyFont="1" applyFill="1" applyBorder="1" applyAlignment="1" applyProtection="1">
      <alignment horizontal="right"/>
      <protection/>
    </xf>
    <xf numFmtId="41" fontId="5" fillId="63" borderId="0" xfId="134" applyNumberFormat="1" applyFont="1" applyFill="1" applyBorder="1" applyAlignment="1" applyProtection="1">
      <alignment horizontal="right"/>
      <protection/>
    </xf>
    <xf numFmtId="41" fontId="5" fillId="63" borderId="7" xfId="134" applyNumberFormat="1" applyFont="1" applyFill="1" applyBorder="1" applyAlignment="1" applyProtection="1">
      <alignment horizontal="right"/>
      <protection/>
    </xf>
    <xf numFmtId="41" fontId="5" fillId="63" borderId="61" xfId="922" applyNumberFormat="1" applyFont="1" applyFill="1" applyBorder="1" applyAlignment="1" applyProtection="1">
      <alignment horizontal="right"/>
      <protection/>
    </xf>
    <xf numFmtId="43" fontId="5" fillId="63" borderId="61" xfId="922" applyNumberFormat="1" applyFont="1" applyFill="1" applyBorder="1" applyAlignment="1" applyProtection="1">
      <alignment horizontal="right"/>
      <protection/>
    </xf>
    <xf numFmtId="43" fontId="5" fillId="63" borderId="7" xfId="922" applyNumberFormat="1" applyFont="1" applyFill="1" applyBorder="1" applyAlignment="1" applyProtection="1">
      <alignment horizontal="right"/>
      <protection/>
    </xf>
    <xf numFmtId="41" fontId="5" fillId="63" borderId="7" xfId="327" applyNumberFormat="1" applyFont="1" applyFill="1" applyBorder="1" applyAlignment="1" applyProtection="1">
      <alignment horizontal="right"/>
      <protection/>
    </xf>
    <xf numFmtId="43" fontId="5" fillId="63" borderId="0" xfId="327" applyNumberFormat="1" applyFont="1" applyFill="1" applyBorder="1" applyAlignment="1" applyProtection="1">
      <alignment horizontal="right"/>
      <protection/>
    </xf>
    <xf numFmtId="41" fontId="5" fillId="63" borderId="0" xfId="327" applyNumberFormat="1" applyFont="1" applyFill="1" applyBorder="1" applyAlignment="1" applyProtection="1">
      <alignment horizontal="right"/>
      <protection/>
    </xf>
    <xf numFmtId="41" fontId="5" fillId="63" borderId="33" xfId="327" applyNumberFormat="1" applyFont="1" applyFill="1" applyBorder="1" applyAlignment="1" applyProtection="1">
      <alignment horizontal="right"/>
      <protection/>
    </xf>
    <xf numFmtId="43" fontId="5" fillId="63" borderId="33" xfId="327" applyNumberFormat="1" applyFont="1" applyFill="1" applyBorder="1" applyAlignment="1" applyProtection="1">
      <alignment horizontal="right"/>
      <protection/>
    </xf>
    <xf numFmtId="41" fontId="5" fillId="63" borderId="62" xfId="327" applyNumberFormat="1" applyFont="1" applyFill="1" applyBorder="1" applyAlignment="1" applyProtection="1">
      <alignment horizontal="right"/>
      <protection/>
    </xf>
    <xf numFmtId="43" fontId="5" fillId="63" borderId="62" xfId="327" applyNumberFormat="1" applyFont="1" applyFill="1" applyBorder="1" applyAlignment="1" applyProtection="1">
      <alignment horizontal="right"/>
      <protection/>
    </xf>
    <xf numFmtId="41" fontId="5" fillId="63" borderId="63" xfId="327" applyNumberFormat="1" applyFont="1" applyFill="1" applyBorder="1" applyAlignment="1" applyProtection="1">
      <alignment horizontal="right"/>
      <protection/>
    </xf>
    <xf numFmtId="43" fontId="5" fillId="63" borderId="7" xfId="327" applyNumberFormat="1" applyFont="1" applyFill="1" applyBorder="1" applyAlignment="1" applyProtection="1">
      <alignment horizontal="right"/>
      <protection/>
    </xf>
    <xf numFmtId="0" fontId="19" fillId="0" borderId="38" xfId="330" applyFont="1" applyFill="1" applyBorder="1" applyAlignment="1" applyProtection="1">
      <alignment wrapText="1"/>
      <protection/>
    </xf>
    <xf numFmtId="175" fontId="37" fillId="0" borderId="9" xfId="134" applyNumberFormat="1" applyFont="1" applyFill="1" applyBorder="1" applyAlignment="1" applyProtection="1">
      <alignment horizontal="right" wrapText="1"/>
      <protection/>
    </xf>
    <xf numFmtId="41" fontId="149" fillId="0" borderId="9" xfId="134" applyNumberFormat="1" applyFont="1" applyFill="1" applyBorder="1" applyAlignment="1" applyProtection="1">
      <alignment horizontal="right" wrapText="1"/>
      <protection/>
    </xf>
    <xf numFmtId="0" fontId="19" fillId="0" borderId="27" xfId="327" applyFont="1" applyFill="1" applyBorder="1" applyAlignment="1" applyProtection="1">
      <alignment horizontal="left" vertical="top" wrapText="1"/>
      <protection/>
    </xf>
    <xf numFmtId="37" fontId="37" fillId="0" borderId="38" xfId="336" applyFont="1" applyFill="1" applyBorder="1" applyAlignment="1" applyProtection="1">
      <alignment vertical="top" wrapText="1"/>
      <protection/>
    </xf>
    <xf numFmtId="41" fontId="37" fillId="0" borderId="9" xfId="134" applyNumberFormat="1" applyFont="1" applyFill="1" applyBorder="1" applyAlignment="1" applyProtection="1">
      <alignment horizontal="right" wrapText="1"/>
      <protection/>
    </xf>
    <xf numFmtId="41" fontId="37" fillId="0" borderId="28" xfId="134" applyNumberFormat="1" applyFont="1" applyFill="1" applyBorder="1" applyAlignment="1" applyProtection="1">
      <alignment horizontal="right" wrapText="1"/>
      <protection/>
    </xf>
    <xf numFmtId="41" fontId="159" fillId="0" borderId="27" xfId="134" applyNumberFormat="1" applyFont="1" applyFill="1" applyBorder="1" applyAlignment="1" applyProtection="1">
      <alignment wrapText="1"/>
      <protection/>
    </xf>
    <xf numFmtId="41" fontId="5" fillId="0" borderId="30" xfId="107" applyNumberFormat="1" applyFont="1" applyFill="1" applyBorder="1" applyAlignment="1" applyProtection="1">
      <alignment horizontal="right" wrapText="1"/>
      <protection/>
    </xf>
    <xf numFmtId="41" fontId="5" fillId="0" borderId="25" xfId="107" applyNumberFormat="1" applyFont="1" applyFill="1" applyBorder="1" applyAlignment="1" applyProtection="1">
      <alignment horizontal="right" wrapText="1"/>
      <protection/>
    </xf>
    <xf numFmtId="41" fontId="52" fillId="0" borderId="25" xfId="107" applyNumberFormat="1" applyFont="1" applyFill="1" applyBorder="1" applyAlignment="1" applyProtection="1">
      <alignment horizontal="right" wrapText="1"/>
      <protection/>
    </xf>
    <xf numFmtId="41" fontId="6" fillId="0" borderId="25" xfId="107" applyNumberFormat="1" applyFont="1" applyFill="1" applyBorder="1" applyAlignment="1" applyProtection="1">
      <alignment horizontal="right" wrapText="1"/>
      <protection/>
    </xf>
    <xf numFmtId="164" fontId="6" fillId="0" borderId="31" xfId="327" applyNumberFormat="1" applyFont="1" applyFill="1" applyBorder="1" applyAlignment="1" applyProtection="1">
      <alignment wrapText="1"/>
      <protection/>
    </xf>
    <xf numFmtId="175" fontId="37" fillId="61" borderId="30" xfId="134" applyNumberFormat="1" applyFont="1" applyFill="1" applyBorder="1" applyAlignment="1" applyProtection="1">
      <alignment horizontal="right" wrapText="1"/>
      <protection/>
    </xf>
    <xf numFmtId="195" fontId="14" fillId="61" borderId="27" xfId="338" applyNumberFormat="1" applyFont="1" applyFill="1" applyBorder="1" applyAlignment="1" applyProtection="1">
      <alignment horizontal="right" wrapText="1"/>
      <protection/>
    </xf>
    <xf numFmtId="0" fontId="6" fillId="61" borderId="27" xfId="339" applyFont="1" applyFill="1" applyBorder="1" applyAlignment="1" applyProtection="1">
      <alignment vertical="center" wrapText="1"/>
      <protection/>
    </xf>
    <xf numFmtId="0" fontId="6" fillId="61" borderId="27" xfId="339" applyFont="1" applyFill="1" applyBorder="1" applyAlignment="1" applyProtection="1">
      <alignment horizontal="right" vertical="center" wrapText="1"/>
      <protection/>
    </xf>
    <xf numFmtId="10" fontId="6" fillId="61" borderId="27" xfId="339" applyNumberFormat="1" applyFont="1" applyFill="1" applyBorder="1" applyAlignment="1" applyProtection="1">
      <alignment horizontal="right" vertical="center" wrapText="1"/>
      <protection/>
    </xf>
    <xf numFmtId="0" fontId="5" fillId="61" borderId="0" xfId="339" applyFont="1" applyFill="1" applyBorder="1" applyAlignment="1" applyProtection="1">
      <alignment horizontal="right" vertical="center" wrapText="1"/>
      <protection/>
    </xf>
    <xf numFmtId="41" fontId="6" fillId="61" borderId="28" xfId="134" applyNumberFormat="1" applyFont="1" applyFill="1" applyBorder="1" applyAlignment="1" applyProtection="1">
      <alignment horizontal="right" vertical="center" wrapText="1"/>
      <protection locked="0"/>
    </xf>
    <xf numFmtId="41" fontId="6" fillId="61" borderId="27" xfId="134" applyNumberFormat="1" applyFont="1" applyFill="1" applyBorder="1" applyAlignment="1" applyProtection="1">
      <alignment horizontal="right" vertical="center" wrapText="1"/>
      <protection locked="0"/>
    </xf>
    <xf numFmtId="168" fontId="6" fillId="61" borderId="27" xfId="134" applyNumberFormat="1" applyFont="1" applyFill="1" applyBorder="1" applyAlignment="1" applyProtection="1">
      <alignment horizontal="right" vertical="center" wrapText="1"/>
      <protection locked="0"/>
    </xf>
    <xf numFmtId="41" fontId="6" fillId="61" borderId="13" xfId="134" applyNumberFormat="1" applyFont="1" applyFill="1" applyBorder="1" applyAlignment="1" applyProtection="1">
      <alignment horizontal="right" vertical="center" wrapText="1"/>
      <protection/>
    </xf>
    <xf numFmtId="41" fontId="6" fillId="61" borderId="7" xfId="134" applyNumberFormat="1" applyFont="1" applyFill="1" applyBorder="1" applyAlignment="1" applyProtection="1">
      <alignment horizontal="right" vertical="center" wrapText="1"/>
      <protection/>
    </xf>
    <xf numFmtId="41" fontId="6" fillId="61" borderId="7" xfId="134" applyNumberFormat="1" applyFont="1" applyFill="1" applyBorder="1" applyAlignment="1" applyProtection="1">
      <alignment horizontal="right" vertical="center" wrapText="1"/>
      <protection locked="0"/>
    </xf>
    <xf numFmtId="168" fontId="6" fillId="61" borderId="7" xfId="134" applyNumberFormat="1" applyFont="1" applyFill="1" applyBorder="1" applyAlignment="1" applyProtection="1">
      <alignment horizontal="right" vertical="center" wrapText="1"/>
      <protection locked="0"/>
    </xf>
    <xf numFmtId="167" fontId="6" fillId="61" borderId="7" xfId="107" applyNumberFormat="1" applyFont="1" applyFill="1" applyBorder="1" applyAlignment="1" applyProtection="1">
      <alignment horizontal="right" vertical="center" wrapText="1"/>
      <protection/>
    </xf>
    <xf numFmtId="0" fontId="6" fillId="61" borderId="9" xfId="339" applyFont="1" applyFill="1" applyBorder="1" applyAlignment="1" applyProtection="1">
      <alignment vertical="center" wrapText="1"/>
      <protection/>
    </xf>
    <xf numFmtId="167" fontId="6" fillId="61" borderId="0" xfId="922" applyNumberFormat="1" applyFont="1" applyFill="1" applyBorder="1" applyAlignment="1" applyProtection="1">
      <alignment vertical="center" wrapText="1"/>
      <protection/>
    </xf>
    <xf numFmtId="166" fontId="6" fillId="61" borderId="0" xfId="134" applyNumberFormat="1" applyFont="1" applyFill="1" applyBorder="1" applyAlignment="1" applyProtection="1">
      <alignment vertical="center" wrapText="1"/>
      <protection/>
    </xf>
    <xf numFmtId="0" fontId="6" fillId="61" borderId="0" xfId="340" applyFont="1" applyFill="1" applyBorder="1" applyAlignment="1" applyProtection="1">
      <alignment vertical="center" wrapText="1"/>
      <protection/>
    </xf>
    <xf numFmtId="0" fontId="6" fillId="61" borderId="0" xfId="339" applyFont="1" applyFill="1" applyBorder="1" applyAlignment="1" applyProtection="1">
      <alignment vertical="center" wrapText="1"/>
      <protection/>
    </xf>
    <xf numFmtId="41" fontId="6" fillId="61" borderId="30" xfId="134" applyNumberFormat="1" applyFont="1" applyFill="1" applyBorder="1" applyAlignment="1" applyProtection="1">
      <alignment horizontal="right" vertical="center" wrapText="1"/>
      <protection locked="0"/>
    </xf>
    <xf numFmtId="41" fontId="6" fillId="61" borderId="0" xfId="134" applyNumberFormat="1" applyFont="1" applyFill="1" applyBorder="1" applyAlignment="1" applyProtection="1">
      <alignment horizontal="right" vertical="center" wrapText="1"/>
      <protection locked="0"/>
    </xf>
    <xf numFmtId="41" fontId="6" fillId="61" borderId="0" xfId="134" applyNumberFormat="1" applyFont="1" applyFill="1" applyBorder="1" applyAlignment="1" applyProtection="1">
      <alignment horizontal="right" vertical="center" wrapText="1"/>
      <protection/>
    </xf>
    <xf numFmtId="41" fontId="6" fillId="61" borderId="38" xfId="134" applyNumberFormat="1" applyFont="1" applyFill="1" applyBorder="1" applyAlignment="1" applyProtection="1">
      <alignment horizontal="right" vertical="center" wrapText="1"/>
      <protection/>
    </xf>
    <xf numFmtId="41" fontId="6" fillId="61" borderId="9" xfId="134" applyNumberFormat="1" applyFont="1" applyFill="1" applyBorder="1" applyAlignment="1" applyProtection="1">
      <alignment horizontal="right" vertical="center" wrapText="1"/>
      <protection locked="0"/>
    </xf>
    <xf numFmtId="41" fontId="6" fillId="61" borderId="9" xfId="339" applyNumberFormat="1" applyFont="1" applyFill="1" applyBorder="1" applyAlignment="1" applyProtection="1">
      <alignment horizontal="right" vertical="center" wrapText="1"/>
      <protection/>
    </xf>
    <xf numFmtId="167" fontId="6" fillId="61" borderId="0" xfId="107" applyNumberFormat="1" applyFont="1" applyFill="1" applyBorder="1" applyAlignment="1" applyProtection="1">
      <alignment horizontal="right" vertical="center" wrapText="1"/>
      <protection/>
    </xf>
    <xf numFmtId="43" fontId="6" fillId="61" borderId="0" xfId="134" applyNumberFormat="1" applyFont="1" applyFill="1" applyBorder="1" applyAlignment="1" applyProtection="1">
      <alignment horizontal="right" vertical="center" wrapText="1"/>
      <protection/>
    </xf>
    <xf numFmtId="41" fontId="6" fillId="61" borderId="25" xfId="134" applyNumberFormat="1" applyFont="1" applyFill="1" applyBorder="1" applyAlignment="1" applyProtection="1">
      <alignment horizontal="right" vertical="center" wrapText="1"/>
      <protection locked="0"/>
    </xf>
    <xf numFmtId="41" fontId="6" fillId="61" borderId="55" xfId="134" applyNumberFormat="1" applyFont="1" applyFill="1" applyBorder="1" applyAlignment="1" applyProtection="1">
      <alignment horizontal="right" vertical="center" wrapText="1"/>
      <protection/>
    </xf>
    <xf numFmtId="41" fontId="6" fillId="61" borderId="54" xfId="134" applyNumberFormat="1" applyFont="1" applyFill="1" applyBorder="1" applyAlignment="1" applyProtection="1">
      <alignment horizontal="right" vertical="center" wrapText="1"/>
      <protection/>
    </xf>
    <xf numFmtId="0" fontId="28" fillId="63" borderId="0" xfId="327" applyFont="1" applyFill="1" applyBorder="1" applyAlignment="1" applyProtection="1" quotePrefix="1">
      <alignment horizontal="left" wrapText="1"/>
      <protection/>
    </xf>
    <xf numFmtId="0" fontId="27" fillId="63" borderId="0" xfId="327" applyFont="1" applyFill="1" applyBorder="1" applyAlignment="1" applyProtection="1">
      <alignment wrapText="1"/>
      <protection/>
    </xf>
    <xf numFmtId="0" fontId="27" fillId="63" borderId="0" xfId="327" applyFont="1" applyFill="1" applyBorder="1" applyAlignment="1" applyProtection="1">
      <alignment horizontal="center" wrapText="1"/>
      <protection/>
    </xf>
    <xf numFmtId="0" fontId="27" fillId="63" borderId="0" xfId="327" applyFont="1" applyFill="1" applyAlignment="1" applyProtection="1">
      <alignment horizontal="center" wrapText="1"/>
      <protection/>
    </xf>
    <xf numFmtId="0" fontId="27" fillId="63" borderId="0" xfId="327" applyFont="1" applyFill="1" applyAlignment="1" applyProtection="1">
      <alignment wrapText="1"/>
      <protection/>
    </xf>
    <xf numFmtId="41" fontId="28" fillId="63" borderId="7" xfId="327" applyNumberFormat="1" applyFont="1" applyFill="1" applyBorder="1" applyAlignment="1" applyProtection="1">
      <alignment horizontal="right" wrapText="1"/>
      <protection/>
    </xf>
    <xf numFmtId="41" fontId="27" fillId="63" borderId="7" xfId="327" applyNumberFormat="1" applyFont="1" applyFill="1" applyBorder="1" applyAlignment="1" applyProtection="1">
      <alignment horizontal="right" wrapText="1"/>
      <protection/>
    </xf>
    <xf numFmtId="0" fontId="27" fillId="63" borderId="21" xfId="327" applyFont="1" applyFill="1" applyBorder="1" applyAlignment="1" applyProtection="1" quotePrefix="1">
      <alignment horizontal="right" wrapText="1"/>
      <protection/>
    </xf>
    <xf numFmtId="0" fontId="29" fillId="63" borderId="0" xfId="327" applyFont="1" applyFill="1" applyBorder="1" applyAlignment="1" applyProtection="1">
      <alignment horizontal="left" vertical="top" wrapText="1"/>
      <protection/>
    </xf>
    <xf numFmtId="0" fontId="28" fillId="63" borderId="0" xfId="327" applyFont="1" applyFill="1" applyBorder="1" applyAlignment="1" applyProtection="1">
      <alignment horizontal="center" wrapText="1"/>
      <protection/>
    </xf>
    <xf numFmtId="41" fontId="28" fillId="63" borderId="0" xfId="327" applyNumberFormat="1" applyFont="1" applyFill="1" applyBorder="1" applyAlignment="1" applyProtection="1">
      <alignment horizontal="right" wrapText="1"/>
      <protection/>
    </xf>
    <xf numFmtId="0" fontId="27" fillId="63" borderId="0" xfId="327" applyFont="1" applyFill="1" applyBorder="1" applyAlignment="1" applyProtection="1" quotePrefix="1">
      <alignment horizontal="left" wrapText="1"/>
      <protection/>
    </xf>
    <xf numFmtId="0" fontId="28" fillId="63" borderId="25" xfId="327" applyFont="1" applyFill="1" applyBorder="1" applyAlignment="1" applyProtection="1">
      <alignment horizontal="right" wrapText="1"/>
      <protection/>
    </xf>
    <xf numFmtId="0" fontId="28" fillId="63" borderId="25" xfId="327" applyFont="1" applyFill="1" applyBorder="1" applyAlignment="1" applyProtection="1" quotePrefix="1">
      <alignment horizontal="right" wrapText="1"/>
      <protection/>
    </xf>
    <xf numFmtId="41" fontId="165" fillId="63" borderId="25" xfId="327" applyNumberFormat="1" applyFont="1" applyFill="1" applyBorder="1" applyAlignment="1" applyProtection="1" quotePrefix="1">
      <alignment horizontal="left" wrapText="1"/>
      <protection/>
    </xf>
    <xf numFmtId="0" fontId="27" fillId="63" borderId="32" xfId="327" applyFont="1" applyFill="1" applyBorder="1" applyAlignment="1" applyProtection="1">
      <alignment wrapText="1"/>
      <protection/>
    </xf>
    <xf numFmtId="0" fontId="28" fillId="63" borderId="33" xfId="327" applyFont="1" applyFill="1" applyBorder="1" applyAlignment="1" applyProtection="1">
      <alignment wrapText="1"/>
      <protection/>
    </xf>
    <xf numFmtId="0" fontId="27" fillId="63" borderId="33" xfId="327" applyFont="1" applyFill="1" applyBorder="1" applyAlignment="1" applyProtection="1">
      <alignment wrapText="1"/>
      <protection/>
    </xf>
    <xf numFmtId="0" fontId="27" fillId="63" borderId="26" xfId="327" applyFont="1" applyFill="1" applyBorder="1" applyAlignment="1" applyProtection="1">
      <alignment wrapText="1"/>
      <protection/>
    </xf>
    <xf numFmtId="0" fontId="27" fillId="63" borderId="9" xfId="327" applyFont="1" applyFill="1" applyBorder="1" applyAlignment="1" applyProtection="1">
      <alignment wrapText="1"/>
      <protection/>
    </xf>
    <xf numFmtId="0" fontId="28" fillId="63" borderId="0" xfId="327" applyFont="1" applyFill="1" applyBorder="1" applyAlignment="1" applyProtection="1">
      <alignment wrapText="1"/>
      <protection/>
    </xf>
    <xf numFmtId="0" fontId="27" fillId="63" borderId="24" xfId="327" applyFont="1" applyFill="1" applyBorder="1" applyAlignment="1" applyProtection="1">
      <alignment wrapText="1"/>
      <protection/>
    </xf>
    <xf numFmtId="0" fontId="27" fillId="63" borderId="27" xfId="327" applyFont="1" applyFill="1" applyBorder="1" applyAlignment="1" applyProtection="1">
      <alignment wrapText="1"/>
      <protection/>
    </xf>
    <xf numFmtId="41" fontId="28" fillId="63" borderId="28" xfId="134" applyNumberFormat="1" applyFont="1" applyFill="1" applyBorder="1" applyAlignment="1" applyProtection="1">
      <alignment horizontal="right" wrapText="1"/>
      <protection/>
    </xf>
    <xf numFmtId="41" fontId="28" fillId="63" borderId="27" xfId="134" applyNumberFormat="1" applyFont="1" applyFill="1" applyBorder="1" applyAlignment="1" applyProtection="1">
      <alignment horizontal="right" wrapText="1"/>
      <protection/>
    </xf>
    <xf numFmtId="41" fontId="27" fillId="63" borderId="27" xfId="134" applyNumberFormat="1" applyFont="1" applyFill="1" applyBorder="1" applyAlignment="1" applyProtection="1">
      <alignment horizontal="right" wrapText="1"/>
      <protection/>
    </xf>
    <xf numFmtId="167" fontId="27" fillId="63" borderId="24" xfId="134" applyNumberFormat="1" applyFont="1" applyFill="1" applyBorder="1" applyAlignment="1" applyProtection="1">
      <alignment wrapText="1"/>
      <protection/>
    </xf>
    <xf numFmtId="0" fontId="27" fillId="63" borderId="38" xfId="327" applyFont="1" applyFill="1" applyBorder="1" applyAlignment="1" applyProtection="1">
      <alignment wrapText="1"/>
      <protection/>
    </xf>
    <xf numFmtId="41" fontId="27" fillId="63" borderId="29" xfId="134" applyNumberFormat="1" applyFont="1" applyFill="1" applyBorder="1" applyAlignment="1" applyProtection="1">
      <alignment horizontal="right" wrapText="1"/>
      <protection/>
    </xf>
    <xf numFmtId="41" fontId="28" fillId="63" borderId="42" xfId="134" applyNumberFormat="1" applyFont="1" applyFill="1" applyBorder="1" applyAlignment="1" applyProtection="1">
      <alignment horizontal="right" wrapText="1"/>
      <protection/>
    </xf>
    <xf numFmtId="41" fontId="28" fillId="63" borderId="45" xfId="134" applyNumberFormat="1" applyFont="1" applyFill="1" applyBorder="1" applyAlignment="1" applyProtection="1">
      <alignment horizontal="right" wrapText="1"/>
      <protection/>
    </xf>
    <xf numFmtId="41" fontId="27" fillId="63" borderId="45" xfId="134" applyNumberFormat="1" applyFont="1" applyFill="1" applyBorder="1" applyAlignment="1" applyProtection="1">
      <alignment horizontal="right" wrapText="1"/>
      <protection/>
    </xf>
    <xf numFmtId="167" fontId="27" fillId="63" borderId="31" xfId="134" applyNumberFormat="1" applyFont="1" applyFill="1" applyBorder="1" applyAlignment="1" applyProtection="1">
      <alignment wrapText="1"/>
      <protection/>
    </xf>
    <xf numFmtId="41" fontId="28" fillId="63" borderId="32" xfId="134" applyNumberFormat="1" applyFont="1" applyFill="1" applyBorder="1" applyAlignment="1" applyProtection="1">
      <alignment horizontal="right" wrapText="1"/>
      <protection/>
    </xf>
    <xf numFmtId="41" fontId="28" fillId="63" borderId="33" xfId="134" applyNumberFormat="1" applyFont="1" applyFill="1" applyBorder="1" applyAlignment="1" applyProtection="1">
      <alignment horizontal="right" wrapText="1"/>
      <protection/>
    </xf>
    <xf numFmtId="41" fontId="27" fillId="63" borderId="33" xfId="134" applyNumberFormat="1" applyFont="1" applyFill="1" applyBorder="1" applyAlignment="1" applyProtection="1">
      <alignment horizontal="right" wrapText="1"/>
      <protection/>
    </xf>
    <xf numFmtId="41" fontId="28" fillId="63" borderId="30" xfId="134" applyNumberFormat="1" applyFont="1" applyFill="1" applyBorder="1" applyAlignment="1" applyProtection="1">
      <alignment horizontal="right" wrapText="1"/>
      <protection/>
    </xf>
    <xf numFmtId="41" fontId="28" fillId="63" borderId="25" xfId="134" applyNumberFormat="1" applyFont="1" applyFill="1" applyBorder="1" applyAlignment="1" applyProtection="1">
      <alignment horizontal="right" wrapText="1"/>
      <protection/>
    </xf>
    <xf numFmtId="41" fontId="27" fillId="63" borderId="25" xfId="134" applyNumberFormat="1" applyFont="1" applyFill="1" applyBorder="1" applyAlignment="1" applyProtection="1">
      <alignment horizontal="right" wrapText="1"/>
      <protection/>
    </xf>
    <xf numFmtId="41" fontId="27" fillId="63" borderId="0" xfId="134" applyNumberFormat="1" applyFont="1" applyFill="1" applyBorder="1" applyAlignment="1" applyProtection="1">
      <alignment horizontal="right" wrapText="1"/>
      <protection/>
    </xf>
    <xf numFmtId="41" fontId="28" fillId="63" borderId="13" xfId="134" applyNumberFormat="1" applyFont="1" applyFill="1" applyBorder="1" applyAlignment="1" applyProtection="1">
      <alignment horizontal="right" wrapText="1"/>
      <protection/>
    </xf>
    <xf numFmtId="41" fontId="28" fillId="63" borderId="7" xfId="134" applyNumberFormat="1" applyFont="1" applyFill="1" applyBorder="1" applyAlignment="1" applyProtection="1">
      <alignment horizontal="right" wrapText="1"/>
      <protection/>
    </xf>
    <xf numFmtId="41" fontId="27" fillId="63" borderId="7" xfId="134" applyNumberFormat="1" applyFont="1" applyFill="1" applyBorder="1" applyAlignment="1" applyProtection="1">
      <alignment horizontal="right" wrapText="1"/>
      <protection/>
    </xf>
    <xf numFmtId="167" fontId="27" fillId="63" borderId="21" xfId="134" applyNumberFormat="1" applyFont="1" applyFill="1" applyBorder="1" applyAlignment="1" applyProtection="1">
      <alignment wrapText="1"/>
      <protection/>
    </xf>
    <xf numFmtId="41" fontId="28" fillId="63" borderId="9" xfId="134" applyNumberFormat="1" applyFont="1" applyFill="1" applyBorder="1" applyAlignment="1" applyProtection="1">
      <alignment horizontal="right" wrapText="1"/>
      <protection/>
    </xf>
    <xf numFmtId="41" fontId="28" fillId="63" borderId="0" xfId="134" applyNumberFormat="1" applyFont="1" applyFill="1" applyBorder="1" applyAlignment="1" applyProtection="1">
      <alignment horizontal="right" wrapText="1"/>
      <protection/>
    </xf>
    <xf numFmtId="41" fontId="27" fillId="63" borderId="38" xfId="134" applyNumberFormat="1" applyFont="1" applyFill="1" applyBorder="1" applyAlignment="1" applyProtection="1">
      <alignment horizontal="right" wrapText="1"/>
      <protection/>
    </xf>
    <xf numFmtId="37" fontId="178" fillId="63" borderId="9" xfId="335" applyFont="1" applyFill="1" applyBorder="1" applyAlignment="1" applyProtection="1">
      <alignment horizontal="center" wrapText="1"/>
      <protection/>
    </xf>
    <xf numFmtId="37" fontId="28" fillId="63" borderId="0" xfId="335" applyFont="1" applyFill="1" applyBorder="1" applyAlignment="1" applyProtection="1">
      <alignment wrapText="1"/>
      <protection/>
    </xf>
    <xf numFmtId="37" fontId="179" fillId="63" borderId="0" xfId="335" applyFont="1" applyFill="1" applyBorder="1" applyAlignment="1" applyProtection="1">
      <alignment wrapText="1"/>
      <protection/>
    </xf>
    <xf numFmtId="37" fontId="178" fillId="63" borderId="0" xfId="335" applyFont="1" applyFill="1" applyBorder="1" applyAlignment="1" applyProtection="1">
      <alignment wrapText="1"/>
      <protection/>
    </xf>
    <xf numFmtId="0" fontId="28" fillId="63" borderId="29" xfId="327" applyFont="1" applyFill="1" applyBorder="1" applyAlignment="1" applyProtection="1">
      <alignment horizontal="left" wrapText="1"/>
      <protection/>
    </xf>
    <xf numFmtId="0" fontId="28" fillId="63" borderId="0" xfId="327" applyFont="1" applyFill="1" applyBorder="1" applyAlignment="1" applyProtection="1">
      <alignment horizontal="left" wrapText="1"/>
      <protection/>
    </xf>
    <xf numFmtId="167" fontId="28" fillId="63" borderId="31" xfId="134" applyNumberFormat="1" applyFont="1" applyFill="1" applyBorder="1" applyAlignment="1" applyProtection="1">
      <alignment horizontal="right" wrapText="1"/>
      <protection/>
    </xf>
    <xf numFmtId="167" fontId="28" fillId="63" borderId="0" xfId="134" applyNumberFormat="1" applyFont="1" applyFill="1" applyBorder="1" applyAlignment="1" applyProtection="1" quotePrefix="1">
      <alignment horizontal="left" wrapText="1"/>
      <protection/>
    </xf>
    <xf numFmtId="167" fontId="27" fillId="63" borderId="0" xfId="134" applyNumberFormat="1" applyFont="1" applyFill="1" applyBorder="1" applyAlignment="1" applyProtection="1" quotePrefix="1">
      <alignment horizontal="left" wrapText="1"/>
      <protection/>
    </xf>
    <xf numFmtId="167" fontId="27" fillId="63" borderId="0" xfId="134" applyNumberFormat="1" applyFont="1" applyFill="1" applyAlignment="1" applyProtection="1">
      <alignment wrapText="1"/>
      <protection/>
    </xf>
    <xf numFmtId="0" fontId="152" fillId="63" borderId="0" xfId="327" applyFont="1" applyFill="1" applyAlignment="1" applyProtection="1">
      <alignment horizontal="left" vertical="top" wrapText="1"/>
      <protection locked="0"/>
    </xf>
    <xf numFmtId="41" fontId="159" fillId="60" borderId="7" xfId="133" applyNumberFormat="1" applyFont="1" applyFill="1" applyBorder="1" applyAlignment="1" applyProtection="1">
      <alignment horizontal="right"/>
      <protection/>
    </xf>
    <xf numFmtId="0" fontId="27" fillId="0" borderId="0" xfId="0" applyFont="1" applyAlignment="1" applyProtection="1">
      <alignment wrapText="1"/>
      <protection/>
    </xf>
    <xf numFmtId="0" fontId="27" fillId="61" borderId="0" xfId="0" applyFont="1" applyFill="1" applyBorder="1" applyAlignment="1" applyProtection="1">
      <alignment wrapText="1"/>
      <protection/>
    </xf>
    <xf numFmtId="41" fontId="28" fillId="61" borderId="13" xfId="0" applyNumberFormat="1" applyFont="1" applyFill="1" applyBorder="1" applyAlignment="1" applyProtection="1">
      <alignment horizontal="right" wrapText="1"/>
      <protection/>
    </xf>
    <xf numFmtId="0" fontId="27" fillId="61" borderId="21" xfId="0" applyFont="1" applyFill="1" applyBorder="1" applyAlignment="1" applyProtection="1">
      <alignment wrapText="1"/>
      <protection/>
    </xf>
    <xf numFmtId="41" fontId="27" fillId="61" borderId="13" xfId="0" applyNumberFormat="1" applyFont="1" applyFill="1" applyBorder="1" applyAlignment="1" applyProtection="1">
      <alignment horizontal="right" wrapText="1"/>
      <protection/>
    </xf>
    <xf numFmtId="41" fontId="27" fillId="61" borderId="7" xfId="0" applyNumberFormat="1" applyFont="1" applyFill="1" applyBorder="1" applyAlignment="1" applyProtection="1">
      <alignment horizontal="right" wrapText="1"/>
      <protection/>
    </xf>
    <xf numFmtId="0" fontId="180" fillId="61" borderId="25" xfId="0" applyFont="1" applyFill="1" applyBorder="1" applyAlignment="1" applyProtection="1">
      <alignment horizontal="left" wrapText="1"/>
      <protection/>
    </xf>
    <xf numFmtId="41" fontId="28" fillId="61" borderId="56" xfId="135" applyNumberFormat="1" applyFont="1" applyFill="1" applyBorder="1" applyAlignment="1" applyProtection="1">
      <alignment horizontal="right" wrapText="1"/>
      <protection/>
    </xf>
    <xf numFmtId="0" fontId="27" fillId="61" borderId="24" xfId="0" applyFont="1" applyFill="1" applyBorder="1" applyAlignment="1" applyProtection="1">
      <alignment wrapText="1"/>
      <protection/>
    </xf>
    <xf numFmtId="41" fontId="27" fillId="61" borderId="56" xfId="135" applyNumberFormat="1" applyFont="1" applyFill="1" applyBorder="1" applyAlignment="1" applyProtection="1">
      <alignment horizontal="right" wrapText="1"/>
      <protection/>
    </xf>
    <xf numFmtId="0" fontId="27" fillId="61" borderId="27" xfId="0" applyFont="1" applyFill="1" applyBorder="1" applyAlignment="1" applyProtection="1">
      <alignment wrapText="1"/>
      <protection/>
    </xf>
    <xf numFmtId="41" fontId="28" fillId="61" borderId="28" xfId="135" applyNumberFormat="1" applyFont="1" applyFill="1" applyBorder="1" applyAlignment="1" applyProtection="1">
      <alignment horizontal="right" wrapText="1"/>
      <protection/>
    </xf>
    <xf numFmtId="41" fontId="27" fillId="61" borderId="28" xfId="135" applyNumberFormat="1" applyFont="1" applyFill="1" applyBorder="1" applyAlignment="1" applyProtection="1">
      <alignment horizontal="right" wrapText="1"/>
      <protection/>
    </xf>
    <xf numFmtId="41" fontId="27" fillId="60" borderId="28" xfId="135" applyNumberFormat="1" applyFont="1" applyFill="1" applyBorder="1" applyAlignment="1" applyProtection="1">
      <alignment horizontal="right" wrapText="1"/>
      <protection/>
    </xf>
    <xf numFmtId="0" fontId="27" fillId="61" borderId="29" xfId="0" applyFont="1" applyFill="1" applyBorder="1" applyAlignment="1" applyProtection="1">
      <alignment wrapText="1"/>
      <protection/>
    </xf>
    <xf numFmtId="41" fontId="28" fillId="61" borderId="37" xfId="135" applyNumberFormat="1" applyFont="1" applyFill="1" applyBorder="1" applyAlignment="1" applyProtection="1">
      <alignment horizontal="right" wrapText="1"/>
      <protection/>
    </xf>
    <xf numFmtId="41" fontId="27" fillId="61" borderId="37" xfId="135" applyNumberFormat="1" applyFont="1" applyFill="1" applyBorder="1" applyAlignment="1" applyProtection="1">
      <alignment horizontal="right" wrapText="1"/>
      <protection/>
    </xf>
    <xf numFmtId="0" fontId="27" fillId="61" borderId="39" xfId="0" applyFont="1" applyFill="1" applyBorder="1" applyAlignment="1" applyProtection="1">
      <alignment wrapText="1"/>
      <protection/>
    </xf>
    <xf numFmtId="41" fontId="28" fillId="61" borderId="9" xfId="135" applyNumberFormat="1" applyFont="1" applyFill="1" applyBorder="1" applyAlignment="1" applyProtection="1">
      <alignment horizontal="right" wrapText="1"/>
      <protection/>
    </xf>
    <xf numFmtId="41" fontId="27" fillId="61" borderId="9" xfId="135" applyNumberFormat="1" applyFont="1" applyFill="1" applyBorder="1" applyAlignment="1" applyProtection="1">
      <alignment horizontal="right" wrapText="1"/>
      <protection/>
    </xf>
    <xf numFmtId="0" fontId="27" fillId="61" borderId="36" xfId="0" applyFont="1" applyFill="1" applyBorder="1" applyAlignment="1" applyProtection="1">
      <alignment wrapText="1"/>
      <protection/>
    </xf>
    <xf numFmtId="0" fontId="27" fillId="60" borderId="27" xfId="0" applyFont="1" applyFill="1" applyBorder="1" applyAlignment="1" applyProtection="1">
      <alignment wrapText="1"/>
      <protection/>
    </xf>
    <xf numFmtId="0" fontId="27" fillId="60" borderId="38" xfId="0" applyFont="1" applyFill="1" applyBorder="1" applyAlignment="1" applyProtection="1">
      <alignment wrapText="1"/>
      <protection/>
    </xf>
    <xf numFmtId="0" fontId="27" fillId="60" borderId="24" xfId="0" applyFont="1" applyFill="1" applyBorder="1" applyAlignment="1" applyProtection="1">
      <alignment wrapText="1"/>
      <protection/>
    </xf>
    <xf numFmtId="41" fontId="27" fillId="60" borderId="9" xfId="135" applyNumberFormat="1" applyFont="1" applyFill="1" applyBorder="1" applyAlignment="1" applyProtection="1">
      <alignment horizontal="right" wrapText="1"/>
      <protection/>
    </xf>
    <xf numFmtId="0" fontId="27" fillId="60" borderId="0" xfId="0" applyFont="1" applyFill="1" applyBorder="1" applyAlignment="1" applyProtection="1">
      <alignment wrapText="1"/>
      <protection/>
    </xf>
    <xf numFmtId="41" fontId="28" fillId="61" borderId="13" xfId="135" applyNumberFormat="1" applyFont="1" applyFill="1" applyBorder="1" applyAlignment="1" applyProtection="1">
      <alignment horizontal="right" wrapText="1"/>
      <protection/>
    </xf>
    <xf numFmtId="41" fontId="27" fillId="61" borderId="13" xfId="135" applyNumberFormat="1" applyFont="1" applyFill="1" applyBorder="1" applyAlignment="1" applyProtection="1">
      <alignment horizontal="right" wrapText="1"/>
      <protection/>
    </xf>
    <xf numFmtId="0" fontId="27" fillId="61" borderId="7" xfId="0" applyFont="1" applyFill="1" applyBorder="1" applyAlignment="1" applyProtection="1">
      <alignment wrapText="1"/>
      <protection/>
    </xf>
    <xf numFmtId="41" fontId="28" fillId="61" borderId="9" xfId="0" applyNumberFormat="1" applyFont="1" applyFill="1" applyBorder="1" applyAlignment="1" applyProtection="1">
      <alignment horizontal="right" wrapText="1"/>
      <protection/>
    </xf>
    <xf numFmtId="41" fontId="27" fillId="61" borderId="9" xfId="0" applyNumberFormat="1" applyFont="1" applyFill="1" applyBorder="1" applyAlignment="1" applyProtection="1">
      <alignment horizontal="right" wrapText="1"/>
      <protection/>
    </xf>
    <xf numFmtId="0" fontId="27" fillId="61" borderId="27" xfId="0" applyFont="1" applyFill="1" applyBorder="1" applyAlignment="1" applyProtection="1">
      <alignment horizontal="left" wrapText="1"/>
      <protection/>
    </xf>
    <xf numFmtId="41" fontId="28" fillId="61" borderId="30" xfId="135" applyNumberFormat="1" applyFont="1" applyFill="1" applyBorder="1" applyAlignment="1" applyProtection="1">
      <alignment horizontal="right" wrapText="1"/>
      <protection/>
    </xf>
    <xf numFmtId="0" fontId="27" fillId="61" borderId="31" xfId="0" applyFont="1" applyFill="1" applyBorder="1" applyAlignment="1" applyProtection="1">
      <alignment wrapText="1"/>
      <protection/>
    </xf>
    <xf numFmtId="41" fontId="27" fillId="61" borderId="30" xfId="135" applyNumberFormat="1" applyFont="1" applyFill="1" applyBorder="1" applyAlignment="1" applyProtection="1">
      <alignment horizontal="right" wrapText="1"/>
      <protection/>
    </xf>
    <xf numFmtId="0" fontId="27" fillId="61" borderId="25" xfId="0" applyFont="1" applyFill="1" applyBorder="1" applyAlignment="1" applyProtection="1">
      <alignment wrapText="1"/>
      <protection/>
    </xf>
    <xf numFmtId="0" fontId="19" fillId="60" borderId="30" xfId="327" applyNumberFormat="1" applyFont="1" applyFill="1" applyBorder="1" applyAlignment="1" applyProtection="1">
      <alignment horizontal="right"/>
      <protection/>
    </xf>
    <xf numFmtId="0" fontId="19" fillId="60" borderId="25" xfId="327" applyNumberFormat="1" applyFont="1" applyFill="1" applyBorder="1" applyAlignment="1" applyProtection="1">
      <alignment horizontal="right"/>
      <protection/>
    </xf>
    <xf numFmtId="0" fontId="0" fillId="61" borderId="0" xfId="337" applyFont="1" applyFill="1" applyAlignment="1" applyProtection="1">
      <alignment vertical="center" wrapText="1"/>
      <protection/>
    </xf>
    <xf numFmtId="0" fontId="5" fillId="61" borderId="24" xfId="339" applyFont="1" applyFill="1" applyBorder="1" applyAlignment="1" applyProtection="1">
      <alignment vertical="center" wrapText="1"/>
      <protection/>
    </xf>
    <xf numFmtId="0" fontId="5" fillId="61" borderId="0" xfId="339" applyFont="1" applyFill="1" applyBorder="1" applyAlignment="1" applyProtection="1">
      <alignment horizontal="left" vertical="center" wrapText="1"/>
      <protection/>
    </xf>
    <xf numFmtId="0" fontId="9" fillId="61" borderId="38" xfId="0" applyFont="1" applyFill="1" applyBorder="1" applyAlignment="1" applyProtection="1">
      <alignment/>
      <protection/>
    </xf>
    <xf numFmtId="0" fontId="74" fillId="0" borderId="0" xfId="322" applyFont="1" applyFill="1" applyBorder="1" applyAlignment="1" applyProtection="1">
      <alignment horizontal="center"/>
      <protection/>
    </xf>
    <xf numFmtId="37" fontId="76" fillId="0" borderId="0" xfId="307" applyNumberFormat="1" applyFont="1" applyFill="1" applyBorder="1" applyAlignment="1" applyProtection="1">
      <alignment horizontal="center"/>
      <protection/>
    </xf>
    <xf numFmtId="0" fontId="73" fillId="0" borderId="0" xfId="322" applyFont="1" applyFill="1" applyBorder="1" applyAlignment="1" applyProtection="1">
      <alignment horizontal="center"/>
      <protection/>
    </xf>
    <xf numFmtId="0" fontId="73" fillId="49" borderId="0" xfId="322" applyFont="1" applyFill="1" applyBorder="1" applyAlignment="1" applyProtection="1">
      <alignment horizontal="center"/>
      <protection/>
    </xf>
    <xf numFmtId="0" fontId="65" fillId="61" borderId="0" xfId="0" applyFont="1" applyFill="1" applyAlignment="1">
      <alignment/>
    </xf>
    <xf numFmtId="0" fontId="9" fillId="60" borderId="41" xfId="328" applyFont="1" applyFill="1" applyBorder="1" applyAlignment="1" applyProtection="1" quotePrefix="1">
      <alignment horizontal="left"/>
      <protection/>
    </xf>
    <xf numFmtId="0" fontId="9" fillId="60" borderId="40" xfId="328" applyFont="1" applyFill="1" applyBorder="1" applyAlignment="1" applyProtection="1" quotePrefix="1">
      <alignment horizontal="left"/>
      <protection/>
    </xf>
    <xf numFmtId="0" fontId="9" fillId="63" borderId="40" xfId="328" applyFont="1" applyFill="1" applyBorder="1" applyAlignment="1" applyProtection="1" quotePrefix="1">
      <alignment horizontal="left"/>
      <protection/>
    </xf>
    <xf numFmtId="0" fontId="9" fillId="60" borderId="40" xfId="328" applyFont="1" applyFill="1" applyBorder="1" applyAlignment="1" applyProtection="1" quotePrefix="1">
      <alignment horizontal="left" wrapText="1"/>
      <protection/>
    </xf>
    <xf numFmtId="0" fontId="9" fillId="60" borderId="64" xfId="328" applyFont="1" applyFill="1" applyBorder="1" applyAlignment="1" applyProtection="1" quotePrefix="1">
      <alignment horizontal="left"/>
      <protection/>
    </xf>
    <xf numFmtId="0" fontId="181" fillId="62" borderId="0" xfId="328" applyFont="1" applyFill="1" applyBorder="1" applyAlignment="1" applyProtection="1">
      <alignment horizontal="center" vertical="center"/>
      <protection/>
    </xf>
    <xf numFmtId="0" fontId="63" fillId="60" borderId="0" xfId="328" applyFont="1" applyFill="1" applyBorder="1" applyAlignment="1" applyProtection="1">
      <alignment horizontal="left"/>
      <protection/>
    </xf>
    <xf numFmtId="0" fontId="17" fillId="60" borderId="0" xfId="328" applyFont="1" applyFill="1" applyBorder="1" applyAlignment="1" applyProtection="1">
      <alignment horizontal="left"/>
      <protection/>
    </xf>
    <xf numFmtId="0" fontId="9" fillId="0" borderId="0" xfId="328" applyFont="1" applyFill="1" applyBorder="1" applyAlignment="1" applyProtection="1">
      <alignment horizontal="left" vertical="center" wrapText="1"/>
      <protection/>
    </xf>
    <xf numFmtId="0" fontId="64" fillId="60" borderId="0" xfId="328" applyFont="1" applyFill="1" applyBorder="1" applyAlignment="1" applyProtection="1">
      <alignment horizontal="left" vertical="top"/>
      <protection/>
    </xf>
    <xf numFmtId="0" fontId="9" fillId="60" borderId="0" xfId="328" applyFont="1" applyFill="1" applyBorder="1" applyAlignment="1" applyProtection="1">
      <alignment horizontal="left"/>
      <protection/>
    </xf>
    <xf numFmtId="0" fontId="9" fillId="60" borderId="41" xfId="328" applyFont="1" applyFill="1" applyBorder="1" applyAlignment="1" applyProtection="1">
      <alignment horizontal="left" wrapText="1"/>
      <protection/>
    </xf>
    <xf numFmtId="0" fontId="33" fillId="61" borderId="27" xfId="331" applyFont="1" applyFill="1" applyBorder="1" applyAlignment="1" applyProtection="1">
      <alignment horizontal="left" wrapText="1"/>
      <protection/>
    </xf>
    <xf numFmtId="0" fontId="33" fillId="61" borderId="29" xfId="327" applyFont="1" applyFill="1" applyBorder="1" applyAlignment="1" applyProtection="1">
      <alignment horizontal="left" wrapText="1"/>
      <protection/>
    </xf>
    <xf numFmtId="0" fontId="33" fillId="61" borderId="27" xfId="327" applyFont="1" applyFill="1" applyBorder="1" applyAlignment="1" applyProtection="1">
      <alignment horizontal="left" wrapText="1"/>
      <protection/>
    </xf>
    <xf numFmtId="0" fontId="89" fillId="61" borderId="38" xfId="327" applyFont="1" applyFill="1" applyBorder="1" applyAlignment="1" applyProtection="1">
      <alignment horizontal="left" wrapText="1"/>
      <protection/>
    </xf>
    <xf numFmtId="0" fontId="89" fillId="61" borderId="29" xfId="327" applyFont="1" applyFill="1" applyBorder="1" applyAlignment="1" applyProtection="1">
      <alignment horizontal="left" wrapText="1"/>
      <protection/>
    </xf>
    <xf numFmtId="0" fontId="33" fillId="61" borderId="38" xfId="327" applyFont="1" applyFill="1" applyBorder="1" applyAlignment="1" applyProtection="1">
      <alignment horizontal="left" wrapText="1"/>
      <protection/>
    </xf>
    <xf numFmtId="0" fontId="33" fillId="61" borderId="39" xfId="327" applyFont="1" applyFill="1" applyBorder="1" applyAlignment="1" applyProtection="1">
      <alignment horizontal="left" wrapText="1"/>
      <protection/>
    </xf>
    <xf numFmtId="0" fontId="33" fillId="61" borderId="36" xfId="327" applyFont="1" applyFill="1" applyBorder="1" applyAlignment="1" applyProtection="1">
      <alignment horizontal="left" wrapText="1"/>
      <protection/>
    </xf>
    <xf numFmtId="0" fontId="33" fillId="60" borderId="0" xfId="327" applyFont="1" applyFill="1" applyBorder="1" applyAlignment="1" applyProtection="1">
      <alignment horizontal="left" vertical="top" wrapText="1"/>
      <protection/>
    </xf>
    <xf numFmtId="0" fontId="89" fillId="61" borderId="38" xfId="331" applyFont="1" applyFill="1" applyBorder="1" applyAlignment="1" applyProtection="1">
      <alignment horizontal="left" wrapText="1"/>
      <protection/>
    </xf>
    <xf numFmtId="0" fontId="33" fillId="61" borderId="29" xfId="331" applyFont="1" applyFill="1" applyBorder="1" applyAlignment="1" applyProtection="1">
      <alignment horizontal="left" wrapText="1"/>
      <protection/>
    </xf>
    <xf numFmtId="0" fontId="33" fillId="61" borderId="29" xfId="329" applyFont="1" applyFill="1" applyBorder="1" applyAlignment="1" applyProtection="1">
      <alignment wrapText="1"/>
      <protection/>
    </xf>
    <xf numFmtId="37" fontId="89" fillId="61" borderId="38" xfId="336" applyFont="1" applyFill="1" applyBorder="1" applyAlignment="1" applyProtection="1">
      <alignment horizontal="left" wrapText="1"/>
      <protection/>
    </xf>
    <xf numFmtId="0" fontId="33" fillId="63" borderId="38" xfId="331" applyFont="1" applyFill="1" applyBorder="1" applyAlignment="1" applyProtection="1">
      <alignment horizontal="left" wrapText="1"/>
      <protection/>
    </xf>
    <xf numFmtId="0" fontId="33" fillId="60" borderId="0" xfId="327" applyFont="1" applyFill="1" applyBorder="1" applyAlignment="1" applyProtection="1">
      <alignment horizontal="left" wrapText="1"/>
      <protection/>
    </xf>
    <xf numFmtId="0" fontId="89" fillId="60" borderId="0" xfId="327" applyFont="1" applyFill="1" applyBorder="1" applyAlignment="1" applyProtection="1">
      <alignment horizontal="left" wrapText="1"/>
      <protection/>
    </xf>
    <xf numFmtId="0" fontId="181" fillId="62" borderId="0" xfId="327" applyFont="1" applyFill="1" applyBorder="1" applyAlignment="1" applyProtection="1">
      <alignment horizontal="center" vertical="center" wrapText="1"/>
      <protection/>
    </xf>
    <xf numFmtId="0" fontId="89" fillId="61" borderId="0" xfId="327" applyFont="1" applyFill="1" applyBorder="1" applyAlignment="1" applyProtection="1">
      <alignment horizontal="left" wrapText="1"/>
      <protection/>
    </xf>
    <xf numFmtId="0" fontId="156" fillId="61" borderId="0" xfId="327" applyFont="1" applyFill="1" applyBorder="1" applyAlignment="1" applyProtection="1">
      <alignment horizontal="left" vertical="center" wrapText="1"/>
      <protection/>
    </xf>
    <xf numFmtId="41" fontId="89" fillId="60" borderId="13" xfId="327" applyNumberFormat="1" applyFont="1" applyFill="1" applyBorder="1" applyAlignment="1" applyProtection="1">
      <alignment horizontal="center" wrapText="1"/>
      <protection/>
    </xf>
    <xf numFmtId="41" fontId="89" fillId="60" borderId="7" xfId="327" applyNumberFormat="1" applyFont="1" applyFill="1" applyBorder="1" applyAlignment="1" applyProtection="1">
      <alignment horizontal="center" wrapText="1"/>
      <protection/>
    </xf>
    <xf numFmtId="41" fontId="89" fillId="60" borderId="21" xfId="327" applyNumberFormat="1" applyFont="1" applyFill="1" applyBorder="1" applyAlignment="1" applyProtection="1">
      <alignment horizontal="center" wrapText="1"/>
      <protection/>
    </xf>
    <xf numFmtId="0" fontId="33" fillId="61" borderId="38" xfId="0" applyFont="1" applyFill="1" applyBorder="1" applyAlignment="1" applyProtection="1">
      <alignment horizontal="left" wrapText="1"/>
      <protection/>
    </xf>
    <xf numFmtId="0" fontId="89" fillId="61" borderId="38" xfId="327" applyFont="1" applyFill="1" applyBorder="1" applyAlignment="1" applyProtection="1">
      <alignment wrapText="1"/>
      <protection/>
    </xf>
    <xf numFmtId="0" fontId="33" fillId="61" borderId="38" xfId="0" applyFont="1" applyFill="1" applyBorder="1" applyAlignment="1" applyProtection="1">
      <alignment wrapText="1"/>
      <protection/>
    </xf>
    <xf numFmtId="37" fontId="37" fillId="0" borderId="29" xfId="336" applyFont="1" applyBorder="1" applyAlignment="1" applyProtection="1">
      <alignment horizontal="left" vertical="top" wrapText="1"/>
      <protection/>
    </xf>
    <xf numFmtId="0" fontId="33" fillId="60" borderId="0" xfId="327" applyNumberFormat="1" applyFont="1" applyFill="1" applyBorder="1" applyAlignment="1" applyProtection="1">
      <alignment horizontal="left" vertical="top" wrapText="1"/>
      <protection locked="0"/>
    </xf>
    <xf numFmtId="0" fontId="19" fillId="61" borderId="38" xfId="333" applyFont="1" applyFill="1" applyBorder="1" applyAlignment="1" applyProtection="1">
      <alignment horizontal="left" vertical="top" wrapText="1"/>
      <protection/>
    </xf>
    <xf numFmtId="0" fontId="19" fillId="61" borderId="27" xfId="333" applyFont="1" applyFill="1" applyBorder="1" applyAlignment="1" applyProtection="1">
      <alignment horizontal="left" vertical="top" wrapText="1"/>
      <protection/>
    </xf>
    <xf numFmtId="0" fontId="33" fillId="61" borderId="0" xfId="327" applyNumberFormat="1" applyFont="1" applyFill="1" applyBorder="1" applyAlignment="1" applyProtection="1">
      <alignment horizontal="left" vertical="top" wrapText="1"/>
      <protection locked="0"/>
    </xf>
    <xf numFmtId="41" fontId="149" fillId="60" borderId="37" xfId="134" applyNumberFormat="1" applyFont="1" applyFill="1" applyBorder="1" applyAlignment="1" applyProtection="1">
      <alignment horizontal="right" wrapText="1"/>
      <protection/>
    </xf>
    <xf numFmtId="41" fontId="149" fillId="60" borderId="28" xfId="134" applyNumberFormat="1" applyFont="1" applyFill="1" applyBorder="1" applyAlignment="1" applyProtection="1">
      <alignment horizontal="right" wrapText="1"/>
      <protection/>
    </xf>
    <xf numFmtId="0" fontId="19" fillId="61" borderId="29" xfId="333" applyFont="1" applyFill="1" applyBorder="1" applyAlignment="1" applyProtection="1">
      <alignment horizontal="left" vertical="top" wrapText="1"/>
      <protection/>
    </xf>
    <xf numFmtId="0" fontId="19" fillId="61" borderId="39" xfId="333" applyFont="1" applyFill="1" applyBorder="1" applyAlignment="1" applyProtection="1">
      <alignment horizontal="left" vertical="top" wrapText="1"/>
      <protection/>
    </xf>
    <xf numFmtId="0" fontId="19" fillId="61" borderId="36" xfId="333" applyFont="1" applyFill="1" applyBorder="1" applyAlignment="1" applyProtection="1">
      <alignment horizontal="left" vertical="top" wrapText="1"/>
      <protection/>
    </xf>
    <xf numFmtId="0" fontId="33" fillId="0" borderId="0" xfId="336" applyNumberFormat="1" applyFont="1" applyAlignment="1" applyProtection="1">
      <alignment horizontal="left" vertical="top" wrapText="1"/>
      <protection locked="0"/>
    </xf>
    <xf numFmtId="0" fontId="33" fillId="63" borderId="0" xfId="327" applyNumberFormat="1" applyFont="1" applyFill="1" applyBorder="1" applyAlignment="1" applyProtection="1">
      <alignment horizontal="left" vertical="top" wrapText="1"/>
      <protection locked="0"/>
    </xf>
    <xf numFmtId="0" fontId="33" fillId="0" borderId="0" xfId="327" applyNumberFormat="1" applyFont="1" applyFill="1" applyBorder="1" applyAlignment="1" applyProtection="1">
      <alignment horizontal="left" vertical="top" wrapText="1"/>
      <protection locked="0"/>
    </xf>
    <xf numFmtId="41" fontId="37" fillId="60" borderId="13" xfId="327" applyNumberFormat="1" applyFont="1" applyFill="1" applyBorder="1" applyAlignment="1" applyProtection="1">
      <alignment horizontal="center" wrapText="1"/>
      <protection/>
    </xf>
    <xf numFmtId="41" fontId="37" fillId="60" borderId="7" xfId="327" applyNumberFormat="1" applyFont="1" applyFill="1" applyBorder="1" applyAlignment="1" applyProtection="1">
      <alignment horizontal="center" wrapText="1"/>
      <protection/>
    </xf>
    <xf numFmtId="0" fontId="37" fillId="61" borderId="0" xfId="327" applyFont="1" applyFill="1" applyBorder="1" applyAlignment="1" applyProtection="1">
      <alignment horizontal="left" wrapText="1"/>
      <protection/>
    </xf>
    <xf numFmtId="0" fontId="37" fillId="61" borderId="24" xfId="327" applyFont="1" applyFill="1" applyBorder="1" applyAlignment="1" applyProtection="1">
      <alignment horizontal="left" wrapText="1"/>
      <protection/>
    </xf>
    <xf numFmtId="0" fontId="19" fillId="0" borderId="38" xfId="333" applyFont="1" applyFill="1" applyBorder="1" applyAlignment="1" applyProtection="1">
      <alignment horizontal="left" vertical="top" wrapText="1"/>
      <protection/>
    </xf>
    <xf numFmtId="37" fontId="37" fillId="0" borderId="29" xfId="336" applyFont="1" applyFill="1" applyBorder="1" applyAlignment="1" applyProtection="1">
      <alignment horizontal="left" vertical="top" wrapText="1"/>
      <protection/>
    </xf>
    <xf numFmtId="0" fontId="19" fillId="61" borderId="0" xfId="333" applyFont="1" applyFill="1" applyBorder="1" applyAlignment="1" applyProtection="1">
      <alignment horizontal="left" vertical="top" wrapText="1"/>
      <protection/>
    </xf>
    <xf numFmtId="41" fontId="149" fillId="0" borderId="37" xfId="134" applyNumberFormat="1" applyFont="1" applyFill="1" applyBorder="1" applyAlignment="1" applyProtection="1">
      <alignment horizontal="right" wrapText="1"/>
      <protection/>
    </xf>
    <xf numFmtId="41" fontId="149" fillId="0" borderId="28" xfId="134" applyNumberFormat="1" applyFont="1" applyFill="1" applyBorder="1" applyAlignment="1" applyProtection="1">
      <alignment horizontal="right" wrapText="1"/>
      <protection/>
    </xf>
    <xf numFmtId="0" fontId="19" fillId="61" borderId="0" xfId="327" applyFont="1" applyFill="1" applyBorder="1" applyAlignment="1" applyProtection="1">
      <alignment horizontal="left" vertical="top" wrapText="1"/>
      <protection/>
    </xf>
    <xf numFmtId="0" fontId="19" fillId="61" borderId="27" xfId="327" applyFont="1" applyFill="1" applyBorder="1" applyAlignment="1" applyProtection="1">
      <alignment horizontal="left" vertical="top" wrapText="1"/>
      <protection/>
    </xf>
    <xf numFmtId="0" fontId="19" fillId="61" borderId="29" xfId="327" applyFont="1" applyFill="1" applyBorder="1" applyAlignment="1" applyProtection="1">
      <alignment horizontal="left" vertical="top" wrapText="1"/>
      <protection/>
    </xf>
    <xf numFmtId="0" fontId="37" fillId="61" borderId="0" xfId="327" applyFont="1" applyFill="1" applyBorder="1" applyAlignment="1" applyProtection="1">
      <alignment horizontal="left" vertical="top" wrapText="1"/>
      <protection/>
    </xf>
    <xf numFmtId="37" fontId="37" fillId="0" borderId="29" xfId="336" applyFont="1" applyFill="1" applyBorder="1" applyAlignment="1" applyProtection="1">
      <alignment horizontal="left" wrapText="1"/>
      <protection/>
    </xf>
    <xf numFmtId="37" fontId="37" fillId="0" borderId="39" xfId="336" applyFont="1" applyFill="1" applyBorder="1" applyAlignment="1" applyProtection="1">
      <alignment horizontal="left" wrapText="1"/>
      <protection/>
    </xf>
    <xf numFmtId="37" fontId="19" fillId="0" borderId="38" xfId="336" applyFont="1" applyFill="1" applyBorder="1" applyAlignment="1" applyProtection="1">
      <alignment horizontal="left" vertical="top" wrapText="1"/>
      <protection/>
    </xf>
    <xf numFmtId="0" fontId="19" fillId="0" borderId="27" xfId="333" applyFont="1" applyFill="1" applyBorder="1" applyAlignment="1" applyProtection="1">
      <alignment horizontal="left" vertical="top" wrapText="1"/>
      <protection/>
    </xf>
    <xf numFmtId="0" fontId="19" fillId="63" borderId="27" xfId="331" applyFont="1" applyFill="1" applyBorder="1" applyAlignment="1" applyProtection="1">
      <alignment horizontal="left" vertical="top" wrapText="1"/>
      <protection/>
    </xf>
    <xf numFmtId="0" fontId="19" fillId="63" borderId="38" xfId="331" applyFont="1" applyFill="1" applyBorder="1" applyAlignment="1" applyProtection="1">
      <alignment horizontal="left" vertical="top" wrapText="1"/>
      <protection/>
    </xf>
    <xf numFmtId="0" fontId="19" fillId="63" borderId="29" xfId="332" applyFont="1" applyFill="1" applyBorder="1" applyAlignment="1" applyProtection="1">
      <alignment horizontal="left" vertical="top" wrapText="1"/>
      <protection/>
    </xf>
    <xf numFmtId="0" fontId="19" fillId="61" borderId="38" xfId="327" applyFont="1" applyFill="1" applyBorder="1" applyAlignment="1" applyProtection="1">
      <alignment horizontal="left" wrapText="1"/>
      <protection/>
    </xf>
    <xf numFmtId="0" fontId="19" fillId="61" borderId="44" xfId="327" applyFont="1" applyFill="1" applyBorder="1" applyAlignment="1" applyProtection="1">
      <alignment horizontal="left" wrapText="1"/>
      <protection/>
    </xf>
    <xf numFmtId="0" fontId="37" fillId="61" borderId="38" xfId="327" applyFont="1" applyFill="1" applyBorder="1" applyAlignment="1" applyProtection="1">
      <alignment horizontal="left" wrapText="1"/>
      <protection/>
    </xf>
    <xf numFmtId="0" fontId="37" fillId="61" borderId="44" xfId="327" applyFont="1" applyFill="1" applyBorder="1" applyAlignment="1" applyProtection="1">
      <alignment horizontal="left" wrapText="1"/>
      <protection/>
    </xf>
    <xf numFmtId="0" fontId="37" fillId="60" borderId="27" xfId="327" applyFont="1" applyFill="1" applyBorder="1" applyAlignment="1" applyProtection="1">
      <alignment horizontal="left" wrapText="1"/>
      <protection/>
    </xf>
    <xf numFmtId="0" fontId="37" fillId="60" borderId="36" xfId="327" applyFont="1" applyFill="1" applyBorder="1" applyAlignment="1" applyProtection="1">
      <alignment horizontal="left" wrapText="1"/>
      <protection/>
    </xf>
    <xf numFmtId="37" fontId="19" fillId="0" borderId="0" xfId="334" applyFont="1" applyFill="1" applyAlignment="1" applyProtection="1">
      <alignment horizontal="left" vertical="top" wrapText="1"/>
      <protection/>
    </xf>
    <xf numFmtId="0" fontId="37" fillId="60" borderId="38" xfId="327" applyFont="1" applyFill="1" applyBorder="1" applyAlignment="1" applyProtection="1">
      <alignment horizontal="left" wrapText="1"/>
      <protection/>
    </xf>
    <xf numFmtId="0" fontId="37" fillId="60" borderId="44" xfId="327" applyFont="1" applyFill="1" applyBorder="1" applyAlignment="1" applyProtection="1">
      <alignment horizontal="left" wrapText="1"/>
      <protection/>
    </xf>
    <xf numFmtId="0" fontId="37" fillId="61" borderId="29" xfId="327" applyFont="1" applyFill="1" applyBorder="1" applyAlignment="1" applyProtection="1">
      <alignment horizontal="left"/>
      <protection/>
    </xf>
    <xf numFmtId="0" fontId="37" fillId="61" borderId="39" xfId="327" applyFont="1" applyFill="1" applyBorder="1" applyAlignment="1" applyProtection="1">
      <alignment horizontal="left"/>
      <protection/>
    </xf>
    <xf numFmtId="0" fontId="19" fillId="61" borderId="27" xfId="327" applyFont="1" applyFill="1" applyBorder="1" applyAlignment="1" applyProtection="1">
      <alignment horizontal="left" wrapText="1"/>
      <protection/>
    </xf>
    <xf numFmtId="0" fontId="19" fillId="61" borderId="36" xfId="327" applyFont="1" applyFill="1" applyBorder="1" applyAlignment="1" applyProtection="1">
      <alignment horizontal="left" wrapText="1"/>
      <protection/>
    </xf>
    <xf numFmtId="0" fontId="37" fillId="61" borderId="38" xfId="327" applyFont="1" applyFill="1" applyBorder="1" applyAlignment="1" applyProtection="1">
      <alignment horizontal="left"/>
      <protection/>
    </xf>
    <xf numFmtId="0" fontId="37" fillId="61" borderId="44" xfId="327" applyFont="1" applyFill="1" applyBorder="1" applyAlignment="1" applyProtection="1">
      <alignment horizontal="left"/>
      <protection/>
    </xf>
    <xf numFmtId="41" fontId="37" fillId="60" borderId="21" xfId="327" applyNumberFormat="1" applyFont="1" applyFill="1" applyBorder="1" applyAlignment="1" applyProtection="1">
      <alignment horizontal="center" wrapText="1"/>
      <protection/>
    </xf>
    <xf numFmtId="0" fontId="19" fillId="60" borderId="0" xfId="327" applyFont="1" applyFill="1" applyBorder="1" applyAlignment="1" applyProtection="1" quotePrefix="1">
      <alignment horizontal="left" wrapText="1"/>
      <protection/>
    </xf>
    <xf numFmtId="0" fontId="19" fillId="60" borderId="24" xfId="327" applyFont="1" applyFill="1" applyBorder="1" applyAlignment="1" applyProtection="1" quotePrefix="1">
      <alignment horizontal="left" wrapText="1"/>
      <protection/>
    </xf>
    <xf numFmtId="37" fontId="19" fillId="0" borderId="0" xfId="334" applyFont="1" applyFill="1" applyAlignment="1" applyProtection="1">
      <alignment horizontal="left" wrapText="1"/>
      <protection/>
    </xf>
    <xf numFmtId="37" fontId="19" fillId="0" borderId="0" xfId="334" applyFont="1" applyFill="1" applyBorder="1" applyAlignment="1" applyProtection="1">
      <alignment horizontal="left" wrapText="1"/>
      <protection/>
    </xf>
    <xf numFmtId="0" fontId="19" fillId="60" borderId="7" xfId="327" applyNumberFormat="1" applyFont="1" applyFill="1" applyBorder="1" applyAlignment="1" applyProtection="1">
      <alignment horizontal="center" wrapText="1"/>
      <protection/>
    </xf>
    <xf numFmtId="0" fontId="37" fillId="60" borderId="0" xfId="327" applyFont="1" applyFill="1" applyBorder="1" applyAlignment="1" applyProtection="1">
      <alignment horizontal="left" wrapText="1"/>
      <protection/>
    </xf>
    <xf numFmtId="0" fontId="37" fillId="60" borderId="24" xfId="327" applyFont="1" applyFill="1" applyBorder="1" applyAlignment="1" applyProtection="1">
      <alignment horizontal="left" wrapText="1"/>
      <protection/>
    </xf>
    <xf numFmtId="37" fontId="14" fillId="0" borderId="0" xfId="334" applyFont="1" applyFill="1" applyAlignment="1" applyProtection="1">
      <alignment horizontal="left" wrapText="1"/>
      <protection locked="0"/>
    </xf>
    <xf numFmtId="0" fontId="5" fillId="60" borderId="38" xfId="327" applyFont="1" applyFill="1" applyBorder="1" applyAlignment="1" applyProtection="1">
      <alignment horizontal="left" wrapText="1"/>
      <protection/>
    </xf>
    <xf numFmtId="0" fontId="5" fillId="0" borderId="38" xfId="327" applyFont="1" applyFill="1" applyBorder="1" applyAlignment="1" applyProtection="1">
      <alignment horizontal="left" wrapText="1"/>
      <protection/>
    </xf>
    <xf numFmtId="0" fontId="6" fillId="60" borderId="38" xfId="327" applyFont="1" applyFill="1" applyBorder="1" applyAlignment="1" applyProtection="1">
      <alignment horizontal="left" wrapText="1"/>
      <protection/>
    </xf>
    <xf numFmtId="37" fontId="3" fillId="0" borderId="0" xfId="334" applyFont="1" applyFill="1" applyAlignment="1" applyProtection="1">
      <alignment horizontal="left" wrapText="1"/>
      <protection/>
    </xf>
    <xf numFmtId="0" fontId="5" fillId="60" borderId="27" xfId="327" applyFont="1" applyFill="1" applyBorder="1" applyAlignment="1" applyProtection="1">
      <alignment horizontal="left" wrapText="1"/>
      <protection/>
    </xf>
    <xf numFmtId="0" fontId="6" fillId="0" borderId="38" xfId="327" applyFont="1" applyFill="1" applyBorder="1" applyAlignment="1" applyProtection="1">
      <alignment horizontal="left" wrapText="1"/>
      <protection/>
    </xf>
    <xf numFmtId="0" fontId="5" fillId="60" borderId="0" xfId="327" applyFont="1" applyFill="1" applyBorder="1" applyAlignment="1" applyProtection="1">
      <alignment horizontal="left" wrapText="1"/>
      <protection/>
    </xf>
    <xf numFmtId="0" fontId="6" fillId="60" borderId="25" xfId="327" applyNumberFormat="1" applyFont="1" applyFill="1" applyBorder="1" applyAlignment="1" applyProtection="1">
      <alignment horizontal="center" wrapText="1"/>
      <protection/>
    </xf>
    <xf numFmtId="0" fontId="6" fillId="60" borderId="0" xfId="327" applyFont="1" applyFill="1" applyBorder="1" applyAlignment="1" applyProtection="1" quotePrefix="1">
      <alignment horizontal="left" wrapText="1"/>
      <protection/>
    </xf>
    <xf numFmtId="0" fontId="182" fillId="62" borderId="0" xfId="327" applyFont="1" applyFill="1" applyBorder="1" applyAlignment="1" applyProtection="1">
      <alignment horizontal="center" vertical="center" wrapText="1"/>
      <protection/>
    </xf>
    <xf numFmtId="0" fontId="183" fillId="61" borderId="0" xfId="327" applyFont="1" applyFill="1" applyBorder="1" applyAlignment="1" applyProtection="1">
      <alignment horizontal="left" vertical="center" wrapText="1"/>
      <protection/>
    </xf>
    <xf numFmtId="0" fontId="5" fillId="61" borderId="13" xfId="327" applyFont="1" applyFill="1" applyBorder="1" applyAlignment="1" applyProtection="1">
      <alignment horizontal="center" wrapText="1"/>
      <protection/>
    </xf>
    <xf numFmtId="0" fontId="5" fillId="61" borderId="7" xfId="327" applyFont="1" applyFill="1" applyBorder="1" applyAlignment="1" applyProtection="1">
      <alignment horizontal="center" wrapText="1"/>
      <protection/>
    </xf>
    <xf numFmtId="0" fontId="5" fillId="61" borderId="21" xfId="327" applyFont="1" applyFill="1" applyBorder="1" applyAlignment="1" applyProtection="1">
      <alignment horizontal="center" wrapText="1"/>
      <protection/>
    </xf>
    <xf numFmtId="0" fontId="184" fillId="61" borderId="0" xfId="327" applyFont="1" applyFill="1" applyBorder="1" applyAlignment="1" applyProtection="1">
      <alignment horizontal="center" vertical="center" wrapText="1"/>
      <protection/>
    </xf>
    <xf numFmtId="0" fontId="6" fillId="0" borderId="0" xfId="0" applyFont="1" applyAlignment="1">
      <alignment horizontal="left" wrapText="1"/>
    </xf>
    <xf numFmtId="0" fontId="27" fillId="61" borderId="27" xfId="0" applyFont="1" applyFill="1" applyBorder="1" applyAlignment="1" applyProtection="1">
      <alignment horizontal="left" wrapText="1"/>
      <protection/>
    </xf>
    <xf numFmtId="0" fontId="27" fillId="61" borderId="38" xfId="0" applyFont="1" applyFill="1" applyBorder="1" applyAlignment="1" applyProtection="1">
      <alignment horizontal="left" wrapText="1"/>
      <protection/>
    </xf>
    <xf numFmtId="0" fontId="28" fillId="61" borderId="27" xfId="0" applyFont="1" applyFill="1" applyBorder="1" applyAlignment="1" applyProtection="1">
      <alignment horizontal="left" wrapText="1"/>
      <protection/>
    </xf>
    <xf numFmtId="0" fontId="19" fillId="61" borderId="0" xfId="0" applyFont="1" applyFill="1" applyBorder="1" applyAlignment="1" applyProtection="1">
      <alignment horizontal="left" wrapText="1"/>
      <protection/>
    </xf>
    <xf numFmtId="0" fontId="6" fillId="61" borderId="0" xfId="0" applyFont="1" applyFill="1" applyBorder="1" applyAlignment="1" applyProtection="1">
      <alignment horizontal="left" wrapText="1"/>
      <protection locked="0"/>
    </xf>
    <xf numFmtId="0" fontId="28" fillId="61" borderId="0" xfId="0" applyFont="1" applyFill="1" applyBorder="1" applyAlignment="1" applyProtection="1">
      <alignment horizontal="left" wrapText="1"/>
      <protection/>
    </xf>
    <xf numFmtId="0" fontId="27" fillId="61" borderId="0" xfId="0" applyFont="1" applyFill="1" applyBorder="1" applyAlignment="1" applyProtection="1">
      <alignment horizontal="left" wrapText="1"/>
      <protection/>
    </xf>
    <xf numFmtId="0" fontId="28" fillId="61" borderId="0" xfId="0" applyFont="1" applyFill="1" applyAlignment="1" applyProtection="1">
      <alignment horizontal="left" wrapText="1"/>
      <protection/>
    </xf>
    <xf numFmtId="0" fontId="27" fillId="61" borderId="29" xfId="0" applyFont="1" applyFill="1" applyBorder="1" applyAlignment="1" applyProtection="1">
      <alignment horizontal="left" wrapText="1"/>
      <protection/>
    </xf>
    <xf numFmtId="0" fontId="37" fillId="61" borderId="38" xfId="327" applyFont="1" applyFill="1" applyBorder="1" applyAlignment="1" applyProtection="1">
      <alignment horizontal="left" vertical="top" wrapText="1"/>
      <protection/>
    </xf>
    <xf numFmtId="0" fontId="37" fillId="61" borderId="29" xfId="327" applyFont="1" applyFill="1" applyBorder="1" applyAlignment="1" applyProtection="1">
      <alignment horizontal="left" vertical="top" wrapText="1"/>
      <protection/>
    </xf>
    <xf numFmtId="0" fontId="37" fillId="61" borderId="27" xfId="327" applyFont="1" applyFill="1" applyBorder="1" applyAlignment="1" applyProtection="1">
      <alignment horizontal="left" vertical="top" wrapText="1"/>
      <protection/>
    </xf>
    <xf numFmtId="0" fontId="19" fillId="61" borderId="38" xfId="327" applyFont="1" applyFill="1" applyBorder="1" applyAlignment="1" applyProtection="1">
      <alignment horizontal="left" vertical="top" wrapText="1"/>
      <protection/>
    </xf>
    <xf numFmtId="0" fontId="19" fillId="60" borderId="0" xfId="327" applyFont="1" applyFill="1" applyBorder="1" applyAlignment="1" applyProtection="1">
      <alignment horizontal="left" wrapText="1"/>
      <protection/>
    </xf>
    <xf numFmtId="0" fontId="37" fillId="60" borderId="32" xfId="327" applyNumberFormat="1" applyFont="1" applyFill="1" applyBorder="1" applyAlignment="1" applyProtection="1">
      <alignment horizontal="center" wrapText="1"/>
      <protection/>
    </xf>
    <xf numFmtId="0" fontId="37" fillId="60" borderId="26" xfId="327" applyNumberFormat="1" applyFont="1" applyFill="1" applyBorder="1" applyAlignment="1" applyProtection="1">
      <alignment horizontal="center" wrapText="1"/>
      <protection/>
    </xf>
    <xf numFmtId="0" fontId="19" fillId="60" borderId="32" xfId="327" applyNumberFormat="1" applyFont="1" applyFill="1" applyBorder="1" applyAlignment="1" applyProtection="1">
      <alignment horizontal="center" wrapText="1"/>
      <protection/>
    </xf>
    <xf numFmtId="0" fontId="19" fillId="60" borderId="26" xfId="327" applyNumberFormat="1" applyFont="1" applyFill="1" applyBorder="1" applyAlignment="1" applyProtection="1">
      <alignment horizontal="center" wrapText="1"/>
      <protection/>
    </xf>
    <xf numFmtId="0" fontId="6" fillId="61" borderId="0" xfId="327" applyNumberFormat="1" applyFont="1" applyFill="1" applyBorder="1" applyAlignment="1" applyProtection="1">
      <alignment horizontal="left" vertical="top" wrapText="1"/>
      <protection locked="0"/>
    </xf>
    <xf numFmtId="0" fontId="19" fillId="61" borderId="0" xfId="327" applyFont="1" applyFill="1" applyAlignment="1" applyProtection="1">
      <alignment horizontal="left" wrapText="1"/>
      <protection/>
    </xf>
    <xf numFmtId="0" fontId="19" fillId="61" borderId="38" xfId="332" applyFont="1" applyFill="1" applyBorder="1" applyAlignment="1" applyProtection="1">
      <alignment horizontal="left" vertical="top" wrapText="1"/>
      <protection/>
    </xf>
    <xf numFmtId="0" fontId="19" fillId="61" borderId="27" xfId="332" applyFont="1" applyFill="1" applyBorder="1" applyAlignment="1" applyProtection="1">
      <alignment horizontal="left" vertical="top" wrapText="1"/>
      <protection/>
    </xf>
    <xf numFmtId="0" fontId="19" fillId="61" borderId="29" xfId="332" applyFont="1" applyFill="1" applyBorder="1" applyAlignment="1" applyProtection="1">
      <alignment horizontal="left" vertical="top" wrapText="1"/>
      <protection/>
    </xf>
    <xf numFmtId="0" fontId="19" fillId="61" borderId="0" xfId="332" applyFont="1" applyFill="1" applyBorder="1" applyAlignment="1" applyProtection="1">
      <alignment horizontal="left" vertical="top" wrapText="1"/>
      <protection/>
    </xf>
    <xf numFmtId="171" fontId="28" fillId="60" borderId="13" xfId="344" applyNumberFormat="1" applyFont="1" applyFill="1" applyBorder="1" applyAlignment="1" applyProtection="1">
      <alignment horizontal="center" wrapText="1"/>
      <protection/>
    </xf>
    <xf numFmtId="171" fontId="28" fillId="60" borderId="7" xfId="344" applyNumberFormat="1" applyFont="1" applyFill="1" applyBorder="1" applyAlignment="1" applyProtection="1">
      <alignment horizontal="center" wrapText="1"/>
      <protection/>
    </xf>
    <xf numFmtId="0" fontId="27" fillId="60" borderId="0" xfId="344" applyFont="1" applyFill="1" applyBorder="1" applyAlignment="1" applyProtection="1">
      <alignment horizontal="left" wrapText="1"/>
      <protection/>
    </xf>
    <xf numFmtId="41" fontId="27" fillId="60" borderId="0" xfId="344" applyNumberFormat="1" applyFont="1" applyFill="1" applyBorder="1" applyAlignment="1" applyProtection="1">
      <alignment horizontal="center" wrapText="1"/>
      <protection/>
    </xf>
    <xf numFmtId="0" fontId="27" fillId="60" borderId="0" xfId="344" applyFont="1" applyFill="1" applyBorder="1" applyAlignment="1" applyProtection="1">
      <alignment horizontal="center" wrapText="1"/>
      <protection/>
    </xf>
    <xf numFmtId="41" fontId="28" fillId="60" borderId="0" xfId="344" applyNumberFormat="1" applyFont="1" applyFill="1" applyBorder="1" applyAlignment="1" applyProtection="1">
      <alignment horizontal="center" wrapText="1"/>
      <protection/>
    </xf>
    <xf numFmtId="41" fontId="28" fillId="61" borderId="0" xfId="344" applyNumberFormat="1" applyFont="1" applyFill="1" applyBorder="1" applyAlignment="1" applyProtection="1">
      <alignment horizontal="right" wrapText="1"/>
      <protection/>
    </xf>
    <xf numFmtId="0" fontId="14" fillId="61" borderId="0" xfId="345" applyFont="1" applyFill="1" applyBorder="1" applyAlignment="1" applyProtection="1">
      <alignment horizontal="left" vertical="top" wrapText="1"/>
      <protection locked="0"/>
    </xf>
    <xf numFmtId="0" fontId="14" fillId="63" borderId="0" xfId="344" applyFont="1" applyFill="1" applyBorder="1" applyAlignment="1" applyProtection="1">
      <alignment horizontal="left" vertical="top" wrapText="1"/>
      <protection locked="0"/>
    </xf>
    <xf numFmtId="0" fontId="157" fillId="63" borderId="0" xfId="344" applyFont="1" applyFill="1" applyBorder="1" applyAlignment="1" applyProtection="1">
      <alignment horizontal="left" vertical="top" wrapText="1"/>
      <protection locked="0"/>
    </xf>
    <xf numFmtId="0" fontId="3" fillId="60" borderId="0" xfId="344" applyFont="1" applyFill="1" applyBorder="1" applyAlignment="1" applyProtection="1">
      <alignment horizontal="left" wrapText="1"/>
      <protection/>
    </xf>
    <xf numFmtId="0" fontId="28" fillId="60" borderId="38" xfId="344" applyFont="1" applyFill="1" applyBorder="1" applyAlignment="1" applyProtection="1">
      <alignment horizontal="left" wrapText="1"/>
      <protection/>
    </xf>
    <xf numFmtId="0" fontId="172" fillId="60" borderId="7" xfId="344" applyNumberFormat="1" applyFont="1" applyFill="1" applyBorder="1" applyAlignment="1" applyProtection="1" quotePrefix="1">
      <alignment horizontal="center" wrapText="1"/>
      <protection/>
    </xf>
    <xf numFmtId="41" fontId="27" fillId="60" borderId="7" xfId="344" applyNumberFormat="1" applyFont="1" applyFill="1" applyBorder="1" applyAlignment="1" applyProtection="1">
      <alignment horizontal="center" wrapText="1"/>
      <protection/>
    </xf>
    <xf numFmtId="0" fontId="29" fillId="60" borderId="0" xfId="344" applyFont="1" applyFill="1" applyBorder="1" applyAlignment="1" applyProtection="1">
      <alignment horizontal="center" wrapText="1"/>
      <protection/>
    </xf>
    <xf numFmtId="0" fontId="14" fillId="61" borderId="0" xfId="344" applyFont="1" applyFill="1" applyBorder="1" applyAlignment="1" applyProtection="1">
      <alignment horizontal="left" vertical="top" wrapText="1"/>
      <protection locked="0"/>
    </xf>
    <xf numFmtId="0" fontId="157" fillId="61" borderId="0" xfId="344" applyFont="1" applyFill="1" applyBorder="1" applyAlignment="1" applyProtection="1">
      <alignment horizontal="left" vertical="top" wrapText="1"/>
      <protection locked="0"/>
    </xf>
    <xf numFmtId="0" fontId="27" fillId="60" borderId="25" xfId="344" applyNumberFormat="1" applyFont="1" applyFill="1" applyBorder="1" applyAlignment="1" applyProtection="1">
      <alignment horizontal="center" wrapText="1"/>
      <protection/>
    </xf>
    <xf numFmtId="0" fontId="0" fillId="61" borderId="0" xfId="343" applyFont="1" applyFill="1" applyAlignment="1" applyProtection="1">
      <alignment wrapText="1"/>
      <protection/>
    </xf>
    <xf numFmtId="0" fontId="9" fillId="61" borderId="0" xfId="343" applyFont="1" applyFill="1" applyAlignment="1" applyProtection="1">
      <alignment wrapText="1"/>
      <protection/>
    </xf>
    <xf numFmtId="0" fontId="153" fillId="61" borderId="0" xfId="343" applyFont="1" applyFill="1" applyAlignment="1" applyProtection="1">
      <alignment horizontal="center" vertical="center" wrapText="1"/>
      <protection/>
    </xf>
    <xf numFmtId="0" fontId="10" fillId="61" borderId="0" xfId="343" applyFont="1" applyFill="1" applyAlignment="1" applyProtection="1">
      <alignment wrapText="1"/>
      <protection/>
    </xf>
    <xf numFmtId="0" fontId="168" fillId="61" borderId="0" xfId="343" applyFont="1" applyFill="1" applyAlignment="1" applyProtection="1">
      <alignment wrapText="1"/>
      <protection/>
    </xf>
    <xf numFmtId="0" fontId="28" fillId="60" borderId="0" xfId="344" applyFont="1" applyFill="1" applyBorder="1" applyAlignment="1" applyProtection="1">
      <alignment horizontal="left" wrapText="1"/>
      <protection/>
    </xf>
    <xf numFmtId="0" fontId="42" fillId="60" borderId="0" xfId="344" applyFont="1" applyFill="1" applyBorder="1" applyAlignment="1" applyProtection="1">
      <alignment horizontal="left" wrapText="1"/>
      <protection/>
    </xf>
    <xf numFmtId="0" fontId="27" fillId="60" borderId="27" xfId="344" applyFont="1" applyFill="1" applyBorder="1" applyAlignment="1" applyProtection="1">
      <alignment horizontal="left" wrapText="1"/>
      <protection/>
    </xf>
    <xf numFmtId="0" fontId="28" fillId="60" borderId="29" xfId="344" applyFont="1" applyFill="1" applyBorder="1" applyAlignment="1" applyProtection="1">
      <alignment horizontal="left" wrapText="1"/>
      <protection/>
    </xf>
    <xf numFmtId="0" fontId="42" fillId="63" borderId="0" xfId="346" applyFont="1" applyFill="1" applyBorder="1" applyAlignment="1" applyProtection="1">
      <alignment horizontal="left" wrapText="1"/>
      <protection/>
    </xf>
    <xf numFmtId="0" fontId="28" fillId="60" borderId="38" xfId="346" applyFont="1" applyFill="1" applyBorder="1" applyAlignment="1" applyProtection="1">
      <alignment horizontal="left" wrapText="1"/>
      <protection/>
    </xf>
    <xf numFmtId="0" fontId="28" fillId="61" borderId="29" xfId="346" applyFont="1" applyFill="1" applyBorder="1" applyAlignment="1" applyProtection="1">
      <alignment horizontal="left" wrapText="1"/>
      <protection/>
    </xf>
    <xf numFmtId="0" fontId="42" fillId="61" borderId="0" xfId="346" applyFont="1" applyFill="1" applyBorder="1" applyAlignment="1" applyProtection="1">
      <alignment horizontal="left" wrapText="1"/>
      <protection/>
    </xf>
    <xf numFmtId="0" fontId="43" fillId="61" borderId="0" xfId="344" applyFont="1" applyFill="1" applyBorder="1" applyAlignment="1" applyProtection="1">
      <alignment horizontal="left" wrapText="1"/>
      <protection/>
    </xf>
    <xf numFmtId="41" fontId="9" fillId="61" borderId="56" xfId="107" applyNumberFormat="1" applyFont="1" applyFill="1" applyBorder="1" applyAlignment="1" applyProtection="1">
      <alignment horizontal="right" wrapText="1"/>
      <protection/>
    </xf>
    <xf numFmtId="41" fontId="9" fillId="61" borderId="43" xfId="107" applyNumberFormat="1" applyFont="1" applyFill="1" applyBorder="1" applyAlignment="1" applyProtection="1">
      <alignment horizontal="right" wrapText="1"/>
      <protection/>
    </xf>
    <xf numFmtId="0" fontId="9" fillId="61" borderId="27" xfId="0" applyFont="1" applyFill="1" applyBorder="1" applyAlignment="1" applyProtection="1">
      <alignment horizontal="left" wrapText="1"/>
      <protection/>
    </xf>
    <xf numFmtId="41" fontId="9" fillId="0" borderId="34" xfId="107" applyNumberFormat="1" applyFont="1" applyFill="1" applyBorder="1" applyAlignment="1" applyProtection="1">
      <alignment horizontal="right" wrapText="1"/>
      <protection locked="0"/>
    </xf>
    <xf numFmtId="41" fontId="9" fillId="0" borderId="38" xfId="107" applyNumberFormat="1" applyFont="1" applyFill="1" applyBorder="1" applyAlignment="1" applyProtection="1">
      <alignment horizontal="right" wrapText="1"/>
      <protection locked="0"/>
    </xf>
    <xf numFmtId="41" fontId="17" fillId="0" borderId="34" xfId="107" applyNumberFormat="1" applyFont="1" applyFill="1" applyBorder="1" applyAlignment="1" applyProtection="1">
      <alignment horizontal="right" wrapText="1"/>
      <protection locked="0"/>
    </xf>
    <xf numFmtId="41" fontId="17" fillId="0" borderId="38" xfId="107" applyNumberFormat="1" applyFont="1" applyFill="1" applyBorder="1" applyAlignment="1" applyProtection="1">
      <alignment horizontal="right" wrapText="1"/>
      <protection locked="0"/>
    </xf>
    <xf numFmtId="0" fontId="9" fillId="61" borderId="13" xfId="0" applyFont="1" applyFill="1" applyBorder="1" applyAlignment="1" applyProtection="1">
      <alignment horizontal="center" wrapText="1"/>
      <protection/>
    </xf>
    <xf numFmtId="0" fontId="0" fillId="0" borderId="7" xfId="0" applyBorder="1" applyAlignment="1">
      <alignment wrapText="1"/>
    </xf>
    <xf numFmtId="0" fontId="17" fillId="61" borderId="13" xfId="0" applyFont="1" applyFill="1" applyBorder="1" applyAlignment="1" applyProtection="1">
      <alignment horizontal="center" wrapText="1"/>
      <protection/>
    </xf>
    <xf numFmtId="0" fontId="17" fillId="61" borderId="7" xfId="0" applyFont="1" applyFill="1" applyBorder="1" applyAlignment="1" applyProtection="1">
      <alignment horizontal="center" wrapText="1"/>
      <protection/>
    </xf>
    <xf numFmtId="41" fontId="17" fillId="61" borderId="7" xfId="0" applyNumberFormat="1" applyFont="1" applyFill="1" applyBorder="1" applyAlignment="1" applyProtection="1">
      <alignment horizontal="center" wrapText="1"/>
      <protection/>
    </xf>
    <xf numFmtId="41" fontId="17" fillId="61" borderId="56" xfId="107" applyNumberFormat="1" applyFont="1" applyFill="1" applyBorder="1" applyAlignment="1" applyProtection="1">
      <alignment horizontal="right" wrapText="1"/>
      <protection/>
    </xf>
    <xf numFmtId="41" fontId="17" fillId="61" borderId="43" xfId="107" applyNumberFormat="1" applyFont="1" applyFill="1" applyBorder="1" applyAlignment="1" applyProtection="1">
      <alignment horizontal="right" wrapText="1"/>
      <protection/>
    </xf>
    <xf numFmtId="41" fontId="9" fillId="61" borderId="7" xfId="0" applyNumberFormat="1" applyFont="1" applyFill="1" applyBorder="1" applyAlignment="1" applyProtection="1">
      <alignment horizontal="center" wrapText="1"/>
      <protection/>
    </xf>
    <xf numFmtId="0" fontId="181" fillId="62" borderId="0" xfId="0" applyFont="1" applyFill="1" applyAlignment="1" applyProtection="1">
      <alignment horizontal="center" wrapText="1"/>
      <protection/>
    </xf>
    <xf numFmtId="0" fontId="9" fillId="61" borderId="7" xfId="0" applyFont="1" applyFill="1" applyBorder="1" applyAlignment="1" applyProtection="1">
      <alignment horizontal="center" wrapText="1"/>
      <protection/>
    </xf>
    <xf numFmtId="0" fontId="9" fillId="61" borderId="0" xfId="0" applyFont="1" applyFill="1" applyAlignment="1" applyProtection="1">
      <alignment horizontal="left" wrapText="1"/>
      <protection/>
    </xf>
    <xf numFmtId="0" fontId="9" fillId="61" borderId="0" xfId="0" applyFont="1" applyFill="1" applyAlignment="1" applyProtection="1">
      <alignment horizontal="center" wrapText="1"/>
      <protection/>
    </xf>
    <xf numFmtId="0" fontId="17" fillId="61" borderId="0" xfId="0" applyFont="1" applyFill="1" applyAlignment="1" applyProtection="1">
      <alignment horizontal="left" wrapText="1"/>
      <protection/>
    </xf>
    <xf numFmtId="0" fontId="9" fillId="61" borderId="0" xfId="0" applyFont="1" applyFill="1" applyBorder="1" applyAlignment="1" applyProtection="1">
      <alignment horizontal="center" wrapText="1"/>
      <protection/>
    </xf>
    <xf numFmtId="41" fontId="9" fillId="61" borderId="34" xfId="107" applyNumberFormat="1" applyFont="1" applyFill="1" applyBorder="1" applyAlignment="1" applyProtection="1">
      <alignment horizontal="right" wrapText="1"/>
      <protection/>
    </xf>
    <xf numFmtId="41" fontId="9" fillId="61" borderId="38" xfId="107" applyNumberFormat="1" applyFont="1" applyFill="1" applyBorder="1" applyAlignment="1" applyProtection="1">
      <alignment horizontal="right" wrapText="1"/>
      <protection/>
    </xf>
    <xf numFmtId="41" fontId="9" fillId="61" borderId="37" xfId="107" applyNumberFormat="1" applyFont="1" applyFill="1" applyBorder="1" applyAlignment="1" applyProtection="1">
      <alignment horizontal="right" wrapText="1"/>
      <protection/>
    </xf>
    <xf numFmtId="41" fontId="9" fillId="61" borderId="29" xfId="107" applyNumberFormat="1" applyFont="1" applyFill="1" applyBorder="1" applyAlignment="1" applyProtection="1">
      <alignment horizontal="right" wrapText="1"/>
      <protection/>
    </xf>
    <xf numFmtId="41" fontId="9" fillId="61" borderId="13" xfId="107" applyNumberFormat="1" applyFont="1" applyFill="1" applyBorder="1" applyAlignment="1" applyProtection="1">
      <alignment horizontal="right" wrapText="1"/>
      <protection/>
    </xf>
    <xf numFmtId="41" fontId="9" fillId="61" borderId="7" xfId="107" applyNumberFormat="1" applyFont="1" applyFill="1" applyBorder="1" applyAlignment="1" applyProtection="1">
      <alignment horizontal="right" wrapText="1"/>
      <protection/>
    </xf>
    <xf numFmtId="41" fontId="9" fillId="0" borderId="37" xfId="107" applyNumberFormat="1" applyFont="1" applyFill="1" applyBorder="1" applyAlignment="1" applyProtection="1">
      <alignment horizontal="right" wrapText="1"/>
      <protection locked="0"/>
    </xf>
    <xf numFmtId="41" fontId="9" fillId="0" borderId="29" xfId="107" applyNumberFormat="1" applyFont="1" applyFill="1" applyBorder="1" applyAlignment="1" applyProtection="1">
      <alignment horizontal="right" wrapText="1"/>
      <protection locked="0"/>
    </xf>
    <xf numFmtId="41" fontId="17" fillId="0" borderId="37" xfId="107" applyNumberFormat="1" applyFont="1" applyFill="1" applyBorder="1" applyAlignment="1" applyProtection="1">
      <alignment horizontal="right" wrapText="1"/>
      <protection locked="0"/>
    </xf>
    <xf numFmtId="41" fontId="17" fillId="0" borderId="29" xfId="107" applyNumberFormat="1" applyFont="1" applyFill="1" applyBorder="1" applyAlignment="1" applyProtection="1">
      <alignment horizontal="right" wrapText="1"/>
      <protection locked="0"/>
    </xf>
    <xf numFmtId="41" fontId="17" fillId="61" borderId="13" xfId="107" applyNumberFormat="1" applyFont="1" applyFill="1" applyBorder="1" applyAlignment="1" applyProtection="1">
      <alignment horizontal="right" wrapText="1"/>
      <protection/>
    </xf>
    <xf numFmtId="41" fontId="17" fillId="61" borderId="7" xfId="107" applyNumberFormat="1" applyFont="1" applyFill="1" applyBorder="1" applyAlignment="1" applyProtection="1">
      <alignment horizontal="right" wrapText="1"/>
      <protection/>
    </xf>
    <xf numFmtId="41" fontId="9" fillId="61" borderId="32" xfId="107" applyNumberFormat="1" applyFont="1" applyFill="1" applyBorder="1" applyAlignment="1" applyProtection="1">
      <alignment horizontal="right" wrapText="1"/>
      <protection/>
    </xf>
    <xf numFmtId="41" fontId="9" fillId="61" borderId="33" xfId="107" applyNumberFormat="1" applyFont="1" applyFill="1" applyBorder="1" applyAlignment="1" applyProtection="1">
      <alignment horizontal="right" wrapText="1"/>
      <protection/>
    </xf>
    <xf numFmtId="0" fontId="19" fillId="61" borderId="0" xfId="0" applyFont="1" applyFill="1" applyBorder="1" applyAlignment="1" applyProtection="1">
      <alignment horizontal="left" wrapText="1"/>
      <protection locked="0"/>
    </xf>
    <xf numFmtId="0" fontId="9" fillId="61" borderId="0" xfId="0" applyFont="1" applyFill="1" applyBorder="1" applyAlignment="1" applyProtection="1">
      <alignment horizontal="left" wrapText="1"/>
      <protection/>
    </xf>
    <xf numFmtId="41" fontId="17" fillId="61" borderId="32" xfId="107" applyNumberFormat="1" applyFont="1" applyFill="1" applyBorder="1" applyAlignment="1" applyProtection="1">
      <alignment horizontal="right" wrapText="1"/>
      <protection/>
    </xf>
    <xf numFmtId="41" fontId="17" fillId="61" borderId="33" xfId="107" applyNumberFormat="1" applyFont="1" applyFill="1" applyBorder="1" applyAlignment="1" applyProtection="1">
      <alignment horizontal="right" wrapText="1"/>
      <protection/>
    </xf>
    <xf numFmtId="0" fontId="19" fillId="63" borderId="0" xfId="0" applyFont="1" applyFill="1" applyBorder="1" applyAlignment="1" applyProtection="1" quotePrefix="1">
      <alignment horizontal="left" wrapText="1"/>
      <protection locked="0"/>
    </xf>
    <xf numFmtId="0" fontId="19" fillId="63" borderId="0" xfId="0" applyFont="1" applyFill="1" applyBorder="1" applyAlignment="1" applyProtection="1">
      <alignment horizontal="left" wrapText="1"/>
      <protection locked="0"/>
    </xf>
    <xf numFmtId="0" fontId="14" fillId="63" borderId="0" xfId="338" applyFont="1" applyFill="1" applyBorder="1" applyAlignment="1" applyProtection="1">
      <alignment horizontal="left" wrapText="1"/>
      <protection locked="0"/>
    </xf>
    <xf numFmtId="0" fontId="15" fillId="60" borderId="0" xfId="338" applyFont="1" applyFill="1" applyBorder="1" applyAlignment="1" applyProtection="1">
      <alignment horizontal="left" wrapText="1"/>
      <protection/>
    </xf>
    <xf numFmtId="0" fontId="15" fillId="60" borderId="24" xfId="338" applyFont="1" applyFill="1" applyBorder="1" applyAlignment="1" applyProtection="1">
      <alignment horizontal="left" wrapText="1"/>
      <protection/>
    </xf>
    <xf numFmtId="0" fontId="15" fillId="60" borderId="38" xfId="338" applyFont="1" applyFill="1" applyBorder="1" applyAlignment="1" applyProtection="1">
      <alignment horizontal="left" wrapText="1"/>
      <protection/>
    </xf>
    <xf numFmtId="0" fontId="15" fillId="60" borderId="44" xfId="338" applyFont="1" applyFill="1" applyBorder="1" applyAlignment="1" applyProtection="1">
      <alignment horizontal="left" wrapText="1"/>
      <protection/>
    </xf>
    <xf numFmtId="0" fontId="14" fillId="60" borderId="38" xfId="338" applyFont="1" applyFill="1" applyBorder="1" applyAlignment="1" applyProtection="1">
      <alignment horizontal="left" wrapText="1"/>
      <protection/>
    </xf>
    <xf numFmtId="0" fontId="14" fillId="60" borderId="44" xfId="338" applyFont="1" applyFill="1" applyBorder="1" applyAlignment="1" applyProtection="1">
      <alignment horizontal="left" wrapText="1"/>
      <protection/>
    </xf>
    <xf numFmtId="0" fontId="181" fillId="62" borderId="0" xfId="338" applyFont="1" applyFill="1" applyBorder="1" applyAlignment="1" applyProtection="1">
      <alignment horizontal="center" vertical="center" wrapText="1"/>
      <protection/>
    </xf>
    <xf numFmtId="0" fontId="14" fillId="61" borderId="13" xfId="338" applyFont="1" applyFill="1" applyBorder="1" applyAlignment="1" applyProtection="1">
      <alignment horizontal="center" wrapText="1"/>
      <protection/>
    </xf>
    <xf numFmtId="0" fontId="14" fillId="61" borderId="21" xfId="338" applyFont="1" applyFill="1" applyBorder="1" applyAlignment="1" applyProtection="1">
      <alignment horizontal="center" wrapText="1"/>
      <protection/>
    </xf>
    <xf numFmtId="0" fontId="15" fillId="61" borderId="13" xfId="338" applyFont="1" applyFill="1" applyBorder="1" applyAlignment="1" applyProtection="1">
      <alignment horizontal="center" wrapText="1"/>
      <protection/>
    </xf>
    <xf numFmtId="0" fontId="15" fillId="61" borderId="21" xfId="338" applyFont="1" applyFill="1" applyBorder="1" applyAlignment="1" applyProtection="1">
      <alignment horizontal="center" wrapText="1"/>
      <protection/>
    </xf>
    <xf numFmtId="0" fontId="14" fillId="60" borderId="0" xfId="338" applyFont="1" applyFill="1" applyBorder="1" applyAlignment="1" applyProtection="1">
      <alignment horizontal="left" wrapText="1"/>
      <protection/>
    </xf>
    <xf numFmtId="0" fontId="14" fillId="60" borderId="24" xfId="338" applyFont="1" applyFill="1" applyBorder="1" applyAlignment="1" applyProtection="1">
      <alignment horizontal="left" wrapText="1"/>
      <protection/>
    </xf>
    <xf numFmtId="0" fontId="15" fillId="60" borderId="27" xfId="338" applyFont="1" applyFill="1" applyBorder="1" applyAlignment="1" applyProtection="1">
      <alignment horizontal="left" wrapText="1"/>
      <protection/>
    </xf>
    <xf numFmtId="0" fontId="15" fillId="60" borderId="36" xfId="338" applyFont="1" applyFill="1" applyBorder="1" applyAlignment="1" applyProtection="1">
      <alignment horizontal="left" wrapText="1"/>
      <protection/>
    </xf>
    <xf numFmtId="0" fontId="17" fillId="60" borderId="0" xfId="338" applyFont="1" applyFill="1" applyBorder="1" applyAlignment="1" applyProtection="1">
      <alignment horizontal="left"/>
      <protection/>
    </xf>
    <xf numFmtId="0" fontId="17" fillId="60" borderId="24" xfId="338" applyFont="1" applyFill="1" applyBorder="1" applyAlignment="1" applyProtection="1">
      <alignment horizontal="left"/>
      <protection/>
    </xf>
    <xf numFmtId="0" fontId="19" fillId="63" borderId="0" xfId="338" applyFont="1" applyFill="1" applyBorder="1" applyAlignment="1" applyProtection="1">
      <alignment horizontal="left" vertical="top" wrapText="1"/>
      <protection locked="0"/>
    </xf>
    <xf numFmtId="0" fontId="9" fillId="60" borderId="0" xfId="338" applyFont="1" applyFill="1" applyBorder="1" applyAlignment="1" applyProtection="1">
      <alignment horizontal="left" wrapText="1"/>
      <protection/>
    </xf>
    <xf numFmtId="0" fontId="9" fillId="60" borderId="24" xfId="338" applyFont="1" applyFill="1" applyBorder="1" applyAlignment="1" applyProtection="1">
      <alignment horizontal="left" wrapText="1"/>
      <protection/>
    </xf>
    <xf numFmtId="0" fontId="19" fillId="60" borderId="0" xfId="338" applyFont="1" applyFill="1" applyAlignment="1" applyProtection="1">
      <alignment horizontal="left"/>
      <protection locked="0"/>
    </xf>
    <xf numFmtId="0" fontId="17" fillId="60" borderId="27" xfId="338" applyFont="1" applyFill="1" applyBorder="1" applyAlignment="1" applyProtection="1">
      <alignment horizontal="left"/>
      <protection/>
    </xf>
    <xf numFmtId="0" fontId="9" fillId="60" borderId="0" xfId="338" applyFont="1" applyFill="1" applyBorder="1" applyAlignment="1" applyProtection="1">
      <alignment horizontal="left" vertical="justify" wrapText="1"/>
      <protection/>
    </xf>
    <xf numFmtId="41" fontId="28" fillId="63" borderId="13" xfId="327" applyNumberFormat="1" applyFont="1" applyFill="1" applyBorder="1" applyAlignment="1" applyProtection="1">
      <alignment horizontal="center" wrapText="1"/>
      <protection/>
    </xf>
    <xf numFmtId="41" fontId="28" fillId="63" borderId="7" xfId="327" applyNumberFormat="1" applyFont="1" applyFill="1" applyBorder="1" applyAlignment="1" applyProtection="1">
      <alignment horizontal="center" wrapText="1"/>
      <protection/>
    </xf>
    <xf numFmtId="0" fontId="33" fillId="63" borderId="0" xfId="327" applyFont="1" applyFill="1" applyAlignment="1" applyProtection="1">
      <alignment horizontal="left" vertical="top" wrapText="1"/>
      <protection locked="0"/>
    </xf>
    <xf numFmtId="37" fontId="0" fillId="0" borderId="0" xfId="335" applyFont="1" applyAlignment="1" applyProtection="1">
      <alignment wrapText="1"/>
      <protection/>
    </xf>
    <xf numFmtId="37" fontId="148" fillId="0" borderId="0" xfId="335" applyFont="1" applyAlignment="1" applyProtection="1">
      <alignment horizontal="center" wrapText="1"/>
      <protection/>
    </xf>
    <xf numFmtId="37" fontId="10" fillId="0" borderId="0" xfId="335" applyFont="1" applyAlignment="1" applyProtection="1">
      <alignment wrapText="1"/>
      <protection/>
    </xf>
    <xf numFmtId="37" fontId="170" fillId="0" borderId="0" xfId="335" applyFont="1" applyAlignment="1" applyProtection="1">
      <alignment wrapText="1"/>
      <protection/>
    </xf>
    <xf numFmtId="0" fontId="28" fillId="63" borderId="25" xfId="327" applyFont="1" applyFill="1" applyBorder="1" applyAlignment="1" applyProtection="1">
      <alignment horizontal="center" wrapText="1"/>
      <protection/>
    </xf>
    <xf numFmtId="0" fontId="28" fillId="63" borderId="0" xfId="327" applyFont="1" applyFill="1" applyBorder="1" applyAlignment="1" applyProtection="1">
      <alignment horizontal="left" wrapText="1"/>
      <protection/>
    </xf>
    <xf numFmtId="0" fontId="28" fillId="63" borderId="38" xfId="327" applyFont="1" applyFill="1" applyBorder="1" applyAlignment="1" applyProtection="1">
      <alignment horizontal="left" wrapText="1"/>
      <protection/>
    </xf>
    <xf numFmtId="0" fontId="28" fillId="63" borderId="27" xfId="327" applyFont="1" applyFill="1" applyBorder="1" applyAlignment="1" applyProtection="1">
      <alignment horizontal="left" wrapText="1"/>
      <protection/>
    </xf>
    <xf numFmtId="0" fontId="27" fillId="63" borderId="0" xfId="327" applyFont="1" applyFill="1" applyBorder="1" applyAlignment="1" applyProtection="1">
      <alignment horizontal="left" wrapText="1"/>
      <protection/>
    </xf>
    <xf numFmtId="0" fontId="27" fillId="63" borderId="27" xfId="327" applyFont="1" applyFill="1" applyBorder="1" applyAlignment="1" applyProtection="1">
      <alignment horizontal="left" wrapText="1"/>
      <protection/>
    </xf>
    <xf numFmtId="0" fontId="27" fillId="63" borderId="38" xfId="327" applyFont="1" applyFill="1" applyBorder="1" applyAlignment="1" applyProtection="1">
      <alignment horizontal="left" wrapText="1"/>
      <protection/>
    </xf>
    <xf numFmtId="0" fontId="28" fillId="63" borderId="0" xfId="327" applyFont="1" applyFill="1" applyBorder="1" applyAlignment="1" applyProtection="1">
      <alignment horizontal="right" wrapText="1"/>
      <protection/>
    </xf>
    <xf numFmtId="0" fontId="27" fillId="63" borderId="0" xfId="327" applyFont="1" applyFill="1" applyBorder="1" applyAlignment="1" applyProtection="1">
      <alignment horizontal="center" wrapText="1"/>
      <protection/>
    </xf>
    <xf numFmtId="0" fontId="0" fillId="63" borderId="27" xfId="0" applyFill="1" applyBorder="1" applyAlignment="1">
      <alignment horizontal="left" wrapText="1"/>
    </xf>
    <xf numFmtId="0" fontId="0" fillId="63" borderId="36" xfId="0" applyFill="1" applyBorder="1" applyAlignment="1">
      <alignment horizontal="left" wrapText="1"/>
    </xf>
    <xf numFmtId="0" fontId="0" fillId="63" borderId="38" xfId="0" applyFill="1" applyBorder="1" applyAlignment="1">
      <alignment horizontal="left" wrapText="1"/>
    </xf>
    <xf numFmtId="0" fontId="0" fillId="63" borderId="44" xfId="0" applyFill="1" applyBorder="1" applyAlignment="1">
      <alignment horizontal="left" wrapText="1"/>
    </xf>
    <xf numFmtId="0" fontId="185" fillId="62" borderId="0" xfId="338" applyFont="1" applyFill="1" applyBorder="1" applyAlignment="1" applyProtection="1">
      <alignment horizontal="center" vertical="center" wrapText="1"/>
      <protection/>
    </xf>
    <xf numFmtId="0" fontId="23" fillId="60" borderId="0" xfId="338" applyFont="1" applyFill="1" applyBorder="1" applyAlignment="1" applyProtection="1">
      <alignment horizontal="center" wrapText="1"/>
      <protection/>
    </xf>
    <xf numFmtId="0" fontId="14" fillId="61" borderId="0" xfId="338" applyFont="1" applyFill="1" applyBorder="1" applyAlignment="1" applyProtection="1">
      <alignment horizontal="left" wrapText="1"/>
      <protection/>
    </xf>
    <xf numFmtId="0" fontId="15" fillId="61" borderId="7" xfId="338" applyFont="1" applyFill="1" applyBorder="1" applyAlignment="1" applyProtection="1">
      <alignment horizontal="center" wrapText="1"/>
      <protection/>
    </xf>
    <xf numFmtId="0" fontId="15" fillId="61" borderId="0" xfId="338" applyFont="1" applyFill="1" applyBorder="1" applyAlignment="1" applyProtection="1">
      <alignment horizontal="left" wrapText="1"/>
      <protection/>
    </xf>
    <xf numFmtId="0" fontId="14" fillId="61" borderId="0" xfId="327" applyFont="1" applyFill="1" applyAlignment="1" applyProtection="1">
      <alignment horizontal="left" wrapText="1"/>
      <protection/>
    </xf>
    <xf numFmtId="0" fontId="14" fillId="61" borderId="7" xfId="338" applyFont="1" applyFill="1" applyBorder="1" applyAlignment="1" applyProtection="1">
      <alignment horizontal="center" wrapText="1"/>
      <protection/>
    </xf>
    <xf numFmtId="0" fontId="6" fillId="61" borderId="0" xfId="338" applyFont="1" applyFill="1" applyBorder="1" applyAlignment="1" applyProtection="1">
      <alignment horizontal="left" wrapText="1"/>
      <protection/>
    </xf>
    <xf numFmtId="0" fontId="6" fillId="60" borderId="0" xfId="338" applyFont="1" applyFill="1" applyAlignment="1" applyProtection="1">
      <alignment horizontal="left" wrapText="1"/>
      <protection/>
    </xf>
    <xf numFmtId="0" fontId="5" fillId="61" borderId="13" xfId="338" applyFont="1" applyFill="1" applyBorder="1" applyAlignment="1" applyProtection="1">
      <alignment horizontal="center" wrapText="1"/>
      <protection/>
    </xf>
    <xf numFmtId="0" fontId="5" fillId="61" borderId="7" xfId="338" applyFont="1" applyFill="1" applyBorder="1" applyAlignment="1" applyProtection="1">
      <alignment horizontal="center" wrapText="1"/>
      <protection/>
    </xf>
    <xf numFmtId="0" fontId="6" fillId="61" borderId="13" xfId="338" applyFont="1" applyFill="1" applyBorder="1" applyAlignment="1" applyProtection="1">
      <alignment horizontal="center" wrapText="1"/>
      <protection/>
    </xf>
    <xf numFmtId="0" fontId="6" fillId="61" borderId="7" xfId="338" applyFont="1" applyFill="1" applyBorder="1" applyAlignment="1" applyProtection="1">
      <alignment horizontal="center" wrapText="1"/>
      <protection/>
    </xf>
    <xf numFmtId="0" fontId="6" fillId="61" borderId="38" xfId="338" applyFont="1" applyFill="1" applyBorder="1" applyAlignment="1" applyProtection="1">
      <alignment horizontal="left" wrapText="1"/>
      <protection/>
    </xf>
    <xf numFmtId="0" fontId="6" fillId="61" borderId="44" xfId="338" applyFont="1" applyFill="1" applyBorder="1" applyAlignment="1" applyProtection="1">
      <alignment horizontal="left" wrapText="1"/>
      <protection/>
    </xf>
    <xf numFmtId="0" fontId="6" fillId="61" borderId="27" xfId="338" applyFont="1" applyFill="1" applyBorder="1" applyAlignment="1" applyProtection="1">
      <alignment horizontal="left" wrapText="1"/>
      <protection/>
    </xf>
    <xf numFmtId="0" fontId="6" fillId="61" borderId="36" xfId="338" applyFont="1" applyFill="1" applyBorder="1" applyAlignment="1" applyProtection="1">
      <alignment horizontal="left" wrapText="1"/>
      <protection/>
    </xf>
    <xf numFmtId="0" fontId="5" fillId="61" borderId="0" xfId="327" applyFont="1" applyFill="1" applyBorder="1" applyAlignment="1" applyProtection="1" quotePrefix="1">
      <alignment horizontal="left" wrapText="1"/>
      <protection/>
    </xf>
    <xf numFmtId="0" fontId="5" fillId="61" borderId="0" xfId="338" applyFont="1" applyFill="1" applyBorder="1" applyAlignment="1" applyProtection="1">
      <alignment horizontal="left" wrapText="1"/>
      <protection/>
    </xf>
    <xf numFmtId="0" fontId="6" fillId="60" borderId="0" xfId="338" applyFont="1" applyFill="1" applyBorder="1" applyAlignment="1" applyProtection="1">
      <alignment horizontal="left" wrapText="1"/>
      <protection/>
    </xf>
    <xf numFmtId="0" fontId="6" fillId="63" borderId="0" xfId="338" applyFont="1" applyFill="1" applyAlignment="1" applyProtection="1">
      <alignment horizontal="left" wrapText="1"/>
      <protection locked="0"/>
    </xf>
    <xf numFmtId="0" fontId="181" fillId="62" borderId="0" xfId="339" applyFont="1" applyFill="1" applyBorder="1" applyAlignment="1" applyProtection="1">
      <alignment horizontal="center" vertical="center" wrapText="1"/>
      <protection/>
    </xf>
    <xf numFmtId="0" fontId="9" fillId="61" borderId="0" xfId="338" applyFont="1" applyFill="1" applyAlignment="1" applyProtection="1">
      <alignment horizontal="left" wrapText="1"/>
      <protection/>
    </xf>
    <xf numFmtId="0" fontId="9" fillId="61" borderId="24" xfId="338" applyFont="1" applyFill="1" applyBorder="1" applyAlignment="1" applyProtection="1">
      <alignment horizontal="left" wrapText="1"/>
      <protection/>
    </xf>
    <xf numFmtId="0" fontId="186" fillId="60" borderId="0" xfId="339" applyFont="1" applyFill="1" applyBorder="1" applyAlignment="1" applyProtection="1">
      <alignment horizontal="left" vertical="top" wrapText="1"/>
      <protection/>
    </xf>
    <xf numFmtId="0" fontId="186" fillId="60" borderId="24" xfId="339" applyFont="1" applyFill="1" applyBorder="1" applyAlignment="1" applyProtection="1">
      <alignment horizontal="left" vertical="top" wrapText="1"/>
      <protection/>
    </xf>
    <xf numFmtId="0" fontId="9" fillId="61" borderId="29" xfId="338" applyFont="1" applyFill="1" applyBorder="1" applyAlignment="1" applyProtection="1">
      <alignment horizontal="left"/>
      <protection/>
    </xf>
    <xf numFmtId="0" fontId="9" fillId="61" borderId="39" xfId="338" applyFont="1" applyFill="1" applyBorder="1" applyAlignment="1" applyProtection="1">
      <alignment horizontal="left"/>
      <protection/>
    </xf>
    <xf numFmtId="0" fontId="9" fillId="61" borderId="29" xfId="338" applyFont="1" applyFill="1" applyBorder="1" applyAlignment="1" applyProtection="1">
      <alignment horizontal="left" wrapText="1"/>
      <protection/>
    </xf>
    <xf numFmtId="0" fontId="9" fillId="61" borderId="39" xfId="338" applyFont="1" applyFill="1" applyBorder="1" applyAlignment="1" applyProtection="1">
      <alignment horizontal="left" wrapText="1"/>
      <protection/>
    </xf>
    <xf numFmtId="0" fontId="5" fillId="61" borderId="0" xfId="339" applyFont="1" applyFill="1" applyBorder="1" applyAlignment="1" applyProtection="1">
      <alignment horizontal="left" wrapText="1"/>
      <protection/>
    </xf>
    <xf numFmtId="0" fontId="5" fillId="61" borderId="0" xfId="339" applyFont="1" applyFill="1" applyBorder="1" applyAlignment="1" applyProtection="1">
      <alignment horizontal="left"/>
      <protection/>
    </xf>
    <xf numFmtId="0" fontId="6" fillId="61" borderId="0" xfId="339" applyFont="1" applyFill="1" applyBorder="1" applyAlignment="1" applyProtection="1">
      <alignment horizontal="left" vertical="top" wrapText="1"/>
      <protection/>
    </xf>
    <xf numFmtId="0" fontId="6" fillId="61" borderId="0" xfId="339" applyFont="1" applyFill="1" applyBorder="1" applyAlignment="1" applyProtection="1" quotePrefix="1">
      <alignment horizontal="left" vertical="top" wrapText="1"/>
      <protection/>
    </xf>
    <xf numFmtId="0" fontId="3" fillId="0" borderId="0" xfId="337" applyFont="1" applyAlignment="1" applyProtection="1">
      <alignment horizontal="left" wrapText="1"/>
      <protection/>
    </xf>
    <xf numFmtId="0" fontId="5" fillId="60" borderId="13" xfId="339" applyFont="1" applyFill="1" applyBorder="1" applyAlignment="1" applyProtection="1">
      <alignment horizontal="center" wrapText="1"/>
      <protection/>
    </xf>
    <xf numFmtId="0" fontId="5" fillId="60" borderId="7" xfId="339" applyFont="1" applyFill="1" applyBorder="1" applyAlignment="1" applyProtection="1">
      <alignment horizontal="center" wrapText="1"/>
      <protection/>
    </xf>
    <xf numFmtId="0" fontId="6" fillId="60" borderId="13" xfId="339" applyFont="1" applyFill="1" applyBorder="1" applyAlignment="1" applyProtection="1">
      <alignment horizontal="center" wrapText="1"/>
      <protection/>
    </xf>
    <xf numFmtId="0" fontId="6" fillId="60" borderId="7" xfId="339" applyFont="1" applyFill="1" applyBorder="1" applyAlignment="1" applyProtection="1">
      <alignment horizontal="center" wrapText="1"/>
      <protection/>
    </xf>
    <xf numFmtId="0" fontId="5" fillId="61" borderId="0" xfId="339" applyFont="1" applyFill="1" applyBorder="1" applyAlignment="1" applyProtection="1">
      <alignment horizontal="left" vertical="center" wrapText="1"/>
      <protection/>
    </xf>
    <xf numFmtId="0" fontId="9" fillId="61" borderId="29" xfId="338" applyFont="1" applyFill="1" applyBorder="1" applyAlignment="1" applyProtection="1">
      <alignment horizontal="left" vertical="center" wrapText="1"/>
      <protection/>
    </xf>
    <xf numFmtId="0" fontId="9" fillId="61" borderId="39" xfId="338" applyFont="1" applyFill="1" applyBorder="1" applyAlignment="1" applyProtection="1">
      <alignment horizontal="left" vertical="center" wrapText="1"/>
      <protection/>
    </xf>
    <xf numFmtId="0" fontId="9" fillId="61" borderId="0" xfId="338" applyFont="1" applyFill="1" applyAlignment="1" applyProtection="1">
      <alignment horizontal="left" vertical="center" wrapText="1"/>
      <protection/>
    </xf>
    <xf numFmtId="0" fontId="9" fillId="61" borderId="24" xfId="338" applyFont="1" applyFill="1" applyBorder="1" applyAlignment="1" applyProtection="1">
      <alignment horizontal="left" vertical="center" wrapText="1"/>
      <protection/>
    </xf>
    <xf numFmtId="0" fontId="14" fillId="61" borderId="0" xfId="339" applyFont="1" applyFill="1" applyBorder="1" applyAlignment="1" applyProtection="1">
      <alignment horizontal="left" vertical="top" wrapText="1"/>
      <protection locked="0"/>
    </xf>
    <xf numFmtId="0" fontId="14" fillId="63" borderId="0" xfId="339" applyFont="1" applyFill="1" applyBorder="1" applyAlignment="1" applyProtection="1">
      <alignment horizontal="left" vertical="top" wrapText="1"/>
      <protection locked="0"/>
    </xf>
    <xf numFmtId="0" fontId="187" fillId="62" borderId="0" xfId="338" applyFont="1" applyFill="1" applyBorder="1" applyAlignment="1" applyProtection="1">
      <alignment horizontal="center" vertical="center" wrapText="1"/>
      <protection/>
    </xf>
    <xf numFmtId="0" fontId="28" fillId="60" borderId="0" xfId="338" applyFont="1" applyFill="1" applyBorder="1" applyAlignment="1" applyProtection="1">
      <alignment horizontal="left" wrapText="1"/>
      <protection/>
    </xf>
    <xf numFmtId="0" fontId="27" fillId="60" borderId="0" xfId="338" applyFont="1" applyFill="1" applyBorder="1" applyAlignment="1" applyProtection="1">
      <alignment horizontal="left" wrapText="1"/>
      <protection/>
    </xf>
    <xf numFmtId="0" fontId="28" fillId="61" borderId="13" xfId="338" applyFont="1" applyFill="1" applyBorder="1" applyAlignment="1" applyProtection="1">
      <alignment horizontal="center" wrapText="1"/>
      <protection/>
    </xf>
    <xf numFmtId="0" fontId="167" fillId="61" borderId="7" xfId="338" applyFont="1" applyFill="1" applyBorder="1" applyAlignment="1" applyProtection="1">
      <alignment horizontal="center" wrapText="1"/>
      <protection/>
    </xf>
    <xf numFmtId="0" fontId="28" fillId="61" borderId="7" xfId="338" applyFont="1" applyFill="1" applyBorder="1" applyAlignment="1" applyProtection="1">
      <alignment horizontal="center" wrapText="1"/>
      <protection/>
    </xf>
    <xf numFmtId="0" fontId="28" fillId="61" borderId="21" xfId="338" applyFont="1" applyFill="1" applyBorder="1" applyAlignment="1" applyProtection="1">
      <alignment horizontal="center" wrapText="1"/>
      <protection/>
    </xf>
    <xf numFmtId="0" fontId="27" fillId="61" borderId="13" xfId="338" applyFont="1" applyFill="1" applyBorder="1" applyAlignment="1" applyProtection="1">
      <alignment horizontal="center" wrapText="1"/>
      <protection/>
    </xf>
    <xf numFmtId="0" fontId="172" fillId="61" borderId="7" xfId="338" applyFont="1" applyFill="1" applyBorder="1" applyAlignment="1" applyProtection="1">
      <alignment horizontal="center" wrapText="1"/>
      <protection/>
    </xf>
    <xf numFmtId="0" fontId="27" fillId="61" borderId="7" xfId="338" applyFont="1" applyFill="1" applyBorder="1" applyAlignment="1" applyProtection="1">
      <alignment horizontal="center" wrapText="1"/>
      <protection/>
    </xf>
    <xf numFmtId="0" fontId="27" fillId="61" borderId="21" xfId="338" applyFont="1" applyFill="1" applyBorder="1" applyAlignment="1" applyProtection="1">
      <alignment horizontal="center" wrapText="1"/>
      <protection/>
    </xf>
    <xf numFmtId="0" fontId="19" fillId="60" borderId="0" xfId="338" applyFont="1" applyFill="1" applyAlignment="1" applyProtection="1">
      <alignment horizontal="left" wrapText="1"/>
      <protection locked="0"/>
    </xf>
    <xf numFmtId="0" fontId="149" fillId="60" borderId="0" xfId="338" applyFont="1" applyFill="1" applyAlignment="1" applyProtection="1">
      <alignment horizontal="left" wrapText="1"/>
      <protection locked="0"/>
    </xf>
    <xf numFmtId="0" fontId="19" fillId="60" borderId="0" xfId="338" applyNumberFormat="1" applyFont="1" applyFill="1" applyAlignment="1" applyProtection="1">
      <alignment horizontal="left" vertical="top" wrapText="1"/>
      <protection locked="0"/>
    </xf>
    <xf numFmtId="0" fontId="149" fillId="60" borderId="0" xfId="338" applyNumberFormat="1" applyFont="1" applyFill="1" applyAlignment="1" applyProtection="1">
      <alignment horizontal="left" vertical="top" wrapText="1"/>
      <protection locked="0"/>
    </xf>
    <xf numFmtId="0" fontId="27" fillId="61" borderId="38" xfId="338" applyFont="1" applyFill="1" applyBorder="1" applyAlignment="1" applyProtection="1">
      <alignment horizontal="left" wrapText="1"/>
      <protection/>
    </xf>
    <xf numFmtId="0" fontId="28" fillId="61" borderId="0" xfId="338" applyFont="1" applyFill="1" applyBorder="1" applyAlignment="1" applyProtection="1">
      <alignment horizontal="left" wrapText="1"/>
      <protection/>
    </xf>
    <xf numFmtId="0" fontId="27" fillId="61" borderId="0" xfId="338" applyFont="1" applyFill="1" applyBorder="1" applyAlignment="1" applyProtection="1">
      <alignment horizontal="left" wrapText="1"/>
      <protection/>
    </xf>
    <xf numFmtId="0" fontId="27" fillId="61" borderId="13" xfId="338" applyFont="1" applyFill="1" applyBorder="1" applyAlignment="1" applyProtection="1">
      <alignment horizontal="center" vertical="center" wrapText="1"/>
      <protection/>
    </xf>
    <xf numFmtId="0" fontId="27" fillId="61" borderId="7" xfId="338" applyFont="1" applyFill="1" applyBorder="1" applyAlignment="1" applyProtection="1">
      <alignment horizontal="center" vertical="center" wrapText="1"/>
      <protection/>
    </xf>
    <xf numFmtId="0" fontId="28" fillId="61" borderId="13" xfId="338" applyFont="1" applyFill="1" applyBorder="1" applyAlignment="1" applyProtection="1">
      <alignment horizontal="center" vertical="center" wrapText="1"/>
      <protection/>
    </xf>
    <xf numFmtId="0" fontId="28" fillId="61" borderId="7" xfId="338" applyFont="1" applyFill="1" applyBorder="1" applyAlignment="1" applyProtection="1">
      <alignment horizontal="center" vertical="center" wrapText="1"/>
      <protection/>
    </xf>
    <xf numFmtId="0" fontId="28" fillId="61" borderId="21" xfId="338" applyFont="1" applyFill="1" applyBorder="1" applyAlignment="1" applyProtection="1">
      <alignment horizontal="center" vertical="center" wrapText="1"/>
      <protection/>
    </xf>
    <xf numFmtId="0" fontId="27" fillId="61" borderId="27" xfId="338" applyFont="1" applyFill="1" applyBorder="1" applyAlignment="1" applyProtection="1">
      <alignment horizontal="left" wrapText="1"/>
      <protection/>
    </xf>
    <xf numFmtId="0" fontId="27" fillId="61" borderId="21" xfId="338" applyFont="1" applyFill="1" applyBorder="1" applyAlignment="1" applyProtection="1">
      <alignment horizontal="center" vertical="center" wrapText="1"/>
      <protection/>
    </xf>
    <xf numFmtId="0" fontId="19" fillId="61" borderId="0" xfId="327" applyFont="1" applyFill="1" applyAlignment="1" applyProtection="1">
      <alignment horizontal="left" wrapText="1"/>
      <protection locked="0"/>
    </xf>
    <xf numFmtId="0" fontId="19" fillId="61" borderId="0" xfId="328" applyFont="1" applyFill="1" applyBorder="1" applyAlignment="1" applyProtection="1">
      <alignment horizontal="left" vertical="top" wrapText="1"/>
      <protection locked="0"/>
    </xf>
    <xf numFmtId="0" fontId="19" fillId="63" borderId="0" xfId="328" applyFont="1" applyFill="1" applyBorder="1" applyAlignment="1" applyProtection="1">
      <alignment horizontal="left" vertical="top" wrapText="1"/>
      <protection locked="0"/>
    </xf>
    <xf numFmtId="0" fontId="9" fillId="60" borderId="38" xfId="338" applyFont="1" applyFill="1" applyBorder="1" applyAlignment="1" applyProtection="1">
      <alignment horizontal="left" wrapText="1"/>
      <protection/>
    </xf>
    <xf numFmtId="0" fontId="19" fillId="63" borderId="0" xfId="338" applyFont="1" applyFill="1" applyAlignment="1" applyProtection="1">
      <alignment horizontal="left" wrapText="1"/>
      <protection locked="0"/>
    </xf>
    <xf numFmtId="0" fontId="9" fillId="60" borderId="27" xfId="338" applyFont="1" applyFill="1" applyBorder="1" applyAlignment="1" applyProtection="1">
      <alignment horizontal="left" wrapText="1"/>
      <protection/>
    </xf>
    <xf numFmtId="41" fontId="17" fillId="60" borderId="33" xfId="338" applyNumberFormat="1" applyFont="1" applyFill="1" applyBorder="1" applyAlignment="1" applyProtection="1">
      <alignment horizontal="right" wrapText="1"/>
      <protection/>
    </xf>
    <xf numFmtId="41" fontId="9" fillId="61" borderId="25" xfId="338" applyNumberFormat="1" applyFont="1" applyFill="1" applyBorder="1" applyAlignment="1" applyProtection="1">
      <alignment horizontal="right" wrapText="1"/>
      <protection/>
    </xf>
    <xf numFmtId="41" fontId="17" fillId="60" borderId="32" xfId="338" applyNumberFormat="1" applyFont="1" applyFill="1" applyBorder="1" applyAlignment="1" applyProtection="1">
      <alignment horizontal="right" wrapText="1"/>
      <protection/>
    </xf>
    <xf numFmtId="41" fontId="9" fillId="61" borderId="30" xfId="338" applyNumberFormat="1" applyFont="1" applyFill="1" applyBorder="1" applyAlignment="1" applyProtection="1">
      <alignment horizontal="right" wrapText="1"/>
      <protection/>
    </xf>
    <xf numFmtId="41" fontId="54" fillId="61" borderId="25" xfId="338" applyNumberFormat="1" applyFont="1" applyFill="1" applyBorder="1" applyAlignment="1" applyProtection="1">
      <alignment horizontal="right" wrapText="1"/>
      <protection/>
    </xf>
    <xf numFmtId="0" fontId="9" fillId="60" borderId="0" xfId="338" applyFont="1" applyFill="1" applyBorder="1" applyAlignment="1" applyProtection="1">
      <alignment horizontal="left" vertical="top" wrapText="1"/>
      <protection/>
    </xf>
    <xf numFmtId="0" fontId="9" fillId="60" borderId="24" xfId="338" applyFont="1" applyFill="1" applyBorder="1" applyAlignment="1" applyProtection="1">
      <alignment horizontal="left" vertical="top" wrapText="1"/>
      <protection/>
    </xf>
    <xf numFmtId="41" fontId="17" fillId="60" borderId="13" xfId="338" applyNumberFormat="1" applyFont="1" applyFill="1" applyBorder="1" applyAlignment="1" applyProtection="1">
      <alignment horizontal="center" wrapText="1"/>
      <protection/>
    </xf>
    <xf numFmtId="41" fontId="17" fillId="60" borderId="7" xfId="338" applyNumberFormat="1" applyFont="1" applyFill="1" applyBorder="1" applyAlignment="1" applyProtection="1">
      <alignment horizontal="center" wrapText="1"/>
      <protection/>
    </xf>
    <xf numFmtId="41" fontId="9" fillId="61" borderId="33" xfId="338" applyNumberFormat="1" applyFont="1" applyFill="1" applyBorder="1" applyAlignment="1" applyProtection="1">
      <alignment horizontal="center" wrapText="1"/>
      <protection/>
    </xf>
    <xf numFmtId="41" fontId="9" fillId="61" borderId="25" xfId="338" applyNumberFormat="1" applyFont="1" applyFill="1" applyBorder="1" applyAlignment="1" applyProtection="1">
      <alignment horizontal="center" wrapText="1"/>
      <protection/>
    </xf>
    <xf numFmtId="0" fontId="181" fillId="62" borderId="0" xfId="338" applyFont="1" applyFill="1" applyBorder="1" applyAlignment="1" applyProtection="1">
      <alignment horizontal="center" vertical="center"/>
      <protection/>
    </xf>
    <xf numFmtId="0" fontId="17" fillId="61" borderId="13" xfId="338" applyFont="1" applyFill="1" applyBorder="1" applyAlignment="1" applyProtection="1">
      <alignment horizontal="center" wrapText="1"/>
      <protection/>
    </xf>
    <xf numFmtId="0" fontId="9" fillId="61" borderId="7" xfId="338" applyFont="1" applyFill="1" applyBorder="1" applyAlignment="1" applyProtection="1">
      <alignment horizontal="center" wrapText="1"/>
      <protection/>
    </xf>
    <xf numFmtId="0" fontId="9" fillId="61" borderId="21" xfId="338" applyFont="1" applyFill="1" applyBorder="1" applyAlignment="1" applyProtection="1">
      <alignment horizontal="center" wrapText="1"/>
      <protection/>
    </xf>
    <xf numFmtId="0" fontId="17" fillId="60" borderId="33" xfId="338" applyFont="1" applyFill="1" applyBorder="1" applyAlignment="1" applyProtection="1" quotePrefix="1">
      <alignment horizontal="right" wrapText="1"/>
      <protection/>
    </xf>
    <xf numFmtId="0" fontId="9" fillId="60" borderId="25" xfId="338" applyFont="1" applyFill="1" applyBorder="1" applyAlignment="1" applyProtection="1">
      <alignment horizontal="right" wrapText="1"/>
      <protection/>
    </xf>
    <xf numFmtId="0" fontId="17" fillId="60" borderId="33" xfId="338" applyFont="1" applyFill="1" applyBorder="1" applyAlignment="1" applyProtection="1">
      <alignment horizontal="right" wrapText="1"/>
      <protection/>
    </xf>
    <xf numFmtId="0" fontId="17" fillId="60" borderId="26" xfId="338" applyFont="1" applyFill="1" applyBorder="1" applyAlignment="1" applyProtection="1">
      <alignment horizontal="center" wrapText="1"/>
      <protection/>
    </xf>
    <xf numFmtId="0" fontId="17" fillId="60" borderId="31" xfId="338" applyFont="1" applyFill="1" applyBorder="1" applyAlignment="1" applyProtection="1">
      <alignment horizontal="center" wrapText="1"/>
      <protection/>
    </xf>
    <xf numFmtId="0" fontId="9" fillId="60" borderId="27" xfId="338" applyFont="1" applyFill="1" applyBorder="1" applyAlignment="1" applyProtection="1">
      <alignment horizontal="left"/>
      <protection/>
    </xf>
    <xf numFmtId="0" fontId="9" fillId="60" borderId="36" xfId="338" applyFont="1" applyFill="1" applyBorder="1" applyAlignment="1" applyProtection="1">
      <alignment horizontal="left"/>
      <protection/>
    </xf>
    <xf numFmtId="0" fontId="9" fillId="60" borderId="13" xfId="338" applyFont="1" applyFill="1" applyBorder="1" applyAlignment="1" applyProtection="1">
      <alignment horizontal="center" wrapText="1"/>
      <protection/>
    </xf>
    <xf numFmtId="0" fontId="9" fillId="60" borderId="21" xfId="338" applyFont="1" applyFill="1" applyBorder="1" applyAlignment="1" applyProtection="1">
      <alignment horizontal="center" wrapText="1"/>
      <protection/>
    </xf>
    <xf numFmtId="0" fontId="9" fillId="60" borderId="32" xfId="338" applyFont="1" applyFill="1" applyBorder="1" applyAlignment="1" applyProtection="1">
      <alignment horizontal="center" wrapText="1"/>
      <protection/>
    </xf>
    <xf numFmtId="0" fontId="9" fillId="60" borderId="26" xfId="338" applyFont="1" applyFill="1" applyBorder="1" applyAlignment="1" applyProtection="1">
      <alignment horizontal="center" wrapText="1"/>
      <protection/>
    </xf>
    <xf numFmtId="0" fontId="9" fillId="60" borderId="30" xfId="338" applyFont="1" applyFill="1" applyBorder="1" applyAlignment="1" applyProtection="1">
      <alignment horizontal="center" wrapText="1"/>
      <protection/>
    </xf>
    <xf numFmtId="0" fontId="9" fillId="60" borderId="31" xfId="338" applyFont="1" applyFill="1" applyBorder="1" applyAlignment="1" applyProtection="1">
      <alignment horizontal="center" wrapText="1"/>
      <protection/>
    </xf>
    <xf numFmtId="41" fontId="9" fillId="60" borderId="28" xfId="338" applyNumberFormat="1" applyFont="1" applyFill="1" applyBorder="1" applyAlignment="1" applyProtection="1">
      <alignment horizontal="center" wrapText="1"/>
      <protection/>
    </xf>
    <xf numFmtId="41" fontId="9" fillId="60" borderId="36" xfId="338" applyNumberFormat="1" applyFont="1" applyFill="1" applyBorder="1" applyAlignment="1" applyProtection="1">
      <alignment horizontal="center" wrapText="1"/>
      <protection/>
    </xf>
    <xf numFmtId="41" fontId="9" fillId="60" borderId="42" xfId="338" applyNumberFormat="1" applyFont="1" applyFill="1" applyBorder="1" applyAlignment="1" applyProtection="1">
      <alignment horizontal="center" wrapText="1"/>
      <protection/>
    </xf>
    <xf numFmtId="41" fontId="9" fillId="60" borderId="57" xfId="338" applyNumberFormat="1" applyFont="1" applyFill="1" applyBorder="1" applyAlignment="1" applyProtection="1">
      <alignment horizontal="center" wrapText="1"/>
      <protection/>
    </xf>
    <xf numFmtId="0" fontId="9" fillId="60" borderId="38" xfId="349" applyFont="1" applyFill="1" applyBorder="1" applyAlignment="1" applyProtection="1">
      <alignment horizontal="left" wrapText="1"/>
      <protection/>
    </xf>
    <xf numFmtId="0" fontId="9" fillId="60" borderId="44" xfId="349" applyFont="1" applyFill="1" applyBorder="1" applyAlignment="1" applyProtection="1">
      <alignment horizontal="left" wrapText="1"/>
      <protection/>
    </xf>
    <xf numFmtId="0" fontId="17" fillId="60" borderId="0" xfId="338" applyFont="1" applyFill="1" applyAlignment="1" applyProtection="1">
      <alignment horizontal="left" wrapText="1"/>
      <protection/>
    </xf>
    <xf numFmtId="0" fontId="17" fillId="60" borderId="24" xfId="338" applyFont="1" applyFill="1" applyBorder="1" applyAlignment="1" applyProtection="1">
      <alignment horizontal="left" wrapText="1"/>
      <protection/>
    </xf>
    <xf numFmtId="0" fontId="9" fillId="60" borderId="7" xfId="338" applyFont="1" applyFill="1" applyBorder="1" applyAlignment="1" applyProtection="1">
      <alignment horizontal="center" wrapText="1"/>
      <protection/>
    </xf>
    <xf numFmtId="0" fontId="9" fillId="60" borderId="33" xfId="338" applyFont="1" applyFill="1" applyBorder="1" applyAlignment="1" applyProtection="1">
      <alignment horizontal="center" wrapText="1"/>
      <protection/>
    </xf>
    <xf numFmtId="0" fontId="9" fillId="60" borderId="25" xfId="338" applyFont="1" applyFill="1" applyBorder="1" applyAlignment="1" applyProtection="1">
      <alignment horizontal="center" wrapText="1"/>
      <protection/>
    </xf>
    <xf numFmtId="0" fontId="17" fillId="60" borderId="32" xfId="338" applyFont="1" applyFill="1" applyBorder="1" applyAlignment="1" applyProtection="1">
      <alignment horizontal="center" wrapText="1"/>
      <protection/>
    </xf>
    <xf numFmtId="0" fontId="17" fillId="60" borderId="33" xfId="338" applyFont="1" applyFill="1" applyBorder="1" applyAlignment="1" applyProtection="1">
      <alignment horizontal="center" wrapText="1"/>
      <protection/>
    </xf>
    <xf numFmtId="0" fontId="17" fillId="60" borderId="30" xfId="338" applyFont="1" applyFill="1" applyBorder="1" applyAlignment="1" applyProtection="1">
      <alignment horizontal="center" wrapText="1"/>
      <protection/>
    </xf>
    <xf numFmtId="0" fontId="17" fillId="60" borderId="25" xfId="338" applyFont="1" applyFill="1" applyBorder="1" applyAlignment="1" applyProtection="1">
      <alignment horizontal="center" wrapText="1"/>
      <protection/>
    </xf>
    <xf numFmtId="0" fontId="9" fillId="60" borderId="27" xfId="349" applyFont="1" applyFill="1" applyBorder="1" applyAlignment="1" applyProtection="1">
      <alignment horizontal="left" wrapText="1"/>
      <protection/>
    </xf>
    <xf numFmtId="0" fontId="9" fillId="60" borderId="36" xfId="349" applyFont="1" applyFill="1" applyBorder="1" applyAlignment="1" applyProtection="1">
      <alignment horizontal="left" wrapText="1"/>
      <protection/>
    </xf>
    <xf numFmtId="0" fontId="17" fillId="60" borderId="13" xfId="338" applyFont="1" applyFill="1" applyBorder="1" applyAlignment="1" applyProtection="1">
      <alignment horizontal="center" wrapText="1"/>
      <protection/>
    </xf>
    <xf numFmtId="0" fontId="17" fillId="60" borderId="7" xfId="338" applyFont="1" applyFill="1" applyBorder="1" applyAlignment="1" applyProtection="1">
      <alignment horizontal="center" wrapText="1"/>
      <protection/>
    </xf>
    <xf numFmtId="0" fontId="19" fillId="60" borderId="0" xfId="348" applyFont="1" applyFill="1" applyAlignment="1" applyProtection="1">
      <alignment horizontal="left" wrapText="1"/>
      <protection locked="0"/>
    </xf>
    <xf numFmtId="0" fontId="27" fillId="60" borderId="27" xfId="348" applyFont="1" applyFill="1" applyBorder="1" applyAlignment="1" applyProtection="1">
      <alignment horizontal="left" wrapText="1"/>
      <protection/>
    </xf>
    <xf numFmtId="41" fontId="27" fillId="60" borderId="25" xfId="348" applyNumberFormat="1" applyFont="1" applyFill="1" applyBorder="1" applyAlignment="1" applyProtection="1">
      <alignment horizontal="center" wrapText="1"/>
      <protection/>
    </xf>
    <xf numFmtId="0" fontId="27" fillId="60" borderId="0" xfId="348" applyFont="1" applyFill="1" applyAlignment="1" applyProtection="1">
      <alignment horizontal="left" wrapText="1"/>
      <protection/>
    </xf>
    <xf numFmtId="0" fontId="28" fillId="60" borderId="0" xfId="348" applyFont="1" applyFill="1" applyBorder="1" applyAlignment="1" applyProtection="1">
      <alignment horizontal="left" wrapText="1"/>
      <protection/>
    </xf>
    <xf numFmtId="0" fontId="19" fillId="0" borderId="0" xfId="348" applyFont="1" applyFill="1" applyAlignment="1" applyProtection="1">
      <alignment horizontal="left" wrapText="1"/>
      <protection locked="0"/>
    </xf>
    <xf numFmtId="0" fontId="19" fillId="0" borderId="0" xfId="348" applyFont="1" applyFill="1" applyAlignment="1" applyProtection="1">
      <alignment horizontal="left" vertical="center" wrapText="1"/>
      <protection locked="0"/>
    </xf>
    <xf numFmtId="41" fontId="28" fillId="60" borderId="13" xfId="348" applyNumberFormat="1" applyFont="1" applyFill="1" applyBorder="1" applyAlignment="1" applyProtection="1">
      <alignment horizontal="center" wrapText="1"/>
      <protection/>
    </xf>
    <xf numFmtId="41" fontId="28" fillId="60" borderId="7" xfId="348" applyNumberFormat="1" applyFont="1" applyFill="1" applyBorder="1" applyAlignment="1" applyProtection="1">
      <alignment horizontal="center" wrapText="1"/>
      <protection/>
    </xf>
    <xf numFmtId="0" fontId="28" fillId="60" borderId="29" xfId="348" applyFont="1" applyFill="1" applyBorder="1" applyAlignment="1" applyProtection="1">
      <alignment horizontal="left" wrapText="1"/>
      <protection/>
    </xf>
    <xf numFmtId="0" fontId="27" fillId="60" borderId="38" xfId="348" applyFont="1" applyFill="1" applyBorder="1" applyAlignment="1" applyProtection="1">
      <alignment horizontal="left" wrapText="1"/>
      <protection/>
    </xf>
    <xf numFmtId="0" fontId="42" fillId="60" borderId="0" xfId="348" applyFont="1" applyFill="1" applyBorder="1" applyAlignment="1" applyProtection="1">
      <alignment horizontal="left" wrapText="1"/>
      <protection/>
    </xf>
    <xf numFmtId="0" fontId="28" fillId="60" borderId="38" xfId="348" applyFont="1" applyFill="1" applyBorder="1" applyAlignment="1" applyProtection="1">
      <alignment horizontal="left" wrapText="1"/>
      <protection/>
    </xf>
    <xf numFmtId="0" fontId="27" fillId="60" borderId="36" xfId="348" applyFont="1" applyFill="1" applyBorder="1" applyAlignment="1" applyProtection="1">
      <alignment horizontal="left" wrapText="1"/>
      <protection/>
    </xf>
    <xf numFmtId="0" fontId="27" fillId="60" borderId="44" xfId="348" applyFont="1" applyFill="1" applyBorder="1" applyAlignment="1" applyProtection="1">
      <alignment horizontal="left" wrapText="1"/>
      <protection/>
    </xf>
    <xf numFmtId="0" fontId="27" fillId="60" borderId="25" xfId="348" applyFont="1" applyFill="1" applyBorder="1" applyAlignment="1" applyProtection="1">
      <alignment horizontal="center" wrapText="1"/>
      <protection/>
    </xf>
    <xf numFmtId="0" fontId="5" fillId="60" borderId="38" xfId="349" applyFont="1" applyFill="1" applyBorder="1" applyAlignment="1" applyProtection="1">
      <alignment horizontal="left"/>
      <protection/>
    </xf>
    <xf numFmtId="0" fontId="6" fillId="60" borderId="27" xfId="349" applyFont="1" applyFill="1" applyBorder="1" applyAlignment="1" applyProtection="1">
      <alignment horizontal="left"/>
      <protection/>
    </xf>
    <xf numFmtId="0" fontId="6" fillId="60" borderId="38" xfId="349" applyFont="1" applyFill="1" applyBorder="1" applyAlignment="1" applyProtection="1">
      <alignment horizontal="left" wrapText="1"/>
      <protection/>
    </xf>
    <xf numFmtId="0" fontId="6" fillId="60" borderId="38" xfId="349" applyFont="1" applyFill="1" applyBorder="1" applyAlignment="1" applyProtection="1">
      <alignment horizontal="left"/>
      <protection/>
    </xf>
    <xf numFmtId="0" fontId="6" fillId="60" borderId="0" xfId="349" applyFont="1" applyFill="1" applyAlignment="1" applyProtection="1">
      <alignment horizontal="left"/>
      <protection locked="0"/>
    </xf>
    <xf numFmtId="0" fontId="6" fillId="60" borderId="0" xfId="349" applyFont="1" applyFill="1" applyBorder="1" applyAlignment="1" applyProtection="1">
      <alignment horizontal="left"/>
      <protection/>
    </xf>
    <xf numFmtId="0" fontId="5" fillId="60" borderId="27" xfId="349" applyFont="1" applyFill="1" applyBorder="1" applyAlignment="1" applyProtection="1">
      <alignment horizontal="left" wrapText="1"/>
      <protection/>
    </xf>
    <xf numFmtId="0" fontId="5" fillId="60" borderId="27" xfId="349" applyFont="1" applyFill="1" applyBorder="1" applyAlignment="1" applyProtection="1">
      <alignment horizontal="left"/>
      <protection/>
    </xf>
    <xf numFmtId="0" fontId="5" fillId="60" borderId="13" xfId="349" applyFont="1" applyFill="1" applyBorder="1" applyAlignment="1" applyProtection="1">
      <alignment horizontal="center"/>
      <protection/>
    </xf>
    <xf numFmtId="0" fontId="5" fillId="60" borderId="7" xfId="349" applyFont="1" applyFill="1" applyBorder="1" applyAlignment="1" applyProtection="1">
      <alignment horizontal="center"/>
      <protection/>
    </xf>
    <xf numFmtId="0" fontId="5" fillId="60" borderId="21" xfId="349" applyFont="1" applyFill="1" applyBorder="1" applyAlignment="1" applyProtection="1">
      <alignment horizontal="center"/>
      <protection/>
    </xf>
    <xf numFmtId="0" fontId="6" fillId="60" borderId="13" xfId="349" applyFont="1" applyFill="1" applyBorder="1" applyAlignment="1" applyProtection="1">
      <alignment horizontal="center"/>
      <protection/>
    </xf>
    <xf numFmtId="0" fontId="6" fillId="60" borderId="7" xfId="349" applyFont="1" applyFill="1" applyBorder="1" applyAlignment="1" applyProtection="1">
      <alignment horizontal="center"/>
      <protection/>
    </xf>
    <xf numFmtId="0" fontId="6" fillId="60" borderId="21" xfId="349" applyFont="1" applyFill="1" applyBorder="1" applyAlignment="1" applyProtection="1">
      <alignment horizontal="center"/>
      <protection/>
    </xf>
    <xf numFmtId="0" fontId="6" fillId="60" borderId="0" xfId="349" applyFont="1" applyFill="1" applyBorder="1" applyAlignment="1" applyProtection="1">
      <alignment horizontal="left" wrapText="1"/>
      <protection/>
    </xf>
    <xf numFmtId="0" fontId="5" fillId="60" borderId="38" xfId="349" applyFont="1" applyFill="1" applyBorder="1" applyAlignment="1" applyProtection="1">
      <alignment horizontal="left" wrapText="1"/>
      <protection/>
    </xf>
    <xf numFmtId="0" fontId="5" fillId="60" borderId="0" xfId="349" applyFont="1" applyFill="1" applyBorder="1" applyAlignment="1" applyProtection="1">
      <alignment horizontal="left"/>
      <protection/>
    </xf>
    <xf numFmtId="0" fontId="6" fillId="60" borderId="0" xfId="349" applyFont="1" applyFill="1" applyAlignment="1" applyProtection="1">
      <alignment horizontal="left"/>
      <protection/>
    </xf>
    <xf numFmtId="0" fontId="5" fillId="60" borderId="0" xfId="349" applyFont="1" applyFill="1" applyBorder="1" applyAlignment="1" applyProtection="1">
      <alignment horizontal="left" wrapText="1"/>
      <protection/>
    </xf>
    <xf numFmtId="0" fontId="6" fillId="60" borderId="13" xfId="348" applyFont="1" applyFill="1" applyBorder="1" applyAlignment="1" applyProtection="1">
      <alignment horizontal="center"/>
      <protection/>
    </xf>
    <xf numFmtId="0" fontId="6" fillId="60" borderId="21" xfId="348" applyFont="1" applyFill="1" applyBorder="1" applyAlignment="1" applyProtection="1">
      <alignment horizontal="center"/>
      <protection/>
    </xf>
    <xf numFmtId="0" fontId="6" fillId="60" borderId="7" xfId="348" applyFont="1" applyFill="1" applyBorder="1" applyAlignment="1" applyProtection="1">
      <alignment horizontal="center"/>
      <protection/>
    </xf>
    <xf numFmtId="0" fontId="14" fillId="0" borderId="0" xfId="349" applyFont="1" applyFill="1" applyAlignment="1" applyProtection="1">
      <alignment horizontal="left"/>
      <protection locked="0"/>
    </xf>
    <xf numFmtId="0" fontId="0" fillId="0" borderId="0" xfId="347" applyFont="1" applyProtection="1">
      <alignment/>
      <protection/>
    </xf>
    <xf numFmtId="0" fontId="153" fillId="0" borderId="0" xfId="347" applyFont="1" applyAlignment="1" applyProtection="1">
      <alignment horizontal="center"/>
      <protection/>
    </xf>
    <xf numFmtId="0" fontId="6" fillId="60" borderId="27" xfId="351" applyFont="1" applyFill="1" applyBorder="1" applyAlignment="1" applyProtection="1">
      <alignment horizontal="left"/>
      <protection/>
    </xf>
    <xf numFmtId="0" fontId="0" fillId="0" borderId="0" xfId="349" applyFill="1" applyBorder="1" applyAlignment="1" applyProtection="1">
      <alignment horizontal="left"/>
      <protection/>
    </xf>
    <xf numFmtId="0" fontId="19" fillId="61" borderId="0" xfId="322" applyNumberFormat="1" applyFont="1" applyFill="1" applyBorder="1" applyAlignment="1" applyProtection="1">
      <alignment horizontal="left" vertical="top" wrapText="1"/>
      <protection/>
    </xf>
    <xf numFmtId="0" fontId="19" fillId="49" borderId="0" xfId="322" applyFont="1" applyFill="1" applyBorder="1" applyAlignment="1" applyProtection="1">
      <alignment horizontal="left" vertical="top" wrapText="1"/>
      <protection/>
    </xf>
    <xf numFmtId="0" fontId="19" fillId="61" borderId="0" xfId="322" applyFont="1" applyFill="1" applyBorder="1" applyAlignment="1" applyProtection="1">
      <alignment horizontal="left" vertical="top" wrapText="1"/>
      <protection/>
    </xf>
    <xf numFmtId="0" fontId="19" fillId="61" borderId="0" xfId="322" applyNumberFormat="1" applyFont="1" applyFill="1" applyBorder="1" applyAlignment="1" applyProtection="1">
      <alignment horizontal="left" vertical="center" wrapText="1"/>
      <protection/>
    </xf>
    <xf numFmtId="0" fontId="19" fillId="61" borderId="0" xfId="322" applyFont="1" applyFill="1" applyAlignment="1" applyProtection="1">
      <alignment horizontal="left" vertical="top" wrapText="1"/>
      <protection/>
    </xf>
    <xf numFmtId="0" fontId="19" fillId="61" borderId="0" xfId="322" applyFont="1" applyFill="1" applyAlignment="1" applyProtection="1">
      <alignment horizontal="left" vertical="top"/>
      <protection/>
    </xf>
    <xf numFmtId="0" fontId="37" fillId="61" borderId="0" xfId="322" applyNumberFormat="1" applyFont="1" applyFill="1" applyBorder="1" applyAlignment="1" applyProtection="1">
      <alignment horizontal="left" wrapText="1"/>
      <protection/>
    </xf>
    <xf numFmtId="0" fontId="19" fillId="61" borderId="0" xfId="322" applyFont="1" applyFill="1" applyBorder="1" applyAlignment="1" applyProtection="1">
      <alignment horizontal="left" vertical="center" wrapText="1"/>
      <protection/>
    </xf>
    <xf numFmtId="0" fontId="19" fillId="61" borderId="0" xfId="322" applyFont="1" applyFill="1" applyAlignment="1">
      <alignment horizontal="left" vertical="top" wrapText="1"/>
      <protection/>
    </xf>
    <xf numFmtId="0" fontId="19" fillId="61" borderId="0" xfId="322" applyNumberFormat="1" applyFont="1" applyFill="1" applyAlignment="1" applyProtection="1">
      <alignment horizontal="left" vertical="top" wrapText="1"/>
      <protection/>
    </xf>
    <xf numFmtId="0" fontId="19" fillId="49" borderId="0" xfId="322" applyNumberFormat="1" applyFont="1" applyFill="1" applyBorder="1" applyAlignment="1" applyProtection="1">
      <alignment horizontal="left" vertical="top" wrapText="1"/>
      <protection/>
    </xf>
    <xf numFmtId="0" fontId="19" fillId="61" borderId="0" xfId="322" applyFont="1" applyFill="1" applyAlignment="1" applyProtection="1">
      <alignment horizontal="left" vertical="center" wrapText="1"/>
      <protection/>
    </xf>
  </cellXfs>
  <cellStyles count="1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 Currency (0)" xfId="65"/>
    <cellStyle name="Calculation" xfId="66"/>
    <cellStyle name="Calculation 10" xfId="67"/>
    <cellStyle name="Calculation 2" xfId="68"/>
    <cellStyle name="Calculation 2 2" xfId="69"/>
    <cellStyle name="Calculation 2 3" xfId="70"/>
    <cellStyle name="Calculation 2 4" xfId="71"/>
    <cellStyle name="Calculation 2 5" xfId="72"/>
    <cellStyle name="Calculation 2 6" xfId="73"/>
    <cellStyle name="Calculation 2 7" xfId="74"/>
    <cellStyle name="Calculation 3" xfId="75"/>
    <cellStyle name="Calculation 3 2" xfId="76"/>
    <cellStyle name="Calculation 3 3" xfId="77"/>
    <cellStyle name="Calculation 3 4" xfId="78"/>
    <cellStyle name="Calculation 3 5" xfId="79"/>
    <cellStyle name="Calculation 3 6" xfId="80"/>
    <cellStyle name="Calculation 3 7" xfId="81"/>
    <cellStyle name="Calculation 4" xfId="82"/>
    <cellStyle name="Calculation 5" xfId="83"/>
    <cellStyle name="Calculation 6" xfId="84"/>
    <cellStyle name="Calculation 7" xfId="85"/>
    <cellStyle name="Calculation 8" xfId="86"/>
    <cellStyle name="Calculation 9" xfId="87"/>
    <cellStyle name="Check Cell" xfId="88"/>
    <cellStyle name="Check Cell 10" xfId="89"/>
    <cellStyle name="Check Cell 2" xfId="90"/>
    <cellStyle name="Check Cell 3" xfId="91"/>
    <cellStyle name="Check Cell 4" xfId="92"/>
    <cellStyle name="Check Cell 5" xfId="93"/>
    <cellStyle name="Check Cell 6" xfId="94"/>
    <cellStyle name="Check Cell 7" xfId="95"/>
    <cellStyle name="Check Cell 8" xfId="96"/>
    <cellStyle name="Check Cell 9" xfId="97"/>
    <cellStyle name="checkExposure" xfId="98"/>
    <cellStyle name="checkExposure 2" xfId="99"/>
    <cellStyle name="checkExposure 3" xfId="100"/>
    <cellStyle name="checkExposure 4" xfId="101"/>
    <cellStyle name="checkExposure 5" xfId="102"/>
    <cellStyle name="checkExposure 6" xfId="103"/>
    <cellStyle name="checkExposure 7" xfId="104"/>
    <cellStyle name="checkExposure 8" xfId="105"/>
    <cellStyle name="checkExposure 9" xfId="106"/>
    <cellStyle name="Comma" xfId="107"/>
    <cellStyle name="Comma [0]" xfId="108"/>
    <cellStyle name="Comma [0] 10" xfId="109"/>
    <cellStyle name="Comma [0] 11" xfId="110"/>
    <cellStyle name="Comma [0] 2" xfId="111"/>
    <cellStyle name="Comma [0] 3" xfId="112"/>
    <cellStyle name="Comma [0] 4" xfId="113"/>
    <cellStyle name="Comma [0] 5" xfId="114"/>
    <cellStyle name="Comma [0] 6" xfId="115"/>
    <cellStyle name="Comma [0] 7" xfId="116"/>
    <cellStyle name="Comma [0] 8" xfId="117"/>
    <cellStyle name="Comma [0] 9" xfId="118"/>
    <cellStyle name="Comma 10" xfId="119"/>
    <cellStyle name="Comma 11" xfId="120"/>
    <cellStyle name="Comma 12" xfId="121"/>
    <cellStyle name="Comma 13" xfId="122"/>
    <cellStyle name="Comma 14" xfId="123"/>
    <cellStyle name="Comma 15" xfId="124"/>
    <cellStyle name="Comma 16" xfId="125"/>
    <cellStyle name="Comma 2" xfId="126"/>
    <cellStyle name="Comma 3" xfId="127"/>
    <cellStyle name="Comma 4" xfId="128"/>
    <cellStyle name="Comma 5" xfId="129"/>
    <cellStyle name="Comma 6" xfId="130"/>
    <cellStyle name="Comma 7" xfId="131"/>
    <cellStyle name="Comma 8" xfId="132"/>
    <cellStyle name="Comma 9" xfId="133"/>
    <cellStyle name="Comma_Q4-11-SFI-P1-49-v10" xfId="134"/>
    <cellStyle name="Comma_Sheet1" xfId="135"/>
    <cellStyle name="Copied" xfId="136"/>
    <cellStyle name="Currency" xfId="137"/>
    <cellStyle name="Currency [0]" xfId="138"/>
    <cellStyle name="Currency [0] 10" xfId="139"/>
    <cellStyle name="Currency [0] 11" xfId="140"/>
    <cellStyle name="Currency [0] 2" xfId="141"/>
    <cellStyle name="Currency [0] 3" xfId="142"/>
    <cellStyle name="Currency [0] 4" xfId="143"/>
    <cellStyle name="Currency [0] 5" xfId="144"/>
    <cellStyle name="Currency [0] 6" xfId="145"/>
    <cellStyle name="Currency [0] 7" xfId="146"/>
    <cellStyle name="Currency [0] 8" xfId="147"/>
    <cellStyle name="Currency [0] 9" xfId="148"/>
    <cellStyle name="Currency 10" xfId="149"/>
    <cellStyle name="Currency 11" xfId="150"/>
    <cellStyle name="Currency 12" xfId="151"/>
    <cellStyle name="Currency 13" xfId="152"/>
    <cellStyle name="Currency 14" xfId="153"/>
    <cellStyle name="Currency 15" xfId="154"/>
    <cellStyle name="Currency 2" xfId="155"/>
    <cellStyle name="Currency 3" xfId="156"/>
    <cellStyle name="Currency 4" xfId="157"/>
    <cellStyle name="Currency 5" xfId="158"/>
    <cellStyle name="Currency 6" xfId="159"/>
    <cellStyle name="Currency 7" xfId="160"/>
    <cellStyle name="Currency 8" xfId="161"/>
    <cellStyle name="Currency 9" xfId="162"/>
    <cellStyle name="Entered" xfId="163"/>
    <cellStyle name="Explanatory Text" xfId="164"/>
    <cellStyle name="Explanatory Text 10" xfId="165"/>
    <cellStyle name="Explanatory Text 2" xfId="166"/>
    <cellStyle name="Explanatory Text 3" xfId="167"/>
    <cellStyle name="Explanatory Text 4" xfId="168"/>
    <cellStyle name="Explanatory Text 5" xfId="169"/>
    <cellStyle name="Explanatory Text 6" xfId="170"/>
    <cellStyle name="Explanatory Text 7" xfId="171"/>
    <cellStyle name="Explanatory Text 8" xfId="172"/>
    <cellStyle name="Explanatory Text 9" xfId="173"/>
    <cellStyle name="Good" xfId="174"/>
    <cellStyle name="Good 2" xfId="175"/>
    <cellStyle name="Grey" xfId="176"/>
    <cellStyle name="greyed" xfId="177"/>
    <cellStyle name="greyed 2" xfId="178"/>
    <cellStyle name="greyed 3" xfId="179"/>
    <cellStyle name="greyed 4" xfId="180"/>
    <cellStyle name="greyed 5" xfId="181"/>
    <cellStyle name="greyed 6" xfId="182"/>
    <cellStyle name="greyed 7" xfId="183"/>
    <cellStyle name="greyed 8" xfId="184"/>
    <cellStyle name="greyed 9" xfId="185"/>
    <cellStyle name="greyed_Display" xfId="186"/>
    <cellStyle name="Header1" xfId="187"/>
    <cellStyle name="Header2" xfId="188"/>
    <cellStyle name="Header2 2" xfId="189"/>
    <cellStyle name="Header2 3" xfId="190"/>
    <cellStyle name="Header2 4" xfId="191"/>
    <cellStyle name="Header2 5" xfId="192"/>
    <cellStyle name="Header2 6" xfId="193"/>
    <cellStyle name="Header2 7" xfId="194"/>
    <cellStyle name="Header2 8" xfId="195"/>
    <cellStyle name="Header2 9" xfId="196"/>
    <cellStyle name="Heading 1" xfId="197"/>
    <cellStyle name="Heading 1 2" xfId="198"/>
    <cellStyle name="Heading 2" xfId="199"/>
    <cellStyle name="Heading 2 2" xfId="200"/>
    <cellStyle name="Heading 3" xfId="201"/>
    <cellStyle name="Heading 3 2" xfId="202"/>
    <cellStyle name="Heading 4" xfId="203"/>
    <cellStyle name="Heading 4 2" xfId="204"/>
    <cellStyle name="highlightExposure" xfId="205"/>
    <cellStyle name="highlightExposure 2" xfId="206"/>
    <cellStyle name="highlightExposure 3" xfId="207"/>
    <cellStyle name="highlightExposure 4" xfId="208"/>
    <cellStyle name="highlightExposure 5" xfId="209"/>
    <cellStyle name="highlightExposure 6" xfId="210"/>
    <cellStyle name="highlightExposure 7" xfId="211"/>
    <cellStyle name="highlightExposure 8" xfId="212"/>
    <cellStyle name="highlightExposure 9" xfId="213"/>
    <cellStyle name="highlightPD" xfId="214"/>
    <cellStyle name="highlightPD 2" xfId="215"/>
    <cellStyle name="highlightPD 3" xfId="216"/>
    <cellStyle name="highlightPD 4" xfId="217"/>
    <cellStyle name="highlightPD 5" xfId="218"/>
    <cellStyle name="highlightPD 6" xfId="219"/>
    <cellStyle name="highlightPD 7" xfId="220"/>
    <cellStyle name="highlightPD 8" xfId="221"/>
    <cellStyle name="highlightPD 9" xfId="222"/>
    <cellStyle name="highlightPercentage" xfId="223"/>
    <cellStyle name="highlightPercentage 2" xfId="224"/>
    <cellStyle name="highlightPercentage 3" xfId="225"/>
    <cellStyle name="highlightPercentage 4" xfId="226"/>
    <cellStyle name="highlightPercentage 5" xfId="227"/>
    <cellStyle name="highlightPercentage 6" xfId="228"/>
    <cellStyle name="highlightPercentage 7" xfId="229"/>
    <cellStyle name="highlightPercentage 8" xfId="230"/>
    <cellStyle name="highlightPercentage 9" xfId="231"/>
    <cellStyle name="highlightText" xfId="232"/>
    <cellStyle name="highlightText 2" xfId="233"/>
    <cellStyle name="highlightText 3" xfId="234"/>
    <cellStyle name="highlightText 4" xfId="235"/>
    <cellStyle name="highlightText 5" xfId="236"/>
    <cellStyle name="highlightText 6" xfId="237"/>
    <cellStyle name="highlightText 7" xfId="238"/>
    <cellStyle name="highlightText 8" xfId="239"/>
    <cellStyle name="highlightText 9" xfId="240"/>
    <cellStyle name="highlightText_Display" xfId="241"/>
    <cellStyle name="Input" xfId="242"/>
    <cellStyle name="Input 2" xfId="243"/>
    <cellStyle name="inputDate" xfId="244"/>
    <cellStyle name="inputDate 2" xfId="245"/>
    <cellStyle name="inputDate 3" xfId="246"/>
    <cellStyle name="inputDate 4" xfId="247"/>
    <cellStyle name="inputDate 5" xfId="248"/>
    <cellStyle name="inputDate 6" xfId="249"/>
    <cellStyle name="inputDate 7" xfId="250"/>
    <cellStyle name="inputDate 8" xfId="251"/>
    <cellStyle name="inputDate 9" xfId="252"/>
    <cellStyle name="inputExposure" xfId="253"/>
    <cellStyle name="inputExposure 2" xfId="254"/>
    <cellStyle name="inputExposure 3" xfId="255"/>
    <cellStyle name="inputExposure 4" xfId="256"/>
    <cellStyle name="inputExposure 5" xfId="257"/>
    <cellStyle name="inputExposure 6" xfId="258"/>
    <cellStyle name="inputExposure 7" xfId="259"/>
    <cellStyle name="inputExposure 8" xfId="260"/>
    <cellStyle name="inputExposure 9" xfId="261"/>
    <cellStyle name="inputMaturity" xfId="262"/>
    <cellStyle name="inputMaturity 2" xfId="263"/>
    <cellStyle name="inputMaturity 3" xfId="264"/>
    <cellStyle name="inputMaturity 4" xfId="265"/>
    <cellStyle name="inputMaturity 5" xfId="266"/>
    <cellStyle name="inputMaturity 6" xfId="267"/>
    <cellStyle name="inputMaturity 7" xfId="268"/>
    <cellStyle name="inputMaturity 8" xfId="269"/>
    <cellStyle name="inputMaturity 9" xfId="270"/>
    <cellStyle name="inputPD" xfId="271"/>
    <cellStyle name="inputPD 2" xfId="272"/>
    <cellStyle name="inputPD 3" xfId="273"/>
    <cellStyle name="inputPD 4" xfId="274"/>
    <cellStyle name="inputPD 5" xfId="275"/>
    <cellStyle name="inputPD 6" xfId="276"/>
    <cellStyle name="inputPD 7" xfId="277"/>
    <cellStyle name="inputPD 8" xfId="278"/>
    <cellStyle name="inputPD 9" xfId="279"/>
    <cellStyle name="inputPercentage" xfId="280"/>
    <cellStyle name="inputPercentage 2" xfId="281"/>
    <cellStyle name="inputPercentage 3" xfId="282"/>
    <cellStyle name="inputPercentage 4" xfId="283"/>
    <cellStyle name="inputPercentage 5" xfId="284"/>
    <cellStyle name="inputPercentage 6" xfId="285"/>
    <cellStyle name="inputPercentage 7" xfId="286"/>
    <cellStyle name="inputPercentage 8" xfId="287"/>
    <cellStyle name="inputPercentage 9" xfId="288"/>
    <cellStyle name="inputSelection" xfId="289"/>
    <cellStyle name="inputSelection 2" xfId="290"/>
    <cellStyle name="inputSelection 3" xfId="291"/>
    <cellStyle name="inputSelection 4" xfId="292"/>
    <cellStyle name="inputSelection 5" xfId="293"/>
    <cellStyle name="inputSelection 6" xfId="294"/>
    <cellStyle name="inputSelection 7" xfId="295"/>
    <cellStyle name="inputSelection 8" xfId="296"/>
    <cellStyle name="inputSelection 9" xfId="297"/>
    <cellStyle name="inputText" xfId="298"/>
    <cellStyle name="inputText 2" xfId="299"/>
    <cellStyle name="inputText 3" xfId="300"/>
    <cellStyle name="inputText 4" xfId="301"/>
    <cellStyle name="inputText 5" xfId="302"/>
    <cellStyle name="inputText 6" xfId="303"/>
    <cellStyle name="inputText 7" xfId="304"/>
    <cellStyle name="inputText 8" xfId="305"/>
    <cellStyle name="inputText 9" xfId="306"/>
    <cellStyle name="Lien hypertexte" xfId="307"/>
    <cellStyle name="Linked Cell" xfId="308"/>
    <cellStyle name="Linked Cell 10" xfId="309"/>
    <cellStyle name="Linked Cell 2" xfId="310"/>
    <cellStyle name="Linked Cell 3" xfId="311"/>
    <cellStyle name="Linked Cell 4" xfId="312"/>
    <cellStyle name="Linked Cell 5" xfId="313"/>
    <cellStyle name="Linked Cell 6" xfId="314"/>
    <cellStyle name="Linked Cell 7" xfId="315"/>
    <cellStyle name="Linked Cell 8" xfId="316"/>
    <cellStyle name="Linked Cell 9" xfId="317"/>
    <cellStyle name="Neutral" xfId="318"/>
    <cellStyle name="Neutral 2" xfId="319"/>
    <cellStyle name="Normal 2" xfId="320"/>
    <cellStyle name="Normal 2 2" xfId="321"/>
    <cellStyle name="Normal 3" xfId="322"/>
    <cellStyle name="Normal 3 2" xfId="323"/>
    <cellStyle name="Normal 4" xfId="324"/>
    <cellStyle name="Normal 5" xfId="325"/>
    <cellStyle name="Normal 6" xfId="326"/>
    <cellStyle name="Normal_Display" xfId="327"/>
    <cellStyle name="Normal_Display_1" xfId="328"/>
    <cellStyle name="Normal_Display_2" xfId="329"/>
    <cellStyle name="Normal_Display_4" xfId="330"/>
    <cellStyle name="Normal_Display_Display" xfId="331"/>
    <cellStyle name="Normal_Display_Display_1" xfId="332"/>
    <cellStyle name="Normal_Display_Display_2" xfId="333"/>
    <cellStyle name="Normal_Q1_12_SFI-P1-50 BSQ_p11" xfId="334"/>
    <cellStyle name="Normal_Q1_12_SFI-P1-50 DR1_p29" xfId="335"/>
    <cellStyle name="Normal_Q1_12_SFI-P1-50 RC_II_p32" xfId="336"/>
    <cellStyle name="Normal_Q3-10_SFI_p34-50-v1" xfId="337"/>
    <cellStyle name="Normal_Q3-10_SFI_p34-50-v1_Display" xfId="338"/>
    <cellStyle name="Normal_Q3-10_SFI_p34-50-v1_Display_1" xfId="339"/>
    <cellStyle name="Normal_Q3-10_SFI_p34-50-v1_Display_1_Display" xfId="340"/>
    <cellStyle name="Normal_Q3-10_SFI_p34-50-v1_Display_Display" xfId="341"/>
    <cellStyle name="Normal_Q3-10_SFI_p34-50-v1_Display_Display_1" xfId="342"/>
    <cellStyle name="Normal_Q4-09_SFI_p33-51" xfId="343"/>
    <cellStyle name="Normal_Q4-09_SFI_p33-51_Display" xfId="344"/>
    <cellStyle name="Normal_Q4-09_SFI_p33-51_Display_Display" xfId="345"/>
    <cellStyle name="Normal_Q4-09_SFI_p33-51_Display_Display_1" xfId="346"/>
    <cellStyle name="Normal_SecuritizationMockUp_Q42011_Consolidated(2)" xfId="347"/>
    <cellStyle name="Normal_SecuritizationMockUp_Q42011_Consolidated(2)_Display" xfId="348"/>
    <cellStyle name="Normal_SecuritizationMockUp_Q42011_Consolidated(2)_Display_1" xfId="349"/>
    <cellStyle name="Normal_SecuritizationMockUp_Q42011_Consolidated(2)_Display_1_Display" xfId="350"/>
    <cellStyle name="Normal_SecuritizationMockUp_Q42011_Consolidated(2)_Display_1_Display_1" xfId="351"/>
    <cellStyle name="Normal_SecuritizationMockUp_Q42011_Consolidated(2)_Display_2" xfId="352"/>
    <cellStyle name="Note" xfId="353"/>
    <cellStyle name="Note 2" xfId="354"/>
    <cellStyle name="optionalExposure" xfId="355"/>
    <cellStyle name="optionalExposure 2" xfId="356"/>
    <cellStyle name="optionalExposure 3" xfId="357"/>
    <cellStyle name="optionalExposure 4" xfId="358"/>
    <cellStyle name="optionalExposure 5" xfId="359"/>
    <cellStyle name="optionalExposure 6" xfId="360"/>
    <cellStyle name="optionalExposure 7" xfId="361"/>
    <cellStyle name="optionalExposure 8" xfId="362"/>
    <cellStyle name="optionalExposure 9" xfId="363"/>
    <cellStyle name="optionalExposure_Display" xfId="364"/>
    <cellStyle name="optionalMaturity" xfId="365"/>
    <cellStyle name="optionalMaturity 2" xfId="366"/>
    <cellStyle name="optionalMaturity 3" xfId="367"/>
    <cellStyle name="optionalMaturity 4" xfId="368"/>
    <cellStyle name="optionalMaturity 5" xfId="369"/>
    <cellStyle name="optionalMaturity 6" xfId="370"/>
    <cellStyle name="optionalMaturity 7" xfId="371"/>
    <cellStyle name="optionalMaturity 8" xfId="372"/>
    <cellStyle name="optionalMaturity 9" xfId="373"/>
    <cellStyle name="optionalMaturity_Display" xfId="374"/>
    <cellStyle name="optionalPD" xfId="375"/>
    <cellStyle name="optionalPD 2" xfId="376"/>
    <cellStyle name="optionalPD 3" xfId="377"/>
    <cellStyle name="optionalPD 4" xfId="378"/>
    <cellStyle name="optionalPD 5" xfId="379"/>
    <cellStyle name="optionalPD 6" xfId="380"/>
    <cellStyle name="optionalPD 7" xfId="381"/>
    <cellStyle name="optionalPD 8" xfId="382"/>
    <cellStyle name="optionalPD 9" xfId="383"/>
    <cellStyle name="optionalPercentage" xfId="384"/>
    <cellStyle name="optionalPercentage 2" xfId="385"/>
    <cellStyle name="optionalPercentage 3" xfId="386"/>
    <cellStyle name="optionalPercentage 4" xfId="387"/>
    <cellStyle name="optionalPercentage 5" xfId="388"/>
    <cellStyle name="optionalPercentage 6" xfId="389"/>
    <cellStyle name="optionalPercentage 7" xfId="390"/>
    <cellStyle name="optionalPercentage 8" xfId="391"/>
    <cellStyle name="optionalPercentage 9" xfId="392"/>
    <cellStyle name="optionalPercentage_Display" xfId="393"/>
    <cellStyle name="optionalSelection" xfId="394"/>
    <cellStyle name="optionalSelection 2" xfId="395"/>
    <cellStyle name="optionalSelection 3" xfId="396"/>
    <cellStyle name="optionalSelection 4" xfId="397"/>
    <cellStyle name="optionalSelection 5" xfId="398"/>
    <cellStyle name="optionalSelection 6" xfId="399"/>
    <cellStyle name="optionalSelection 7" xfId="400"/>
    <cellStyle name="optionalSelection 8" xfId="401"/>
    <cellStyle name="optionalSelection 9" xfId="402"/>
    <cellStyle name="optionalSelection_Display" xfId="403"/>
    <cellStyle name="optionalText" xfId="404"/>
    <cellStyle name="optionalText 2" xfId="405"/>
    <cellStyle name="optionalText 3" xfId="406"/>
    <cellStyle name="optionalText 4" xfId="407"/>
    <cellStyle name="optionalText 5" xfId="408"/>
    <cellStyle name="optionalText 6" xfId="409"/>
    <cellStyle name="optionalText 7" xfId="410"/>
    <cellStyle name="optionalText 8" xfId="411"/>
    <cellStyle name="optionalText 9" xfId="412"/>
    <cellStyle name="OPXArea" xfId="413"/>
    <cellStyle name="OPXButtonBar" xfId="414"/>
    <cellStyle name="OPXHeadingArea" xfId="415"/>
    <cellStyle name="OPXHeadingRange" xfId="416"/>
    <cellStyle name="OPXHeadingRange 2" xfId="417"/>
    <cellStyle name="OPXHeadingRange 3" xfId="418"/>
    <cellStyle name="OPXHeadingRange 4" xfId="419"/>
    <cellStyle name="OPXHeadingRange 5" xfId="420"/>
    <cellStyle name="OPXHeadingRange 6" xfId="421"/>
    <cellStyle name="OPXHeadingRange 7" xfId="422"/>
    <cellStyle name="OPXHeadingRange 8" xfId="423"/>
    <cellStyle name="OPXHeadingRange 9" xfId="424"/>
    <cellStyle name="OPXHeadingWorkbook" xfId="425"/>
    <cellStyle name="OPXInDate" xfId="426"/>
    <cellStyle name="OPXInDate 2" xfId="427"/>
    <cellStyle name="OPXInDate 3" xfId="428"/>
    <cellStyle name="OPXInDate 4" xfId="429"/>
    <cellStyle name="OPXInDate 5" xfId="430"/>
    <cellStyle name="OPXInDate 6" xfId="431"/>
    <cellStyle name="OPXInDate 7" xfId="432"/>
    <cellStyle name="OPXInDate 8" xfId="433"/>
    <cellStyle name="OPXInDate 9" xfId="434"/>
    <cellStyle name="OPXInDate_Display" xfId="435"/>
    <cellStyle name="OPXInFmat1" xfId="436"/>
    <cellStyle name="OPXInFmat1 2" xfId="437"/>
    <cellStyle name="OPXInFmat1 3" xfId="438"/>
    <cellStyle name="OPXInFmat1 4" xfId="439"/>
    <cellStyle name="OPXInFmat1 5" xfId="440"/>
    <cellStyle name="OPXInFmat1 6" xfId="441"/>
    <cellStyle name="OPXInFmat1 7" xfId="442"/>
    <cellStyle name="OPXInFmat1 8" xfId="443"/>
    <cellStyle name="OPXInFmat1 9" xfId="444"/>
    <cellStyle name="OPXInFmat1_Display" xfId="445"/>
    <cellStyle name="OPXInFmat10" xfId="446"/>
    <cellStyle name="OPXInFmat10 2" xfId="447"/>
    <cellStyle name="OPXInFmat10 3" xfId="448"/>
    <cellStyle name="OPXInFmat10 4" xfId="449"/>
    <cellStyle name="OPXInFmat10 5" xfId="450"/>
    <cellStyle name="OPXInFmat10 6" xfId="451"/>
    <cellStyle name="OPXInFmat10 7" xfId="452"/>
    <cellStyle name="OPXInFmat10 8" xfId="453"/>
    <cellStyle name="OPXInFmat10 9" xfId="454"/>
    <cellStyle name="OPXInFmat10_Display" xfId="455"/>
    <cellStyle name="OPXInFmat11" xfId="456"/>
    <cellStyle name="OPXInFmat11 2" xfId="457"/>
    <cellStyle name="OPXInFmat11 3" xfId="458"/>
    <cellStyle name="OPXInFmat11 4" xfId="459"/>
    <cellStyle name="OPXInFmat11 5" xfId="460"/>
    <cellStyle name="OPXInFmat11 6" xfId="461"/>
    <cellStyle name="OPXInFmat11 7" xfId="462"/>
    <cellStyle name="OPXInFmat11 8" xfId="463"/>
    <cellStyle name="OPXInFmat11 9" xfId="464"/>
    <cellStyle name="OPXInFmat11_Display" xfId="465"/>
    <cellStyle name="OPXInFmat2" xfId="466"/>
    <cellStyle name="OPXInFmat2 2" xfId="467"/>
    <cellStyle name="OPXInFmat2 3" xfId="468"/>
    <cellStyle name="OPXInFmat2 4" xfId="469"/>
    <cellStyle name="OPXInFmat2 5" xfId="470"/>
    <cellStyle name="OPXInFmat2 6" xfId="471"/>
    <cellStyle name="OPXInFmat2 7" xfId="472"/>
    <cellStyle name="OPXInFmat2 8" xfId="473"/>
    <cellStyle name="OPXInFmat2 9" xfId="474"/>
    <cellStyle name="OPXInFmat2_Display" xfId="475"/>
    <cellStyle name="OPXInFmat5" xfId="476"/>
    <cellStyle name="OPXInFmat5 2" xfId="477"/>
    <cellStyle name="OPXInFmat5 3" xfId="478"/>
    <cellStyle name="OPXInFmat5 4" xfId="479"/>
    <cellStyle name="OPXInFmat5 5" xfId="480"/>
    <cellStyle name="OPXInFmat5 6" xfId="481"/>
    <cellStyle name="OPXInFmat5 7" xfId="482"/>
    <cellStyle name="OPXInFmat5 8" xfId="483"/>
    <cellStyle name="OPXInFmat5 9" xfId="484"/>
    <cellStyle name="OPXInFmat5_Display" xfId="485"/>
    <cellStyle name="OPXInFmat6" xfId="486"/>
    <cellStyle name="OPXInFmat6 2" xfId="487"/>
    <cellStyle name="OPXInFmat6 3" xfId="488"/>
    <cellStyle name="OPXInFmat6 4" xfId="489"/>
    <cellStyle name="OPXInFmat6 5" xfId="490"/>
    <cellStyle name="OPXInFmat6 6" xfId="491"/>
    <cellStyle name="OPXInFmat6 7" xfId="492"/>
    <cellStyle name="OPXInFmat6 8" xfId="493"/>
    <cellStyle name="OPXInFmat6 9" xfId="494"/>
    <cellStyle name="OPXInFmat6_Display" xfId="495"/>
    <cellStyle name="OPXInFmat7" xfId="496"/>
    <cellStyle name="OPXInFmat7 2" xfId="497"/>
    <cellStyle name="OPXInFmat7 3" xfId="498"/>
    <cellStyle name="OPXInFmat7 4" xfId="499"/>
    <cellStyle name="OPXInFmat7 5" xfId="500"/>
    <cellStyle name="OPXInFmat7 6" xfId="501"/>
    <cellStyle name="OPXInFmat7 7" xfId="502"/>
    <cellStyle name="OPXInFmat7 8" xfId="503"/>
    <cellStyle name="OPXInFmat7 9" xfId="504"/>
    <cellStyle name="OPXInFmat7_Display" xfId="505"/>
    <cellStyle name="OPXInFmat8" xfId="506"/>
    <cellStyle name="OPXInFmat8 2" xfId="507"/>
    <cellStyle name="OPXInFmat8 3" xfId="508"/>
    <cellStyle name="OPXInFmat8 4" xfId="509"/>
    <cellStyle name="OPXInFmat8 5" xfId="510"/>
    <cellStyle name="OPXInFmat8 6" xfId="511"/>
    <cellStyle name="OPXInFmat8 7" xfId="512"/>
    <cellStyle name="OPXInFmat8 8" xfId="513"/>
    <cellStyle name="OPXInFmat8 9" xfId="514"/>
    <cellStyle name="OPXInFmat8_Display" xfId="515"/>
    <cellStyle name="OPXInFmat9" xfId="516"/>
    <cellStyle name="OPXInFmat9 2" xfId="517"/>
    <cellStyle name="OPXInFmat9 3" xfId="518"/>
    <cellStyle name="OPXInFmat9 4" xfId="519"/>
    <cellStyle name="OPXInFmat9 5" xfId="520"/>
    <cellStyle name="OPXInFmat9 6" xfId="521"/>
    <cellStyle name="OPXInFmat9 7" xfId="522"/>
    <cellStyle name="OPXInFmat9 8" xfId="523"/>
    <cellStyle name="OPXInFmat9 9" xfId="524"/>
    <cellStyle name="OPXInFmat9_Display" xfId="525"/>
    <cellStyle name="OPXInFmatRate61" xfId="526"/>
    <cellStyle name="OPXInFmatRate61 2" xfId="527"/>
    <cellStyle name="OPXInFmatRate61 3" xfId="528"/>
    <cellStyle name="OPXInFmatRate61 4" xfId="529"/>
    <cellStyle name="OPXInFmatRate61 5" xfId="530"/>
    <cellStyle name="OPXInFmatRate61 6" xfId="531"/>
    <cellStyle name="OPXInFmatRate61 7" xfId="532"/>
    <cellStyle name="OPXInFmatRate61 8" xfId="533"/>
    <cellStyle name="OPXInFmatRate61 9" xfId="534"/>
    <cellStyle name="OPXInFmatRate61_Display" xfId="535"/>
    <cellStyle name="OPXInFmatRate62" xfId="536"/>
    <cellStyle name="OPXInFmatRate62 2" xfId="537"/>
    <cellStyle name="OPXInFmatRate62 3" xfId="538"/>
    <cellStyle name="OPXInFmatRate62 4" xfId="539"/>
    <cellStyle name="OPXInFmatRate62 5" xfId="540"/>
    <cellStyle name="OPXInFmatRate62 6" xfId="541"/>
    <cellStyle name="OPXInFmatRate62 7" xfId="542"/>
    <cellStyle name="OPXInFmatRate62 8" xfId="543"/>
    <cellStyle name="OPXInFmatRate62 9" xfId="544"/>
    <cellStyle name="OPXInFmatRate62_Display" xfId="545"/>
    <cellStyle name="OPXInFmatRate63" xfId="546"/>
    <cellStyle name="OPXInFmatRate63 2" xfId="547"/>
    <cellStyle name="OPXInFmatRate63 3" xfId="548"/>
    <cellStyle name="OPXInFmatRate63 4" xfId="549"/>
    <cellStyle name="OPXInFmatRate63 5" xfId="550"/>
    <cellStyle name="OPXInFmatRate63 6" xfId="551"/>
    <cellStyle name="OPXInFmatRate63 7" xfId="552"/>
    <cellStyle name="OPXInFmatRate63 8" xfId="553"/>
    <cellStyle name="OPXInFmatRate63 9" xfId="554"/>
    <cellStyle name="OPXInFmatRate63_Display" xfId="555"/>
    <cellStyle name="OPXInFmatRate64" xfId="556"/>
    <cellStyle name="OPXInFmatRate64 2" xfId="557"/>
    <cellStyle name="OPXInFmatRate64 3" xfId="558"/>
    <cellStyle name="OPXInFmatRate64 4" xfId="559"/>
    <cellStyle name="OPXInFmatRate64 5" xfId="560"/>
    <cellStyle name="OPXInFmatRate64 6" xfId="561"/>
    <cellStyle name="OPXInFmatRate64 7" xfId="562"/>
    <cellStyle name="OPXInFmatRate64 8" xfId="563"/>
    <cellStyle name="OPXInFmatRate64 9" xfId="564"/>
    <cellStyle name="OPXInFmatRate64_Display" xfId="565"/>
    <cellStyle name="OPXInFmatRate65" xfId="566"/>
    <cellStyle name="OPXInFmatRate65 2" xfId="567"/>
    <cellStyle name="OPXInFmatRate65 3" xfId="568"/>
    <cellStyle name="OPXInFmatRate65 4" xfId="569"/>
    <cellStyle name="OPXInFmatRate65 5" xfId="570"/>
    <cellStyle name="OPXInFmatRate65 6" xfId="571"/>
    <cellStyle name="OPXInFmatRate65 7" xfId="572"/>
    <cellStyle name="OPXInFmatRate65 8" xfId="573"/>
    <cellStyle name="OPXInFmatRate65 9" xfId="574"/>
    <cellStyle name="OPXInFmatRate65_Display" xfId="575"/>
    <cellStyle name="OPXInFmatRate66" xfId="576"/>
    <cellStyle name="OPXInFmatRate66 2" xfId="577"/>
    <cellStyle name="OPXInFmatRate66 3" xfId="578"/>
    <cellStyle name="OPXInFmatRate66 4" xfId="579"/>
    <cellStyle name="OPXInFmatRate66 5" xfId="580"/>
    <cellStyle name="OPXInFmatRate66 6" xfId="581"/>
    <cellStyle name="OPXInFmatRate66 7" xfId="582"/>
    <cellStyle name="OPXInFmatRate66 8" xfId="583"/>
    <cellStyle name="OPXInFmatRate66 9" xfId="584"/>
    <cellStyle name="OPXInFmatRate66_Display" xfId="585"/>
    <cellStyle name="OPXInFmatRate67" xfId="586"/>
    <cellStyle name="OPXInFmatRate67 2" xfId="587"/>
    <cellStyle name="OPXInFmatRate67 3" xfId="588"/>
    <cellStyle name="OPXInFmatRate67 4" xfId="589"/>
    <cellStyle name="OPXInFmatRate67 5" xfId="590"/>
    <cellStyle name="OPXInFmatRate67 6" xfId="591"/>
    <cellStyle name="OPXInFmatRate67 7" xfId="592"/>
    <cellStyle name="OPXInFmatRate67 8" xfId="593"/>
    <cellStyle name="OPXInFmatRate67 9" xfId="594"/>
    <cellStyle name="OPXInFmatRate67_Display" xfId="595"/>
    <cellStyle name="OPXInFmatRate68" xfId="596"/>
    <cellStyle name="OPXInFmatRate68 2" xfId="597"/>
    <cellStyle name="OPXInFmatRate68 3" xfId="598"/>
    <cellStyle name="OPXInFmatRate68 4" xfId="599"/>
    <cellStyle name="OPXInFmatRate68 5" xfId="600"/>
    <cellStyle name="OPXInFmatRate68 6" xfId="601"/>
    <cellStyle name="OPXInFmatRate68 7" xfId="602"/>
    <cellStyle name="OPXInFmatRate68 8" xfId="603"/>
    <cellStyle name="OPXInFmatRate68 9" xfId="604"/>
    <cellStyle name="OPXInFmatRate68_Display" xfId="605"/>
    <cellStyle name="OPXInText" xfId="606"/>
    <cellStyle name="OPXInText 2" xfId="607"/>
    <cellStyle name="OPXInText 3" xfId="608"/>
    <cellStyle name="OPXInText 4" xfId="609"/>
    <cellStyle name="OPXInText 5" xfId="610"/>
    <cellStyle name="OPXInText 6" xfId="611"/>
    <cellStyle name="OPXInText 7" xfId="612"/>
    <cellStyle name="OPXInText 8" xfId="613"/>
    <cellStyle name="OPXInText 9" xfId="614"/>
    <cellStyle name="OPXInText_Display" xfId="615"/>
    <cellStyle name="OPXInTextWrap" xfId="616"/>
    <cellStyle name="OPXInTextWrap 2" xfId="617"/>
    <cellStyle name="OPXInTextWrap 3" xfId="618"/>
    <cellStyle name="OPXInTextWrap 4" xfId="619"/>
    <cellStyle name="OPXInTextWrap 5" xfId="620"/>
    <cellStyle name="OPXInTextWrap 6" xfId="621"/>
    <cellStyle name="OPXInTextWrap 7" xfId="622"/>
    <cellStyle name="OPXInTextWrap 8" xfId="623"/>
    <cellStyle name="OPXInTextWrap 9" xfId="624"/>
    <cellStyle name="OPXInTextWrap_Display" xfId="625"/>
    <cellStyle name="OPXInTime" xfId="626"/>
    <cellStyle name="OPXInTime 2" xfId="627"/>
    <cellStyle name="OPXInTime 3" xfId="628"/>
    <cellStyle name="OPXInTime 4" xfId="629"/>
    <cellStyle name="OPXInTime 5" xfId="630"/>
    <cellStyle name="OPXInTime 6" xfId="631"/>
    <cellStyle name="OPXInTime 7" xfId="632"/>
    <cellStyle name="OPXInTime 8" xfId="633"/>
    <cellStyle name="OPXInTime 9" xfId="634"/>
    <cellStyle name="OPXInTime_Display" xfId="635"/>
    <cellStyle name="OPXLiteralCenter" xfId="636"/>
    <cellStyle name="OPXLiteralCenter 2" xfId="637"/>
    <cellStyle name="OPXLiteralCenter 3" xfId="638"/>
    <cellStyle name="OPXLiteralCenter 4" xfId="639"/>
    <cellStyle name="OPXLiteralCenter 5" xfId="640"/>
    <cellStyle name="OPXLiteralCenter 6" xfId="641"/>
    <cellStyle name="OPXLiteralCenter 7" xfId="642"/>
    <cellStyle name="OPXLiteralCenter 8" xfId="643"/>
    <cellStyle name="OPXLiteralCenter 9" xfId="644"/>
    <cellStyle name="OPXLiteralCenterWrap" xfId="645"/>
    <cellStyle name="OPXLiteralCenterWrap 2" xfId="646"/>
    <cellStyle name="OPXLiteralCenterWrap 3" xfId="647"/>
    <cellStyle name="OPXLiteralCenterWrap 4" xfId="648"/>
    <cellStyle name="OPXLiteralCenterWrap 5" xfId="649"/>
    <cellStyle name="OPXLiteralCenterWrap 6" xfId="650"/>
    <cellStyle name="OPXLiteralCenterWrap 7" xfId="651"/>
    <cellStyle name="OPXLiteralCenterWrap 8" xfId="652"/>
    <cellStyle name="OPXLiteralCenterWrap 9" xfId="653"/>
    <cellStyle name="OPXLiteralDateLeft" xfId="654"/>
    <cellStyle name="OPXLiteralDateLeft 2" xfId="655"/>
    <cellStyle name="OPXLiteralDateLeft 3" xfId="656"/>
    <cellStyle name="OPXLiteralDateLeft 4" xfId="657"/>
    <cellStyle name="OPXLiteralDateLeft 5" xfId="658"/>
    <cellStyle name="OPXLiteralDateLeft 6" xfId="659"/>
    <cellStyle name="OPXLiteralDateLeft 7" xfId="660"/>
    <cellStyle name="OPXLiteralDateLeft 8" xfId="661"/>
    <cellStyle name="OPXLiteralDateLeft 9" xfId="662"/>
    <cellStyle name="OPXLiteralDateLeft_Display" xfId="663"/>
    <cellStyle name="OPXLiteralLeft" xfId="664"/>
    <cellStyle name="OPXLiteralLeft 2" xfId="665"/>
    <cellStyle name="OPXLiteralLeft 3" xfId="666"/>
    <cellStyle name="OPXLiteralLeft 4" xfId="667"/>
    <cellStyle name="OPXLiteralLeft 5" xfId="668"/>
    <cellStyle name="OPXLiteralLeft 6" xfId="669"/>
    <cellStyle name="OPXLiteralLeft 7" xfId="670"/>
    <cellStyle name="OPXLiteralLeft 8" xfId="671"/>
    <cellStyle name="OPXLiteralLeft 9" xfId="672"/>
    <cellStyle name="OPXLiteralLeftWrap" xfId="673"/>
    <cellStyle name="OPXLiteralLeftWrap 2" xfId="674"/>
    <cellStyle name="OPXLiteralLeftWrap 3" xfId="675"/>
    <cellStyle name="OPXLiteralLeftWrap 4" xfId="676"/>
    <cellStyle name="OPXLiteralLeftWrap 5" xfId="677"/>
    <cellStyle name="OPXLiteralLeftWrap 6" xfId="678"/>
    <cellStyle name="OPXLiteralLeftWrap 7" xfId="679"/>
    <cellStyle name="OPXLiteralLeftWrap 8" xfId="680"/>
    <cellStyle name="OPXLiteralLeftWrap 9" xfId="681"/>
    <cellStyle name="OPXLiteralRight" xfId="682"/>
    <cellStyle name="OPXLiteralRight 2" xfId="683"/>
    <cellStyle name="OPXLiteralRight 3" xfId="684"/>
    <cellStyle name="OPXLiteralRight 4" xfId="685"/>
    <cellStyle name="OPXLiteralRight 5" xfId="686"/>
    <cellStyle name="OPXLiteralRight 6" xfId="687"/>
    <cellStyle name="OPXLiteralRight 7" xfId="688"/>
    <cellStyle name="OPXLiteralRight 8" xfId="689"/>
    <cellStyle name="OPXLiteralRight 9" xfId="690"/>
    <cellStyle name="OPXLiteralRightWrap" xfId="691"/>
    <cellStyle name="OPXLiteralRightWrap 2" xfId="692"/>
    <cellStyle name="OPXLiteralRightWrap 3" xfId="693"/>
    <cellStyle name="OPXLiteralRightWrap 4" xfId="694"/>
    <cellStyle name="OPXLiteralRightWrap 5" xfId="695"/>
    <cellStyle name="OPXLiteralRightWrap 6" xfId="696"/>
    <cellStyle name="OPXLiteralRightWrap 7" xfId="697"/>
    <cellStyle name="OPXLiteralRightWrap 8" xfId="698"/>
    <cellStyle name="OPXLiteralRightWrap 9" xfId="699"/>
    <cellStyle name="OPXOutDate" xfId="700"/>
    <cellStyle name="OPXOutDate 2" xfId="701"/>
    <cellStyle name="OPXOutDate 3" xfId="702"/>
    <cellStyle name="OPXOutDate 4" xfId="703"/>
    <cellStyle name="OPXOutDate 5" xfId="704"/>
    <cellStyle name="OPXOutDate 6" xfId="705"/>
    <cellStyle name="OPXOutDate 7" xfId="706"/>
    <cellStyle name="OPXOutDate 8" xfId="707"/>
    <cellStyle name="OPXOutDate 9" xfId="708"/>
    <cellStyle name="OPXOutDate_Display" xfId="709"/>
    <cellStyle name="OPXOutFmat1" xfId="710"/>
    <cellStyle name="OPXOutFmat1 2" xfId="711"/>
    <cellStyle name="OPXOutFmat1 3" xfId="712"/>
    <cellStyle name="OPXOutFmat1 4" xfId="713"/>
    <cellStyle name="OPXOutFmat1 5" xfId="714"/>
    <cellStyle name="OPXOutFmat1 6" xfId="715"/>
    <cellStyle name="OPXOutFmat1 7" xfId="716"/>
    <cellStyle name="OPXOutFmat1 8" xfId="717"/>
    <cellStyle name="OPXOutFmat1 9" xfId="718"/>
    <cellStyle name="OPXOutFmat1_Display" xfId="719"/>
    <cellStyle name="OPXOutFmat10" xfId="720"/>
    <cellStyle name="OPXOutFmat10 2" xfId="721"/>
    <cellStyle name="OPXOutFmat10 3" xfId="722"/>
    <cellStyle name="OPXOutFmat10 4" xfId="723"/>
    <cellStyle name="OPXOutFmat10 5" xfId="724"/>
    <cellStyle name="OPXOutFmat10 6" xfId="725"/>
    <cellStyle name="OPXOutFmat10 7" xfId="726"/>
    <cellStyle name="OPXOutFmat10 8" xfId="727"/>
    <cellStyle name="OPXOutFmat10 9" xfId="728"/>
    <cellStyle name="OPXOutFmat10_Display" xfId="729"/>
    <cellStyle name="OPXOutFmat11" xfId="730"/>
    <cellStyle name="OPXOutFmat11 2" xfId="731"/>
    <cellStyle name="OPXOutFmat11 3" xfId="732"/>
    <cellStyle name="OPXOutFmat11 4" xfId="733"/>
    <cellStyle name="OPXOutFmat11 5" xfId="734"/>
    <cellStyle name="OPXOutFmat11 6" xfId="735"/>
    <cellStyle name="OPXOutFmat11 7" xfId="736"/>
    <cellStyle name="OPXOutFmat11 8" xfId="737"/>
    <cellStyle name="OPXOutFmat11 9" xfId="738"/>
    <cellStyle name="OPXOutFmat11_Display" xfId="739"/>
    <cellStyle name="OPXOutFmat2" xfId="740"/>
    <cellStyle name="OPXOutFmat2 2" xfId="741"/>
    <cellStyle name="OPXOutFmat2 3" xfId="742"/>
    <cellStyle name="OPXOutFmat2 4" xfId="743"/>
    <cellStyle name="OPXOutFmat2 5" xfId="744"/>
    <cellStyle name="OPXOutFmat2 6" xfId="745"/>
    <cellStyle name="OPXOutFmat2 7" xfId="746"/>
    <cellStyle name="OPXOutFmat2 8" xfId="747"/>
    <cellStyle name="OPXOutFmat2 9" xfId="748"/>
    <cellStyle name="OPXOutFmat2_Display" xfId="749"/>
    <cellStyle name="OPXOutFmat5" xfId="750"/>
    <cellStyle name="OPXOutFmat5 2" xfId="751"/>
    <cellStyle name="OPXOutFmat5 3" xfId="752"/>
    <cellStyle name="OPXOutFmat5 4" xfId="753"/>
    <cellStyle name="OPXOutFmat5 5" xfId="754"/>
    <cellStyle name="OPXOutFmat5 6" xfId="755"/>
    <cellStyle name="OPXOutFmat5 7" xfId="756"/>
    <cellStyle name="OPXOutFmat5 8" xfId="757"/>
    <cellStyle name="OPXOutFmat5 9" xfId="758"/>
    <cellStyle name="OPXOutFmat5_Display" xfId="759"/>
    <cellStyle name="OPXOutFmat6" xfId="760"/>
    <cellStyle name="OPXOutFmat6 2" xfId="761"/>
    <cellStyle name="OPXOutFmat6 3" xfId="762"/>
    <cellStyle name="OPXOutFmat6 4" xfId="763"/>
    <cellStyle name="OPXOutFmat6 5" xfId="764"/>
    <cellStyle name="OPXOutFmat6 6" xfId="765"/>
    <cellStyle name="OPXOutFmat6 7" xfId="766"/>
    <cellStyle name="OPXOutFmat6 8" xfId="767"/>
    <cellStyle name="OPXOutFmat6 9" xfId="768"/>
    <cellStyle name="OPXOutFmat6_Display" xfId="769"/>
    <cellStyle name="OPXOutFmat7" xfId="770"/>
    <cellStyle name="OPXOutFmat7 2" xfId="771"/>
    <cellStyle name="OPXOutFmat7 3" xfId="772"/>
    <cellStyle name="OPXOutFmat7 4" xfId="773"/>
    <cellStyle name="OPXOutFmat7 5" xfId="774"/>
    <cellStyle name="OPXOutFmat7 6" xfId="775"/>
    <cellStyle name="OPXOutFmat7 7" xfId="776"/>
    <cellStyle name="OPXOutFmat7 8" xfId="777"/>
    <cellStyle name="OPXOutFmat7 9" xfId="778"/>
    <cellStyle name="OPXOutFmat7_Display" xfId="779"/>
    <cellStyle name="OPXOutFmat8" xfId="780"/>
    <cellStyle name="OPXOutFmat8 2" xfId="781"/>
    <cellStyle name="OPXOutFmat8 3" xfId="782"/>
    <cellStyle name="OPXOutFmat8 4" xfId="783"/>
    <cellStyle name="OPXOutFmat8 5" xfId="784"/>
    <cellStyle name="OPXOutFmat8 6" xfId="785"/>
    <cellStyle name="OPXOutFmat8 7" xfId="786"/>
    <cellStyle name="OPXOutFmat8 8" xfId="787"/>
    <cellStyle name="OPXOutFmat8 9" xfId="788"/>
    <cellStyle name="OPXOutFmat8_Display" xfId="789"/>
    <cellStyle name="OPXOutFmat9" xfId="790"/>
    <cellStyle name="OPXOutFmat9 2" xfId="791"/>
    <cellStyle name="OPXOutFmat9 3" xfId="792"/>
    <cellStyle name="OPXOutFmat9 4" xfId="793"/>
    <cellStyle name="OPXOutFmat9 5" xfId="794"/>
    <cellStyle name="OPXOutFmat9 6" xfId="795"/>
    <cellStyle name="OPXOutFmat9 7" xfId="796"/>
    <cellStyle name="OPXOutFmat9 8" xfId="797"/>
    <cellStyle name="OPXOutFmat9 9" xfId="798"/>
    <cellStyle name="OPXOutFmat9_Display" xfId="799"/>
    <cellStyle name="OPXOutFmatRate61" xfId="800"/>
    <cellStyle name="OPXOutFmatRate61 2" xfId="801"/>
    <cellStyle name="OPXOutFmatRate61 3" xfId="802"/>
    <cellStyle name="OPXOutFmatRate61 4" xfId="803"/>
    <cellStyle name="OPXOutFmatRate61 5" xfId="804"/>
    <cellStyle name="OPXOutFmatRate61 6" xfId="805"/>
    <cellStyle name="OPXOutFmatRate61 7" xfId="806"/>
    <cellStyle name="OPXOutFmatRate61 8" xfId="807"/>
    <cellStyle name="OPXOutFmatRate61 9" xfId="808"/>
    <cellStyle name="OPXOutFmatRate61_Display" xfId="809"/>
    <cellStyle name="OPXOutFmatRate62" xfId="810"/>
    <cellStyle name="OPXOutFmatRate62 2" xfId="811"/>
    <cellStyle name="OPXOutFmatRate62 3" xfId="812"/>
    <cellStyle name="OPXOutFmatRate62 4" xfId="813"/>
    <cellStyle name="OPXOutFmatRate62 5" xfId="814"/>
    <cellStyle name="OPXOutFmatRate62 6" xfId="815"/>
    <cellStyle name="OPXOutFmatRate62 7" xfId="816"/>
    <cellStyle name="OPXOutFmatRate62 8" xfId="817"/>
    <cellStyle name="OPXOutFmatRate62 9" xfId="818"/>
    <cellStyle name="OPXOutFmatRate62_Display" xfId="819"/>
    <cellStyle name="OPXOutFmatRate63" xfId="820"/>
    <cellStyle name="OPXOutFmatRate63 2" xfId="821"/>
    <cellStyle name="OPXOutFmatRate63 3" xfId="822"/>
    <cellStyle name="OPXOutFmatRate63 4" xfId="823"/>
    <cellStyle name="OPXOutFmatRate63 5" xfId="824"/>
    <cellStyle name="OPXOutFmatRate63 6" xfId="825"/>
    <cellStyle name="OPXOutFmatRate63 7" xfId="826"/>
    <cellStyle name="OPXOutFmatRate63 8" xfId="827"/>
    <cellStyle name="OPXOutFmatRate63 9" xfId="828"/>
    <cellStyle name="OPXOutFmatRate63_Display" xfId="829"/>
    <cellStyle name="OPXOutFmatRate64" xfId="830"/>
    <cellStyle name="OPXOutFmatRate64 2" xfId="831"/>
    <cellStyle name="OPXOutFmatRate64 3" xfId="832"/>
    <cellStyle name="OPXOutFmatRate64 4" xfId="833"/>
    <cellStyle name="OPXOutFmatRate64 5" xfId="834"/>
    <cellStyle name="OPXOutFmatRate64 6" xfId="835"/>
    <cellStyle name="OPXOutFmatRate64 7" xfId="836"/>
    <cellStyle name="OPXOutFmatRate64 8" xfId="837"/>
    <cellStyle name="OPXOutFmatRate64 9" xfId="838"/>
    <cellStyle name="OPXOutFmatRate64_Display" xfId="839"/>
    <cellStyle name="OPXOutFmatRate65" xfId="840"/>
    <cellStyle name="OPXOutFmatRate65 2" xfId="841"/>
    <cellStyle name="OPXOutFmatRate65 3" xfId="842"/>
    <cellStyle name="OPXOutFmatRate65 4" xfId="843"/>
    <cellStyle name="OPXOutFmatRate65 5" xfId="844"/>
    <cellStyle name="OPXOutFmatRate65 6" xfId="845"/>
    <cellStyle name="OPXOutFmatRate65 7" xfId="846"/>
    <cellStyle name="OPXOutFmatRate65 8" xfId="847"/>
    <cellStyle name="OPXOutFmatRate65 9" xfId="848"/>
    <cellStyle name="OPXOutFmatRate65_Display" xfId="849"/>
    <cellStyle name="OPXOutFmatRate66" xfId="850"/>
    <cellStyle name="OPXOutFmatRate66 2" xfId="851"/>
    <cellStyle name="OPXOutFmatRate66 3" xfId="852"/>
    <cellStyle name="OPXOutFmatRate66 4" xfId="853"/>
    <cellStyle name="OPXOutFmatRate66 5" xfId="854"/>
    <cellStyle name="OPXOutFmatRate66 6" xfId="855"/>
    <cellStyle name="OPXOutFmatRate66 7" xfId="856"/>
    <cellStyle name="OPXOutFmatRate66 8" xfId="857"/>
    <cellStyle name="OPXOutFmatRate66 9" xfId="858"/>
    <cellStyle name="OPXOutFmatRate66_Display" xfId="859"/>
    <cellStyle name="OPXOutFmatRate67" xfId="860"/>
    <cellStyle name="OPXOutFmatRate67 2" xfId="861"/>
    <cellStyle name="OPXOutFmatRate67 3" xfId="862"/>
    <cellStyle name="OPXOutFmatRate67 4" xfId="863"/>
    <cellStyle name="OPXOutFmatRate67 5" xfId="864"/>
    <cellStyle name="OPXOutFmatRate67 6" xfId="865"/>
    <cellStyle name="OPXOutFmatRate67 7" xfId="866"/>
    <cellStyle name="OPXOutFmatRate67 8" xfId="867"/>
    <cellStyle name="OPXOutFmatRate67 9" xfId="868"/>
    <cellStyle name="OPXOutFmatRate67_Display" xfId="869"/>
    <cellStyle name="OPXOutFmatRate68" xfId="870"/>
    <cellStyle name="OPXOutFmatRate68 2" xfId="871"/>
    <cellStyle name="OPXOutFmatRate68 3" xfId="872"/>
    <cellStyle name="OPXOutFmatRate68 4" xfId="873"/>
    <cellStyle name="OPXOutFmatRate68 5" xfId="874"/>
    <cellStyle name="OPXOutFmatRate68 6" xfId="875"/>
    <cellStyle name="OPXOutFmatRate68 7" xfId="876"/>
    <cellStyle name="OPXOutFmatRate68 8" xfId="877"/>
    <cellStyle name="OPXOutFmatRate68 9" xfId="878"/>
    <cellStyle name="OPXOutFmatRate68_Display" xfId="879"/>
    <cellStyle name="OPXOutText" xfId="880"/>
    <cellStyle name="OPXOutText 2" xfId="881"/>
    <cellStyle name="OPXOutText 3" xfId="882"/>
    <cellStyle name="OPXOutText 4" xfId="883"/>
    <cellStyle name="OPXOutText 5" xfId="884"/>
    <cellStyle name="OPXOutText 6" xfId="885"/>
    <cellStyle name="OPXOutText 7" xfId="886"/>
    <cellStyle name="OPXOutText 8" xfId="887"/>
    <cellStyle name="OPXOutText 9" xfId="888"/>
    <cellStyle name="OPXOutText_Display" xfId="889"/>
    <cellStyle name="OPXOutTextWrap" xfId="890"/>
    <cellStyle name="OPXOutTextWrap 2" xfId="891"/>
    <cellStyle name="OPXOutTextWrap 3" xfId="892"/>
    <cellStyle name="OPXOutTextWrap 4" xfId="893"/>
    <cellStyle name="OPXOutTextWrap 5" xfId="894"/>
    <cellStyle name="OPXOutTextWrap 6" xfId="895"/>
    <cellStyle name="OPXOutTextWrap 7" xfId="896"/>
    <cellStyle name="OPXOutTextWrap 8" xfId="897"/>
    <cellStyle name="OPXOutTextWrap 9" xfId="898"/>
    <cellStyle name="OPXOutTextWrap_Display" xfId="899"/>
    <cellStyle name="OPXOutTime" xfId="900"/>
    <cellStyle name="OPXOutTime 2" xfId="901"/>
    <cellStyle name="OPXOutTime 3" xfId="902"/>
    <cellStyle name="OPXOutTime 4" xfId="903"/>
    <cellStyle name="OPXOutTime 5" xfId="904"/>
    <cellStyle name="OPXOutTime 6" xfId="905"/>
    <cellStyle name="OPXOutTime 7" xfId="906"/>
    <cellStyle name="OPXOutTime 8" xfId="907"/>
    <cellStyle name="OPXOutTime 9" xfId="908"/>
    <cellStyle name="OPXOutTime_Display" xfId="909"/>
    <cellStyle name="OPXProtected" xfId="910"/>
    <cellStyle name="OPXProtected 2" xfId="911"/>
    <cellStyle name="OPXProtected 3" xfId="912"/>
    <cellStyle name="OPXProtected 4" xfId="913"/>
    <cellStyle name="OPXProtected 5" xfId="914"/>
    <cellStyle name="OPXProtected 6" xfId="915"/>
    <cellStyle name="OPXProtected 7" xfId="916"/>
    <cellStyle name="OPXProtected 8" xfId="917"/>
    <cellStyle name="OPXProtected 9" xfId="918"/>
    <cellStyle name="OPXProtected_Display" xfId="919"/>
    <cellStyle name="Output" xfId="920"/>
    <cellStyle name="Output 2" xfId="921"/>
    <cellStyle name="Percent" xfId="922"/>
    <cellStyle name="Percent [2]" xfId="923"/>
    <cellStyle name="Percent 10" xfId="924"/>
    <cellStyle name="Percent 11" xfId="925"/>
    <cellStyle name="Percent 12" xfId="926"/>
    <cellStyle name="Percent 13" xfId="927"/>
    <cellStyle name="Percent 14" xfId="928"/>
    <cellStyle name="Percent 15" xfId="929"/>
    <cellStyle name="Percent 16" xfId="930"/>
    <cellStyle name="Percent 2" xfId="931"/>
    <cellStyle name="Percent 2 2" xfId="932"/>
    <cellStyle name="Percent 3" xfId="933"/>
    <cellStyle name="Percent 4" xfId="934"/>
    <cellStyle name="Percent 5" xfId="935"/>
    <cellStyle name="Percent 6" xfId="936"/>
    <cellStyle name="Percent 7" xfId="937"/>
    <cellStyle name="Percent 8" xfId="938"/>
    <cellStyle name="Percent 9" xfId="939"/>
    <cellStyle name="RevList" xfId="940"/>
    <cellStyle name="showExposure" xfId="941"/>
    <cellStyle name="showExposure 2" xfId="942"/>
    <cellStyle name="showExposure 3" xfId="943"/>
    <cellStyle name="showExposure 4" xfId="944"/>
    <cellStyle name="showExposure 5" xfId="945"/>
    <cellStyle name="showExposure 6" xfId="946"/>
    <cellStyle name="showExposure 7" xfId="947"/>
    <cellStyle name="showExposure 8" xfId="948"/>
    <cellStyle name="showExposure 9" xfId="949"/>
    <cellStyle name="showParameterE" xfId="950"/>
    <cellStyle name="showParameterE 2" xfId="951"/>
    <cellStyle name="showParameterE 3" xfId="952"/>
    <cellStyle name="showParameterE 4" xfId="953"/>
    <cellStyle name="showParameterE 5" xfId="954"/>
    <cellStyle name="showParameterE 6" xfId="955"/>
    <cellStyle name="showParameterE 7" xfId="956"/>
    <cellStyle name="showParameterE 8" xfId="957"/>
    <cellStyle name="showParameterE 9" xfId="958"/>
    <cellStyle name="showParameterS" xfId="959"/>
    <cellStyle name="showParameterS 2" xfId="960"/>
    <cellStyle name="showParameterS 3" xfId="961"/>
    <cellStyle name="showParameterS 4" xfId="962"/>
    <cellStyle name="showParameterS 5" xfId="963"/>
    <cellStyle name="showParameterS 6" xfId="964"/>
    <cellStyle name="showParameterS 7" xfId="965"/>
    <cellStyle name="showParameterS 8" xfId="966"/>
    <cellStyle name="showParameterS 9" xfId="967"/>
    <cellStyle name="showPD" xfId="968"/>
    <cellStyle name="showPD 2" xfId="969"/>
    <cellStyle name="showPD 3" xfId="970"/>
    <cellStyle name="showPD 4" xfId="971"/>
    <cellStyle name="showPD 5" xfId="972"/>
    <cellStyle name="showPD 6" xfId="973"/>
    <cellStyle name="showPD 7" xfId="974"/>
    <cellStyle name="showPD 8" xfId="975"/>
    <cellStyle name="showPD 9" xfId="976"/>
    <cellStyle name="showPercentage" xfId="977"/>
    <cellStyle name="showPercentage 2" xfId="978"/>
    <cellStyle name="showPercentage 3" xfId="979"/>
    <cellStyle name="showPercentage 4" xfId="980"/>
    <cellStyle name="showPercentage 5" xfId="981"/>
    <cellStyle name="showPercentage 6" xfId="982"/>
    <cellStyle name="showPercentage 7" xfId="983"/>
    <cellStyle name="showPercentage 8" xfId="984"/>
    <cellStyle name="showPercentage 9" xfId="985"/>
    <cellStyle name="showSelection" xfId="986"/>
    <cellStyle name="showSelection 2" xfId="987"/>
    <cellStyle name="showSelection 3" xfId="988"/>
    <cellStyle name="showSelection 4" xfId="989"/>
    <cellStyle name="showSelection 5" xfId="990"/>
    <cellStyle name="showSelection 6" xfId="991"/>
    <cellStyle name="showSelection 7" xfId="992"/>
    <cellStyle name="showSelection 8" xfId="993"/>
    <cellStyle name="showSelection 9" xfId="994"/>
    <cellStyle name="Style 1" xfId="995"/>
    <cellStyle name="Subtotal" xfId="996"/>
    <cellStyle name="supFloat" xfId="997"/>
    <cellStyle name="supFloat 2" xfId="998"/>
    <cellStyle name="supFloat 3" xfId="999"/>
    <cellStyle name="supFloat 4" xfId="1000"/>
    <cellStyle name="supFloat 5" xfId="1001"/>
    <cellStyle name="supFloat 6" xfId="1002"/>
    <cellStyle name="supFloat 7" xfId="1003"/>
    <cellStyle name="supFloat 8" xfId="1004"/>
    <cellStyle name="supFloat 9" xfId="1005"/>
    <cellStyle name="supInt" xfId="1006"/>
    <cellStyle name="supInt 2" xfId="1007"/>
    <cellStyle name="supInt 3" xfId="1008"/>
    <cellStyle name="supInt 4" xfId="1009"/>
    <cellStyle name="supInt 5" xfId="1010"/>
    <cellStyle name="supInt 6" xfId="1011"/>
    <cellStyle name="supInt 7" xfId="1012"/>
    <cellStyle name="supInt 8" xfId="1013"/>
    <cellStyle name="supInt 9" xfId="1014"/>
    <cellStyle name="supParameterE" xfId="1015"/>
    <cellStyle name="supParameterE 2" xfId="1016"/>
    <cellStyle name="supParameterE 3" xfId="1017"/>
    <cellStyle name="supParameterE 4" xfId="1018"/>
    <cellStyle name="supParameterE 5" xfId="1019"/>
    <cellStyle name="supParameterE 6" xfId="1020"/>
    <cellStyle name="supParameterE 7" xfId="1021"/>
    <cellStyle name="supParameterE 8" xfId="1022"/>
    <cellStyle name="supParameterE 9" xfId="1023"/>
    <cellStyle name="supParameterS" xfId="1024"/>
    <cellStyle name="supParameterS 2" xfId="1025"/>
    <cellStyle name="supParameterS 3" xfId="1026"/>
    <cellStyle name="supParameterS 4" xfId="1027"/>
    <cellStyle name="supParameterS 5" xfId="1028"/>
    <cellStyle name="supParameterS 6" xfId="1029"/>
    <cellStyle name="supParameterS 7" xfId="1030"/>
    <cellStyle name="supParameterS 8" xfId="1031"/>
    <cellStyle name="supParameterS 9" xfId="1032"/>
    <cellStyle name="supPD" xfId="1033"/>
    <cellStyle name="supPD 2" xfId="1034"/>
    <cellStyle name="supPD 3" xfId="1035"/>
    <cellStyle name="supPD 4" xfId="1036"/>
    <cellStyle name="supPD 5" xfId="1037"/>
    <cellStyle name="supPD 6" xfId="1038"/>
    <cellStyle name="supPD 7" xfId="1039"/>
    <cellStyle name="supPD 8" xfId="1040"/>
    <cellStyle name="supPD 9" xfId="1041"/>
    <cellStyle name="supPercentage" xfId="1042"/>
    <cellStyle name="supPercentage 2" xfId="1043"/>
    <cellStyle name="supPercentage 3" xfId="1044"/>
    <cellStyle name="supPercentage 4" xfId="1045"/>
    <cellStyle name="supPercentage 5" xfId="1046"/>
    <cellStyle name="supPercentage 6" xfId="1047"/>
    <cellStyle name="supPercentage 7" xfId="1048"/>
    <cellStyle name="supPercentage 8" xfId="1049"/>
    <cellStyle name="supPercentage 9" xfId="1050"/>
    <cellStyle name="supPercentageL" xfId="1051"/>
    <cellStyle name="supPercentageL 2" xfId="1052"/>
    <cellStyle name="supPercentageL 3" xfId="1053"/>
    <cellStyle name="supPercentageL 4" xfId="1054"/>
    <cellStyle name="supPercentageL 5" xfId="1055"/>
    <cellStyle name="supPercentageL 6" xfId="1056"/>
    <cellStyle name="supPercentageL 7" xfId="1057"/>
    <cellStyle name="supPercentageL 8" xfId="1058"/>
    <cellStyle name="supPercentageL 9" xfId="1059"/>
    <cellStyle name="supSelection" xfId="1060"/>
    <cellStyle name="supSelection 2" xfId="1061"/>
    <cellStyle name="supSelection 3" xfId="1062"/>
    <cellStyle name="supSelection 4" xfId="1063"/>
    <cellStyle name="supSelection 5" xfId="1064"/>
    <cellStyle name="supSelection 6" xfId="1065"/>
    <cellStyle name="supSelection 7" xfId="1066"/>
    <cellStyle name="supSelection 8" xfId="1067"/>
    <cellStyle name="supSelection 9" xfId="1068"/>
    <cellStyle name="supSelection_Display" xfId="1069"/>
    <cellStyle name="supText" xfId="1070"/>
    <cellStyle name="supText 2" xfId="1071"/>
    <cellStyle name="supText 3" xfId="1072"/>
    <cellStyle name="supText 4" xfId="1073"/>
    <cellStyle name="supText 5" xfId="1074"/>
    <cellStyle name="supText 6" xfId="1075"/>
    <cellStyle name="supText 7" xfId="1076"/>
    <cellStyle name="supText 8" xfId="1077"/>
    <cellStyle name="supText 9" xfId="1078"/>
    <cellStyle name="Title" xfId="1079"/>
    <cellStyle name="Title 10" xfId="1080"/>
    <cellStyle name="Title 2" xfId="1081"/>
    <cellStyle name="Title 3" xfId="1082"/>
    <cellStyle name="Title 4" xfId="1083"/>
    <cellStyle name="Title 5" xfId="1084"/>
    <cellStyle name="Title 6" xfId="1085"/>
    <cellStyle name="Title 7" xfId="1086"/>
    <cellStyle name="Title 8" xfId="1087"/>
    <cellStyle name="Title 9" xfId="1088"/>
    <cellStyle name="Total" xfId="1089"/>
    <cellStyle name="Total 10" xfId="1090"/>
    <cellStyle name="Total 2" xfId="1091"/>
    <cellStyle name="Total 2 2" xfId="1092"/>
    <cellStyle name="Total 2 3" xfId="1093"/>
    <cellStyle name="Total 2 4" xfId="1094"/>
    <cellStyle name="Total 2 5" xfId="1095"/>
    <cellStyle name="Total 2 6" xfId="1096"/>
    <cellStyle name="Total 2 7" xfId="1097"/>
    <cellStyle name="Total 3" xfId="1098"/>
    <cellStyle name="Total 3 2" xfId="1099"/>
    <cellStyle name="Total 3 3" xfId="1100"/>
    <cellStyle name="Total 3 4" xfId="1101"/>
    <cellStyle name="Total 3 5" xfId="1102"/>
    <cellStyle name="Total 3 6" xfId="1103"/>
    <cellStyle name="Total 3 7" xfId="1104"/>
    <cellStyle name="Total 4" xfId="1105"/>
    <cellStyle name="Total 5" xfId="1106"/>
    <cellStyle name="Total 6" xfId="1107"/>
    <cellStyle name="Total 7" xfId="1108"/>
    <cellStyle name="Total 8" xfId="1109"/>
    <cellStyle name="Total 9" xfId="1110"/>
    <cellStyle name="Unlocked" xfId="1111"/>
    <cellStyle name="Warning Text" xfId="1112"/>
    <cellStyle name="Warning Text 10" xfId="1113"/>
    <cellStyle name="Warning Text 2" xfId="1114"/>
    <cellStyle name="Warning Text 3" xfId="1115"/>
    <cellStyle name="Warning Text 4" xfId="1116"/>
    <cellStyle name="Warning Text 5" xfId="1117"/>
    <cellStyle name="Warning Text 6" xfId="1118"/>
    <cellStyle name="Warning Text 7" xfId="1119"/>
    <cellStyle name="Warning Text 8" xfId="1120"/>
    <cellStyle name="Warning Text 9" xfId="1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xdr:row>
      <xdr:rowOff>95250</xdr:rowOff>
    </xdr:from>
    <xdr:to>
      <xdr:col>0</xdr:col>
      <xdr:colOff>6667500</xdr:colOff>
      <xdr:row>8</xdr:row>
      <xdr:rowOff>419100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723900" y="600075"/>
          <a:ext cx="5943600" cy="547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zoomScale="50" zoomScaleNormal="50" zoomScalePageLayoutView="0" workbookViewId="0" topLeftCell="A1">
      <selection activeCell="G11" sqref="G11"/>
    </sheetView>
  </sheetViews>
  <sheetFormatPr defaultColWidth="8.8515625" defaultRowHeight="12.75"/>
  <cols>
    <col min="1" max="1" width="118.7109375" style="279" customWidth="1"/>
    <col min="2" max="2" width="118.8515625" style="279" customWidth="1"/>
    <col min="3" max="3" width="16.7109375" style="279" customWidth="1"/>
    <col min="4" max="16384" width="9.140625" style="279" customWidth="1"/>
  </cols>
  <sheetData>
    <row r="1" spans="1:7" s="280" customFormat="1" ht="39.75" customHeight="1">
      <c r="A1" s="278"/>
      <c r="B1" s="278"/>
      <c r="C1" s="279"/>
      <c r="D1" s="279"/>
      <c r="E1" s="279"/>
      <c r="F1" s="279"/>
      <c r="G1" s="279"/>
    </row>
    <row r="2" spans="1:7" s="280" customFormat="1" ht="39.75" customHeight="1">
      <c r="A2" s="278"/>
      <c r="B2" s="278"/>
      <c r="C2" s="279"/>
      <c r="D2" s="279"/>
      <c r="E2" s="279"/>
      <c r="F2" s="279"/>
      <c r="G2" s="279"/>
    </row>
    <row r="3" spans="1:2" ht="75.75">
      <c r="A3" s="278"/>
      <c r="B3" s="281" t="s">
        <v>429</v>
      </c>
    </row>
    <row r="4" spans="1:7" s="280" customFormat="1" ht="75.75">
      <c r="A4" s="278"/>
      <c r="B4" s="281" t="s">
        <v>430</v>
      </c>
      <c r="C4" s="279"/>
      <c r="D4" s="279"/>
      <c r="E4" s="279"/>
      <c r="F4" s="279"/>
      <c r="G4" s="279"/>
    </row>
    <row r="5" spans="1:7" s="280" customFormat="1" ht="75.75">
      <c r="A5" s="278"/>
      <c r="B5" s="281" t="s">
        <v>431</v>
      </c>
      <c r="C5" s="279"/>
      <c r="D5" s="279"/>
      <c r="E5" s="279"/>
      <c r="F5" s="279"/>
      <c r="G5" s="279"/>
    </row>
    <row r="6" spans="1:7" s="280" customFormat="1" ht="39.75" customHeight="1">
      <c r="A6" s="278"/>
      <c r="B6" s="282"/>
      <c r="C6" s="279"/>
      <c r="D6" s="279"/>
      <c r="E6" s="279"/>
      <c r="F6" s="279"/>
      <c r="G6" s="279"/>
    </row>
    <row r="7" spans="1:7" s="280" customFormat="1" ht="49.5">
      <c r="A7" s="278"/>
      <c r="B7" s="283" t="s">
        <v>432</v>
      </c>
      <c r="C7" s="279"/>
      <c r="D7" s="279"/>
      <c r="E7" s="279"/>
      <c r="F7" s="279"/>
      <c r="G7" s="279"/>
    </row>
    <row r="8" spans="1:7" s="284" customFormat="1" ht="49.5">
      <c r="A8" s="278"/>
      <c r="B8" s="1374" t="s">
        <v>903</v>
      </c>
      <c r="C8" s="279"/>
      <c r="D8" s="279"/>
      <c r="E8" s="279"/>
      <c r="F8" s="279"/>
      <c r="G8" s="279"/>
    </row>
    <row r="9" spans="1:7" s="284" customFormat="1" ht="39.75" customHeight="1">
      <c r="A9" s="278"/>
      <c r="B9" s="285"/>
      <c r="C9" s="279"/>
      <c r="D9" s="279"/>
      <c r="E9" s="279"/>
      <c r="F9" s="279"/>
      <c r="G9" s="279"/>
    </row>
    <row r="10" spans="1:7" s="284" customFormat="1" ht="39.75" customHeight="1">
      <c r="A10" s="278"/>
      <c r="B10" s="278"/>
      <c r="C10" s="279"/>
      <c r="D10" s="279"/>
      <c r="E10" s="279"/>
      <c r="F10" s="279"/>
      <c r="G10" s="279"/>
    </row>
    <row r="11" spans="1:7" s="280" customFormat="1" ht="39.75" customHeight="1">
      <c r="A11" s="278"/>
      <c r="B11" s="278"/>
      <c r="C11" s="279"/>
      <c r="D11" s="279"/>
      <c r="E11" s="279"/>
      <c r="F11" s="279"/>
      <c r="G11" s="279"/>
    </row>
    <row r="12" spans="1:8" s="280" customFormat="1" ht="39.75" customHeight="1">
      <c r="A12" s="278"/>
      <c r="B12" s="278"/>
      <c r="C12" s="279"/>
      <c r="D12" s="279"/>
      <c r="E12" s="279"/>
      <c r="F12" s="279"/>
      <c r="G12" s="279"/>
      <c r="H12" s="286"/>
    </row>
    <row r="13" spans="1:7" s="280" customFormat="1" ht="39.75" customHeight="1">
      <c r="A13" s="278"/>
      <c r="B13" s="278"/>
      <c r="C13" s="279"/>
      <c r="D13" s="279"/>
      <c r="E13" s="279"/>
      <c r="F13" s="279"/>
      <c r="G13" s="279"/>
    </row>
    <row r="14" spans="1:7" s="280" customFormat="1" ht="39.75" customHeight="1">
      <c r="A14" s="1774" t="s">
        <v>433</v>
      </c>
      <c r="B14" s="1774"/>
      <c r="C14" s="1774"/>
      <c r="D14" s="279"/>
      <c r="E14" s="279"/>
      <c r="F14" s="279"/>
      <c r="G14" s="279"/>
    </row>
    <row r="15" spans="1:3" s="280" customFormat="1" ht="39.75" customHeight="1">
      <c r="A15" s="1775" t="s">
        <v>434</v>
      </c>
      <c r="B15" s="1775"/>
      <c r="C15" s="1775"/>
    </row>
    <row r="16" spans="1:3" s="280" customFormat="1" ht="39.75" customHeight="1">
      <c r="A16" s="1774" t="s">
        <v>435</v>
      </c>
      <c r="B16" s="1774"/>
      <c r="C16" s="1774"/>
    </row>
    <row r="17" spans="1:2" s="280" customFormat="1" ht="39.75" customHeight="1">
      <c r="A17" s="1772"/>
      <c r="B17" s="1772"/>
    </row>
    <row r="18" spans="1:2" s="280" customFormat="1" ht="39.75" customHeight="1">
      <c r="A18" s="1773"/>
      <c r="B18" s="1773"/>
    </row>
    <row r="19" s="280" customFormat="1" ht="39.75" customHeight="1"/>
    <row r="20" ht="39.75" customHeight="1"/>
    <row r="21" ht="39.75" customHeight="1"/>
  </sheetData>
  <sheetProtection/>
  <mergeCells count="5">
    <mergeCell ref="A17:B17"/>
    <mergeCell ref="A18:B18"/>
    <mergeCell ref="A14:C14"/>
    <mergeCell ref="A15:C15"/>
    <mergeCell ref="A16:C16"/>
  </mergeCells>
  <printOptions/>
  <pageMargins left="0.2362204724409449" right="0.2362204724409449" top="0.31496062992125984" bottom="0.2362204724409449" header="0.11811023622047245" footer="0.11811023622047245"/>
  <pageSetup horizontalDpi="600" verticalDpi="600" orientation="landscape" scale="50" r:id="rId2"/>
  <drawing r:id="rId1"/>
</worksheet>
</file>

<file path=xl/worksheets/sheet10.xml><?xml version="1.0" encoding="utf-8"?>
<worksheet xmlns="http://schemas.openxmlformats.org/spreadsheetml/2006/main" xmlns:r="http://schemas.openxmlformats.org/officeDocument/2006/relationships">
  <dimension ref="A1:Z46"/>
  <sheetViews>
    <sheetView zoomScaleSheetLayoutView="100" zoomScalePageLayoutView="0" workbookViewId="0" topLeftCell="A13">
      <selection activeCell="A29" sqref="A29:Z29"/>
    </sheetView>
  </sheetViews>
  <sheetFormatPr defaultColWidth="9.140625" defaultRowHeight="12.75"/>
  <cols>
    <col min="1" max="2" width="2.140625" style="580" customWidth="1"/>
    <col min="3" max="3" width="28.00390625" style="580" customWidth="1"/>
    <col min="4" max="4" width="10.00390625" style="580" customWidth="1"/>
    <col min="5" max="5" width="1.28515625" style="580" customWidth="1"/>
    <col min="6" max="6" width="12.140625" style="580" customWidth="1"/>
    <col min="7" max="9" width="1.28515625" style="580" customWidth="1"/>
    <col min="10" max="10" width="9.28125" style="580" customWidth="1"/>
    <col min="11" max="11" width="1.28515625" style="580" customWidth="1"/>
    <col min="12" max="12" width="11.421875" style="580" customWidth="1"/>
    <col min="13" max="15" width="1.28515625" style="580" customWidth="1"/>
    <col min="16" max="16" width="9.28125" style="580" customWidth="1"/>
    <col min="17" max="17" width="1.28515625" style="580" customWidth="1"/>
    <col min="18" max="18" width="11.421875" style="580" customWidth="1"/>
    <col min="19" max="19" width="1.7109375" style="580" customWidth="1"/>
    <col min="20" max="21" width="1.28515625" style="580" customWidth="1"/>
    <col min="22" max="22" width="9.28125" style="580" customWidth="1"/>
    <col min="23" max="23" width="1.28515625" style="580" customWidth="1"/>
    <col min="24" max="24" width="11.421875" style="580" customWidth="1"/>
    <col min="25" max="25" width="1.7109375" style="580" customWidth="1"/>
    <col min="26" max="26" width="1.28515625" style="580" customWidth="1"/>
    <col min="27" max="27" width="6.7109375" style="580" customWidth="1"/>
    <col min="28" max="28" width="9.140625" style="580" customWidth="1"/>
    <col min="29" max="16384" width="9.140625" style="580" customWidth="1"/>
  </cols>
  <sheetData>
    <row r="1" spans="1:26" ht="38.25" customHeight="1">
      <c r="A1" s="1958" t="s">
        <v>845</v>
      </c>
      <c r="B1" s="1958"/>
      <c r="C1" s="1958"/>
      <c r="D1" s="1958"/>
      <c r="E1" s="1958"/>
      <c r="F1" s="1958"/>
      <c r="G1" s="1958"/>
      <c r="H1" s="1958"/>
      <c r="I1" s="1958"/>
      <c r="J1" s="1958"/>
      <c r="K1" s="1958"/>
      <c r="L1" s="1958"/>
      <c r="M1" s="1958"/>
      <c r="N1" s="1958"/>
      <c r="O1" s="1958"/>
      <c r="P1" s="1958"/>
      <c r="Q1" s="1958"/>
      <c r="R1" s="1958"/>
      <c r="S1" s="1958"/>
      <c r="T1" s="1958"/>
      <c r="U1" s="1958"/>
      <c r="V1" s="1958"/>
      <c r="W1" s="1958"/>
      <c r="X1" s="1958"/>
      <c r="Y1" s="1958"/>
      <c r="Z1" s="1958"/>
    </row>
    <row r="2" spans="1:26" ht="4.5" customHeight="1">
      <c r="A2" s="1960"/>
      <c r="B2" s="1960"/>
      <c r="C2" s="1960"/>
      <c r="D2" s="1960"/>
      <c r="E2" s="1960"/>
      <c r="F2" s="1960"/>
      <c r="G2" s="1960"/>
      <c r="H2" s="1960"/>
      <c r="I2" s="1960"/>
      <c r="J2" s="1960"/>
      <c r="K2" s="1960"/>
      <c r="L2" s="1960"/>
      <c r="M2" s="1960"/>
      <c r="N2" s="1960"/>
      <c r="O2" s="1960"/>
      <c r="P2" s="1960"/>
      <c r="Q2" s="1960"/>
      <c r="R2" s="1960"/>
      <c r="S2" s="1960"/>
      <c r="T2" s="1960"/>
      <c r="U2" s="581"/>
      <c r="V2" s="581"/>
      <c r="W2" s="581"/>
      <c r="X2" s="581"/>
      <c r="Y2" s="581"/>
      <c r="Z2" s="581"/>
    </row>
    <row r="3" spans="1:26" ht="9.75" customHeight="1">
      <c r="A3" s="1960" t="s">
        <v>787</v>
      </c>
      <c r="B3" s="1960"/>
      <c r="C3" s="1960"/>
      <c r="D3" s="1960"/>
      <c r="E3" s="1960"/>
      <c r="F3" s="1960"/>
      <c r="G3" s="1960"/>
      <c r="H3" s="1960"/>
      <c r="I3" s="1960"/>
      <c r="J3" s="1960"/>
      <c r="K3" s="1960"/>
      <c r="L3" s="1960"/>
      <c r="M3" s="1960"/>
      <c r="N3" s="1960"/>
      <c r="O3" s="1960"/>
      <c r="P3" s="1960"/>
      <c r="Q3" s="1960"/>
      <c r="R3" s="1960"/>
      <c r="S3" s="1960"/>
      <c r="T3" s="1960"/>
      <c r="U3" s="581"/>
      <c r="V3" s="581"/>
      <c r="W3" s="581"/>
      <c r="X3" s="581"/>
      <c r="Y3" s="581"/>
      <c r="Z3" s="581"/>
    </row>
    <row r="4" spans="1:26" ht="12" customHeight="1">
      <c r="A4" s="582"/>
      <c r="B4" s="582"/>
      <c r="C4" s="582"/>
      <c r="D4" s="1952" t="s">
        <v>906</v>
      </c>
      <c r="E4" s="1953"/>
      <c r="F4" s="1953"/>
      <c r="G4" s="1953"/>
      <c r="H4" s="583"/>
      <c r="I4" s="584"/>
      <c r="J4" s="1950" t="s">
        <v>811</v>
      </c>
      <c r="K4" s="1959"/>
      <c r="L4" s="1959"/>
      <c r="M4" s="1959"/>
      <c r="N4" s="583"/>
      <c r="O4" s="585"/>
      <c r="P4" s="1950" t="s">
        <v>221</v>
      </c>
      <c r="Q4" s="1959"/>
      <c r="R4" s="1959"/>
      <c r="S4" s="1959"/>
      <c r="T4" s="583"/>
      <c r="U4" s="584"/>
      <c r="V4" s="1950" t="s">
        <v>219</v>
      </c>
      <c r="W4" s="1959"/>
      <c r="X4" s="1959"/>
      <c r="Y4" s="1959"/>
      <c r="Z4" s="583"/>
    </row>
    <row r="5" spans="1:26" ht="5.25" customHeight="1">
      <c r="A5" s="1961"/>
      <c r="B5" s="1961"/>
      <c r="C5" s="1961"/>
      <c r="D5" s="1961"/>
      <c r="E5" s="1961"/>
      <c r="F5" s="1961"/>
      <c r="G5" s="1961"/>
      <c r="H5" s="1961"/>
      <c r="I5" s="1961"/>
      <c r="J5" s="1961"/>
      <c r="K5" s="1961"/>
      <c r="L5" s="1961"/>
      <c r="M5" s="1961"/>
      <c r="N5" s="1961"/>
      <c r="O5" s="1961"/>
      <c r="P5" s="1961"/>
      <c r="Q5" s="1961"/>
      <c r="R5" s="1961"/>
      <c r="S5" s="1961"/>
      <c r="T5" s="1961"/>
      <c r="U5" s="586"/>
      <c r="V5" s="586"/>
      <c r="W5" s="586"/>
      <c r="X5" s="586"/>
      <c r="Y5" s="586"/>
      <c r="Z5" s="586"/>
    </row>
    <row r="6" spans="1:26" ht="32.25" customHeight="1">
      <c r="A6" s="586"/>
      <c r="B6" s="586"/>
      <c r="C6" s="586"/>
      <c r="D6" s="587"/>
      <c r="E6" s="588"/>
      <c r="F6" s="589" t="s">
        <v>553</v>
      </c>
      <c r="G6" s="589"/>
      <c r="H6" s="590"/>
      <c r="I6" s="584"/>
      <c r="J6" s="587"/>
      <c r="K6" s="588"/>
      <c r="L6" s="591" t="s">
        <v>553</v>
      </c>
      <c r="M6" s="591"/>
      <c r="N6" s="590"/>
      <c r="O6" s="585"/>
      <c r="P6" s="587"/>
      <c r="Q6" s="588"/>
      <c r="R6" s="591" t="s">
        <v>553</v>
      </c>
      <c r="S6" s="591"/>
      <c r="T6" s="590"/>
      <c r="U6" s="584"/>
      <c r="V6" s="587"/>
      <c r="W6" s="588"/>
      <c r="X6" s="591" t="s">
        <v>553</v>
      </c>
      <c r="Y6" s="591"/>
      <c r="Z6" s="590"/>
    </row>
    <row r="7" spans="1:26" ht="10.5" customHeight="1">
      <c r="A7" s="595"/>
      <c r="B7" s="595"/>
      <c r="C7" s="595"/>
      <c r="D7" s="596" t="s">
        <v>556</v>
      </c>
      <c r="E7" s="597"/>
      <c r="F7" s="593" t="s">
        <v>554</v>
      </c>
      <c r="G7" s="593"/>
      <c r="H7" s="598"/>
      <c r="I7" s="599"/>
      <c r="J7" s="600" t="s">
        <v>558</v>
      </c>
      <c r="K7" s="601"/>
      <c r="L7" s="594" t="s">
        <v>554</v>
      </c>
      <c r="M7" s="594"/>
      <c r="N7" s="602"/>
      <c r="O7" s="603"/>
      <c r="P7" s="600" t="s">
        <v>558</v>
      </c>
      <c r="Q7" s="601"/>
      <c r="R7" s="594" t="s">
        <v>554</v>
      </c>
      <c r="S7" s="594"/>
      <c r="T7" s="602"/>
      <c r="U7" s="599"/>
      <c r="V7" s="600" t="s">
        <v>558</v>
      </c>
      <c r="W7" s="601"/>
      <c r="X7" s="594" t="s">
        <v>554</v>
      </c>
      <c r="Y7" s="594"/>
      <c r="Z7" s="602"/>
    </row>
    <row r="8" spans="1:26" ht="12" customHeight="1">
      <c r="A8" s="1962" t="s">
        <v>195</v>
      </c>
      <c r="B8" s="1962"/>
      <c r="C8" s="1962"/>
      <c r="D8" s="604" t="s">
        <v>555</v>
      </c>
      <c r="E8" s="605"/>
      <c r="F8" s="604" t="s">
        <v>552</v>
      </c>
      <c r="G8" s="1352" t="s">
        <v>332</v>
      </c>
      <c r="H8" s="607"/>
      <c r="I8" s="608"/>
      <c r="J8" s="609" t="s">
        <v>557</v>
      </c>
      <c r="K8" s="610"/>
      <c r="L8" s="609" t="s">
        <v>552</v>
      </c>
      <c r="M8" s="1352" t="s">
        <v>332</v>
      </c>
      <c r="N8" s="607"/>
      <c r="O8" s="611"/>
      <c r="P8" s="609" t="s">
        <v>557</v>
      </c>
      <c r="Q8" s="610"/>
      <c r="R8" s="609" t="s">
        <v>552</v>
      </c>
      <c r="S8" s="1352" t="s">
        <v>332</v>
      </c>
      <c r="T8" s="607"/>
      <c r="U8" s="608"/>
      <c r="V8" s="609" t="s">
        <v>557</v>
      </c>
      <c r="W8" s="610"/>
      <c r="X8" s="609" t="s">
        <v>552</v>
      </c>
      <c r="Y8" s="1352" t="s">
        <v>332</v>
      </c>
      <c r="Z8" s="607"/>
    </row>
    <row r="9" spans="1:26" ht="12" customHeight="1">
      <c r="A9" s="487"/>
      <c r="B9" s="1945" t="s">
        <v>437</v>
      </c>
      <c r="C9" s="1945"/>
      <c r="D9" s="1257">
        <f>J17</f>
        <v>175387</v>
      </c>
      <c r="E9" s="588"/>
      <c r="F9" s="1257">
        <f>L17</f>
        <v>11472</v>
      </c>
      <c r="G9" s="613"/>
      <c r="H9" s="614"/>
      <c r="I9" s="615"/>
      <c r="J9" s="616">
        <f>P17</f>
        <v>170748</v>
      </c>
      <c r="K9" s="588"/>
      <c r="L9" s="616">
        <f>R17</f>
        <v>11131</v>
      </c>
      <c r="M9" s="617"/>
      <c r="N9" s="614"/>
      <c r="O9" s="618"/>
      <c r="P9" s="616">
        <f>V17</f>
        <v>171154</v>
      </c>
      <c r="Q9" s="588"/>
      <c r="R9" s="616">
        <f>X17</f>
        <v>10125</v>
      </c>
      <c r="S9" s="617"/>
      <c r="T9" s="614"/>
      <c r="U9" s="615"/>
      <c r="V9" s="616">
        <v>168154</v>
      </c>
      <c r="W9" s="588"/>
      <c r="X9" s="616">
        <v>9436</v>
      </c>
      <c r="Y9" s="617"/>
      <c r="Z9" s="614"/>
    </row>
    <row r="10" spans="1:26" ht="12" customHeight="1">
      <c r="A10" s="619"/>
      <c r="B10" s="619"/>
      <c r="C10" s="619" t="s">
        <v>660</v>
      </c>
      <c r="D10" s="1258">
        <v>3346</v>
      </c>
      <c r="E10" s="1259"/>
      <c r="F10" s="1258">
        <v>175</v>
      </c>
      <c r="G10" s="620"/>
      <c r="H10" s="614"/>
      <c r="I10" s="615"/>
      <c r="J10" s="1360">
        <v>4905</v>
      </c>
      <c r="K10" s="1259"/>
      <c r="L10" s="1360">
        <v>151</v>
      </c>
      <c r="M10" s="621"/>
      <c r="N10" s="614"/>
      <c r="O10" s="618"/>
      <c r="P10" s="1360">
        <v>5167</v>
      </c>
      <c r="Q10" s="592"/>
      <c r="R10" s="1360">
        <v>1127</v>
      </c>
      <c r="S10" s="621"/>
      <c r="T10" s="614"/>
      <c r="U10" s="615"/>
      <c r="V10" s="616">
        <v>3131</v>
      </c>
      <c r="W10" s="592"/>
      <c r="X10" s="616">
        <v>668</v>
      </c>
      <c r="Y10" s="621"/>
      <c r="Z10" s="614"/>
    </row>
    <row r="11" spans="1:26" ht="12" customHeight="1">
      <c r="A11" s="619"/>
      <c r="B11" s="619"/>
      <c r="C11" s="619" t="s">
        <v>661</v>
      </c>
      <c r="D11" s="1258">
        <v>-1417</v>
      </c>
      <c r="E11" s="1259"/>
      <c r="F11" s="1258">
        <v>-331</v>
      </c>
      <c r="G11" s="620"/>
      <c r="H11" s="614"/>
      <c r="I11" s="615"/>
      <c r="J11" s="1360">
        <v>-1717</v>
      </c>
      <c r="K11" s="1259"/>
      <c r="L11" s="1360">
        <v>-591</v>
      </c>
      <c r="M11" s="621"/>
      <c r="N11" s="614"/>
      <c r="O11" s="618"/>
      <c r="P11" s="1360">
        <v>-1298</v>
      </c>
      <c r="Q11" s="592"/>
      <c r="R11" s="1360">
        <v>-346</v>
      </c>
      <c r="S11" s="621"/>
      <c r="T11" s="614"/>
      <c r="U11" s="615"/>
      <c r="V11" s="616">
        <v>-1117</v>
      </c>
      <c r="W11" s="592"/>
      <c r="X11" s="616">
        <v>-361</v>
      </c>
      <c r="Y11" s="621"/>
      <c r="Z11" s="614"/>
    </row>
    <row r="12" spans="1:26" ht="12.75" customHeight="1">
      <c r="A12" s="619"/>
      <c r="B12" s="619"/>
      <c r="C12" s="1771" t="s">
        <v>683</v>
      </c>
      <c r="D12" s="1258">
        <v>479</v>
      </c>
      <c r="E12" s="1259"/>
      <c r="F12" s="1258">
        <v>0</v>
      </c>
      <c r="G12" s="620"/>
      <c r="H12" s="614"/>
      <c r="I12" s="615"/>
      <c r="J12" s="1360">
        <v>-653</v>
      </c>
      <c r="K12" s="1259"/>
      <c r="L12" s="1360">
        <v>96</v>
      </c>
      <c r="M12" s="621"/>
      <c r="N12" s="614"/>
      <c r="O12" s="618"/>
      <c r="P12" s="1360">
        <v>69</v>
      </c>
      <c r="Q12" s="592"/>
      <c r="R12" s="1360">
        <v>0</v>
      </c>
      <c r="S12" s="621"/>
      <c r="T12" s="614"/>
      <c r="U12" s="615"/>
      <c r="V12" s="616">
        <v>-558</v>
      </c>
      <c r="W12" s="592"/>
      <c r="X12" s="616">
        <v>0</v>
      </c>
      <c r="Y12" s="621"/>
      <c r="Z12" s="614"/>
    </row>
    <row r="13" spans="1:26" ht="12.75" customHeight="1">
      <c r="A13" s="619"/>
      <c r="B13" s="619"/>
      <c r="C13" s="619" t="s">
        <v>662</v>
      </c>
      <c r="D13" s="1258">
        <v>0</v>
      </c>
      <c r="E13" s="1259"/>
      <c r="F13" s="1258">
        <v>0</v>
      </c>
      <c r="G13" s="620"/>
      <c r="H13" s="614"/>
      <c r="I13" s="615"/>
      <c r="J13" s="1360">
        <v>0</v>
      </c>
      <c r="K13" s="1259"/>
      <c r="L13" s="1360">
        <v>0</v>
      </c>
      <c r="M13" s="621"/>
      <c r="N13" s="614"/>
      <c r="O13" s="618"/>
      <c r="P13" s="1360">
        <v>513</v>
      </c>
      <c r="Q13" s="592"/>
      <c r="R13" s="1360">
        <v>380</v>
      </c>
      <c r="S13" s="621"/>
      <c r="T13" s="614"/>
      <c r="U13" s="615"/>
      <c r="V13" s="616">
        <v>70</v>
      </c>
      <c r="W13" s="592"/>
      <c r="X13" s="616">
        <v>0</v>
      </c>
      <c r="Y13" s="621"/>
      <c r="Z13" s="614"/>
    </row>
    <row r="14" spans="1:26" ht="12" customHeight="1">
      <c r="A14" s="619"/>
      <c r="B14" s="619"/>
      <c r="C14" s="619" t="s">
        <v>266</v>
      </c>
      <c r="D14" s="1258">
        <v>0</v>
      </c>
      <c r="E14" s="1259"/>
      <c r="F14" s="1258">
        <v>0</v>
      </c>
      <c r="G14" s="620"/>
      <c r="H14" s="614"/>
      <c r="I14" s="615"/>
      <c r="J14" s="1360">
        <v>0</v>
      </c>
      <c r="K14" s="1259"/>
      <c r="L14" s="1360">
        <v>0</v>
      </c>
      <c r="M14" s="621"/>
      <c r="N14" s="614"/>
      <c r="O14" s="618"/>
      <c r="P14" s="1360">
        <v>300</v>
      </c>
      <c r="Q14" s="592"/>
      <c r="R14" s="1360">
        <v>0</v>
      </c>
      <c r="S14" s="621"/>
      <c r="T14" s="614"/>
      <c r="U14" s="615"/>
      <c r="V14" s="616">
        <v>0</v>
      </c>
      <c r="W14" s="592"/>
      <c r="X14" s="616">
        <v>0</v>
      </c>
      <c r="Y14" s="621"/>
      <c r="Z14" s="614"/>
    </row>
    <row r="15" spans="1:26" ht="12" customHeight="1">
      <c r="A15" s="619"/>
      <c r="B15" s="619"/>
      <c r="C15" s="619" t="s">
        <v>341</v>
      </c>
      <c r="D15" s="1258">
        <v>825</v>
      </c>
      <c r="E15" s="1259"/>
      <c r="F15" s="1258">
        <v>39</v>
      </c>
      <c r="G15" s="620"/>
      <c r="H15" s="614"/>
      <c r="I15" s="615"/>
      <c r="J15" s="1360">
        <v>2729</v>
      </c>
      <c r="K15" s="1259"/>
      <c r="L15" s="1360">
        <v>165</v>
      </c>
      <c r="M15" s="621"/>
      <c r="N15" s="614"/>
      <c r="O15" s="618"/>
      <c r="P15" s="1360">
        <v>-2967</v>
      </c>
      <c r="Q15" s="592"/>
      <c r="R15" s="1360">
        <v>-137</v>
      </c>
      <c r="S15" s="621"/>
      <c r="T15" s="614"/>
      <c r="U15" s="615"/>
      <c r="V15" s="616">
        <v>2160</v>
      </c>
      <c r="W15" s="592"/>
      <c r="X15" s="616">
        <v>130</v>
      </c>
      <c r="Y15" s="621"/>
      <c r="Z15" s="614"/>
    </row>
    <row r="16" spans="1:26" ht="12" customHeight="1">
      <c r="A16" s="619"/>
      <c r="B16" s="619"/>
      <c r="C16" s="619" t="s">
        <v>264</v>
      </c>
      <c r="D16" s="1260">
        <v>-278</v>
      </c>
      <c r="E16" s="1259"/>
      <c r="F16" s="1260">
        <v>-412</v>
      </c>
      <c r="G16" s="613"/>
      <c r="H16" s="614"/>
      <c r="I16" s="615"/>
      <c r="J16" s="1361">
        <v>-625</v>
      </c>
      <c r="K16" s="1259"/>
      <c r="L16" s="1361">
        <v>520</v>
      </c>
      <c r="M16" s="617"/>
      <c r="N16" s="614"/>
      <c r="O16" s="618"/>
      <c r="P16" s="1361">
        <v>-2190</v>
      </c>
      <c r="Q16" s="592"/>
      <c r="R16" s="1361">
        <v>-18</v>
      </c>
      <c r="S16" s="617"/>
      <c r="T16" s="614"/>
      <c r="U16" s="615"/>
      <c r="V16" s="618">
        <v>-686</v>
      </c>
      <c r="W16" s="592"/>
      <c r="X16" s="618">
        <v>252</v>
      </c>
      <c r="Y16" s="617"/>
      <c r="Z16" s="614"/>
    </row>
    <row r="17" spans="1:26" ht="12" customHeight="1">
      <c r="A17" s="619"/>
      <c r="B17" s="1945" t="s">
        <v>663</v>
      </c>
      <c r="C17" s="1945"/>
      <c r="D17" s="1247">
        <f>SUM(D9:D16)</f>
        <v>178342</v>
      </c>
      <c r="E17" s="624"/>
      <c r="F17" s="1247">
        <f>SUM(F9:F16)</f>
        <v>10943</v>
      </c>
      <c r="G17" s="622"/>
      <c r="H17" s="623"/>
      <c r="I17" s="615"/>
      <c r="J17" s="1354">
        <f>SUM(J9:J16)</f>
        <v>175387</v>
      </c>
      <c r="K17" s="624"/>
      <c r="L17" s="1354">
        <f>SUM(L9:L16)</f>
        <v>11472</v>
      </c>
      <c r="M17" s="625"/>
      <c r="N17" s="623"/>
      <c r="O17" s="618"/>
      <c r="P17" s="1354">
        <f>SUM(P9:P16)</f>
        <v>170748</v>
      </c>
      <c r="Q17" s="624"/>
      <c r="R17" s="1354">
        <f>SUM(R9:R16)</f>
        <v>11131</v>
      </c>
      <c r="S17" s="625"/>
      <c r="T17" s="623"/>
      <c r="U17" s="615"/>
      <c r="V17" s="1354">
        <f>SUM(V9:V16)</f>
        <v>171154</v>
      </c>
      <c r="W17" s="624"/>
      <c r="X17" s="1354">
        <f>SUM(X9:X16)</f>
        <v>10125</v>
      </c>
      <c r="Y17" s="625"/>
      <c r="Z17" s="623"/>
    </row>
    <row r="18" spans="1:26" ht="12" customHeight="1">
      <c r="A18" s="1963"/>
      <c r="B18" s="1963"/>
      <c r="C18" s="1963"/>
      <c r="D18" s="1963"/>
      <c r="E18" s="1963"/>
      <c r="F18" s="1963"/>
      <c r="G18" s="1963"/>
      <c r="H18" s="1963"/>
      <c r="I18" s="1963"/>
      <c r="J18" s="1963"/>
      <c r="K18" s="1963"/>
      <c r="L18" s="1963"/>
      <c r="M18" s="1963"/>
      <c r="N18" s="1963"/>
      <c r="O18" s="1963"/>
      <c r="P18" s="1963"/>
      <c r="Q18" s="1963"/>
      <c r="R18" s="1963"/>
      <c r="S18" s="1963"/>
      <c r="T18" s="1963"/>
      <c r="U18" s="626"/>
      <c r="V18" s="626"/>
      <c r="W18" s="626"/>
      <c r="X18" s="626"/>
      <c r="Y18" s="626"/>
      <c r="Z18" s="626"/>
    </row>
    <row r="19" spans="1:26" ht="12" customHeight="1">
      <c r="A19" s="595"/>
      <c r="B19" s="595"/>
      <c r="C19" s="595"/>
      <c r="D19" s="595"/>
      <c r="E19" s="595"/>
      <c r="F19" s="1952" t="str">
        <f>D4</f>
        <v>T3/18 vs. T2/18</v>
      </c>
      <c r="G19" s="1953"/>
      <c r="H19" s="583"/>
      <c r="I19" s="486"/>
      <c r="J19" s="486"/>
      <c r="K19" s="486"/>
      <c r="L19" s="1950" t="str">
        <f>J4</f>
        <v>T2/18 vs. T1/18</v>
      </c>
      <c r="M19" s="1959"/>
      <c r="N19" s="583"/>
      <c r="O19" s="486"/>
      <c r="P19" s="595"/>
      <c r="Q19" s="598"/>
      <c r="R19" s="1950" t="str">
        <f>P4</f>
        <v>T1/18 vs. T4/17</v>
      </c>
      <c r="S19" s="1951"/>
      <c r="T19" s="583"/>
      <c r="U19" s="486"/>
      <c r="V19" s="595"/>
      <c r="W19" s="598"/>
      <c r="X19" s="1950" t="str">
        <f>V4</f>
        <v>T4/17 vs. T3/17</v>
      </c>
      <c r="Y19" s="1959"/>
      <c r="Z19" s="583"/>
    </row>
    <row r="20" spans="1:26" ht="12" customHeight="1">
      <c r="A20" s="1962" t="s">
        <v>343</v>
      </c>
      <c r="B20" s="1962"/>
      <c r="C20" s="1962"/>
      <c r="D20" s="612"/>
      <c r="E20" s="612"/>
      <c r="F20" s="1954"/>
      <c r="G20" s="1954"/>
      <c r="H20" s="1954"/>
      <c r="I20" s="627"/>
      <c r="J20" s="627"/>
      <c r="K20" s="627"/>
      <c r="L20" s="627"/>
      <c r="M20" s="627"/>
      <c r="N20" s="628"/>
      <c r="O20" s="627"/>
      <c r="P20" s="612"/>
      <c r="Q20" s="612"/>
      <c r="R20" s="1957"/>
      <c r="S20" s="1957"/>
      <c r="T20" s="1957"/>
      <c r="U20" s="627"/>
      <c r="V20" s="612"/>
      <c r="W20" s="612"/>
      <c r="X20" s="1957"/>
      <c r="Y20" s="1957"/>
      <c r="Z20" s="1957"/>
    </row>
    <row r="21" spans="1:26" ht="12" customHeight="1">
      <c r="A21" s="487"/>
      <c r="B21" s="1945" t="s">
        <v>437</v>
      </c>
      <c r="C21" s="1945"/>
      <c r="D21" s="488"/>
      <c r="E21" s="488"/>
      <c r="F21" s="1955">
        <f>L28</f>
        <v>6907</v>
      </c>
      <c r="G21" s="1956"/>
      <c r="H21" s="629"/>
      <c r="I21" s="630"/>
      <c r="J21" s="488"/>
      <c r="K21" s="488"/>
      <c r="L21" s="1943">
        <f>R28</f>
        <v>5609</v>
      </c>
      <c r="M21" s="1944"/>
      <c r="N21" s="614"/>
      <c r="O21" s="630"/>
      <c r="P21" s="488"/>
      <c r="Q21" s="488"/>
      <c r="R21" s="1943">
        <f>X28</f>
        <v>5392</v>
      </c>
      <c r="S21" s="1944"/>
      <c r="T21" s="614"/>
      <c r="U21" s="630"/>
      <c r="V21" s="488"/>
      <c r="W21" s="488"/>
      <c r="X21" s="1943">
        <v>5978</v>
      </c>
      <c r="Y21" s="1944"/>
      <c r="Z21" s="614"/>
    </row>
    <row r="22" spans="1:26" ht="12" customHeight="1">
      <c r="A22" s="619"/>
      <c r="B22" s="619"/>
      <c r="C22" s="619" t="s">
        <v>664</v>
      </c>
      <c r="D22" s="488"/>
      <c r="E22" s="488"/>
      <c r="F22" s="1948">
        <v>223</v>
      </c>
      <c r="G22" s="1949"/>
      <c r="H22" s="629"/>
      <c r="I22" s="630"/>
      <c r="J22" s="488"/>
      <c r="K22" s="488"/>
      <c r="L22" s="1946">
        <v>1079</v>
      </c>
      <c r="M22" s="1947"/>
      <c r="N22" s="614"/>
      <c r="O22" s="630"/>
      <c r="P22" s="488"/>
      <c r="Q22" s="488"/>
      <c r="R22" s="1964">
        <v>80</v>
      </c>
      <c r="S22" s="1965"/>
      <c r="T22" s="614"/>
      <c r="U22" s="630"/>
      <c r="V22" s="488"/>
      <c r="W22" s="488"/>
      <c r="X22" s="1964">
        <v>-505</v>
      </c>
      <c r="Y22" s="1965"/>
      <c r="Z22" s="614"/>
    </row>
    <row r="23" spans="1:26" ht="12.75" customHeight="1">
      <c r="A23" s="619"/>
      <c r="B23" s="619"/>
      <c r="C23" s="1771" t="s">
        <v>665</v>
      </c>
      <c r="D23" s="488"/>
      <c r="E23" s="488"/>
      <c r="F23" s="1948">
        <v>0</v>
      </c>
      <c r="G23" s="1949"/>
      <c r="H23" s="629"/>
      <c r="I23" s="630"/>
      <c r="J23" s="488"/>
      <c r="K23" s="488"/>
      <c r="L23" s="1946">
        <v>257</v>
      </c>
      <c r="M23" s="1947"/>
      <c r="N23" s="614"/>
      <c r="O23" s="630"/>
      <c r="P23" s="488"/>
      <c r="Q23" s="488"/>
      <c r="R23" s="1964">
        <v>-8</v>
      </c>
      <c r="S23" s="1965"/>
      <c r="T23" s="614"/>
      <c r="U23" s="630"/>
      <c r="V23" s="488"/>
      <c r="W23" s="488"/>
      <c r="X23" s="1964">
        <v>32</v>
      </c>
      <c r="Y23" s="1965"/>
      <c r="Z23" s="614"/>
    </row>
    <row r="24" spans="1:26" ht="12.75" customHeight="1">
      <c r="A24" s="619"/>
      <c r="B24" s="619"/>
      <c r="C24" s="619" t="s">
        <v>662</v>
      </c>
      <c r="D24" s="488"/>
      <c r="E24" s="488"/>
      <c r="F24" s="1948">
        <v>0</v>
      </c>
      <c r="G24" s="1949"/>
      <c r="H24" s="629"/>
      <c r="I24" s="630"/>
      <c r="J24" s="488"/>
      <c r="K24" s="488"/>
      <c r="L24" s="1946">
        <v>0</v>
      </c>
      <c r="M24" s="1947"/>
      <c r="N24" s="614"/>
      <c r="O24" s="630"/>
      <c r="P24" s="488"/>
      <c r="Q24" s="488"/>
      <c r="R24" s="1964">
        <v>0</v>
      </c>
      <c r="S24" s="1965"/>
      <c r="T24" s="614"/>
      <c r="U24" s="630"/>
      <c r="V24" s="488"/>
      <c r="W24" s="488"/>
      <c r="X24" s="1964">
        <v>0</v>
      </c>
      <c r="Y24" s="1965"/>
      <c r="Z24" s="614"/>
    </row>
    <row r="25" spans="1:26" ht="12" customHeight="1">
      <c r="A25" s="619"/>
      <c r="B25" s="619"/>
      <c r="C25" s="619" t="s">
        <v>266</v>
      </c>
      <c r="D25" s="488"/>
      <c r="E25" s="488"/>
      <c r="F25" s="1948">
        <v>0</v>
      </c>
      <c r="G25" s="1949"/>
      <c r="H25" s="629"/>
      <c r="I25" s="630"/>
      <c r="J25" s="488"/>
      <c r="K25" s="488"/>
      <c r="L25" s="1946">
        <v>0</v>
      </c>
      <c r="M25" s="1947"/>
      <c r="N25" s="614"/>
      <c r="O25" s="630"/>
      <c r="P25" s="488"/>
      <c r="Q25" s="488"/>
      <c r="R25" s="1964">
        <v>0</v>
      </c>
      <c r="S25" s="1965"/>
      <c r="T25" s="614"/>
      <c r="U25" s="630"/>
      <c r="V25" s="488"/>
      <c r="W25" s="488"/>
      <c r="X25" s="1964">
        <v>0</v>
      </c>
      <c r="Y25" s="1965"/>
      <c r="Z25" s="614"/>
    </row>
    <row r="26" spans="1:26" ht="12" customHeight="1">
      <c r="A26" s="619"/>
      <c r="B26" s="619"/>
      <c r="C26" s="619" t="s">
        <v>345</v>
      </c>
      <c r="D26" s="488"/>
      <c r="E26" s="488"/>
      <c r="F26" s="1948">
        <v>24</v>
      </c>
      <c r="G26" s="1949"/>
      <c r="H26" s="629"/>
      <c r="I26" s="630"/>
      <c r="J26" s="488"/>
      <c r="K26" s="488"/>
      <c r="L26" s="1946">
        <v>-38</v>
      </c>
      <c r="M26" s="1947"/>
      <c r="N26" s="614"/>
      <c r="O26" s="630"/>
      <c r="P26" s="488"/>
      <c r="Q26" s="488"/>
      <c r="R26" s="1964">
        <v>145</v>
      </c>
      <c r="S26" s="1965"/>
      <c r="T26" s="614"/>
      <c r="U26" s="630"/>
      <c r="V26" s="488"/>
      <c r="W26" s="488"/>
      <c r="X26" s="1964">
        <v>-113</v>
      </c>
      <c r="Y26" s="1965"/>
      <c r="Z26" s="614"/>
    </row>
    <row r="27" spans="1:26" ht="12" customHeight="1">
      <c r="A27" s="619"/>
      <c r="B27" s="619"/>
      <c r="C27" s="619" t="s">
        <v>264</v>
      </c>
      <c r="D27" s="631"/>
      <c r="E27" s="632"/>
      <c r="F27" s="1972">
        <v>0</v>
      </c>
      <c r="G27" s="1973"/>
      <c r="H27" s="629"/>
      <c r="I27" s="630"/>
      <c r="J27" s="631"/>
      <c r="K27" s="632"/>
      <c r="L27" s="1970">
        <v>0</v>
      </c>
      <c r="M27" s="1971"/>
      <c r="N27" s="614"/>
      <c r="O27" s="630"/>
      <c r="P27" s="631"/>
      <c r="Q27" s="632"/>
      <c r="R27" s="1966">
        <v>0</v>
      </c>
      <c r="S27" s="1967"/>
      <c r="T27" s="614"/>
      <c r="U27" s="630"/>
      <c r="V27" s="631"/>
      <c r="W27" s="632"/>
      <c r="X27" s="1966">
        <v>0</v>
      </c>
      <c r="Y27" s="1967"/>
      <c r="Z27" s="614"/>
    </row>
    <row r="28" spans="1:26" ht="12" customHeight="1">
      <c r="A28" s="619"/>
      <c r="B28" s="1945" t="s">
        <v>458</v>
      </c>
      <c r="C28" s="1945"/>
      <c r="D28" s="631"/>
      <c r="E28" s="632"/>
      <c r="F28" s="1974">
        <f>SUM(F21:G27)</f>
        <v>7154</v>
      </c>
      <c r="G28" s="1975"/>
      <c r="H28" s="633"/>
      <c r="I28" s="630"/>
      <c r="J28" s="631"/>
      <c r="K28" s="632"/>
      <c r="L28" s="1968">
        <f>SUM(L21:M27)</f>
        <v>6907</v>
      </c>
      <c r="M28" s="1969"/>
      <c r="N28" s="623"/>
      <c r="O28" s="630"/>
      <c r="P28" s="631"/>
      <c r="Q28" s="632"/>
      <c r="R28" s="1968">
        <f>SUM(R21:S27)</f>
        <v>5609</v>
      </c>
      <c r="S28" s="1969"/>
      <c r="T28" s="623"/>
      <c r="U28" s="630"/>
      <c r="V28" s="631"/>
      <c r="W28" s="632"/>
      <c r="X28" s="1968">
        <f>SUM(X21:Y27)</f>
        <v>5392</v>
      </c>
      <c r="Y28" s="1969"/>
      <c r="Z28" s="623"/>
    </row>
    <row r="29" spans="1:26" ht="12" customHeight="1">
      <c r="A29" s="1963"/>
      <c r="B29" s="1963"/>
      <c r="C29" s="1963"/>
      <c r="D29" s="1963"/>
      <c r="E29" s="1963"/>
      <c r="F29" s="1963"/>
      <c r="G29" s="1963"/>
      <c r="H29" s="1963"/>
      <c r="I29" s="1963"/>
      <c r="J29" s="1963"/>
      <c r="K29" s="1963"/>
      <c r="L29" s="1963"/>
      <c r="M29" s="1963"/>
      <c r="N29" s="1963"/>
      <c r="O29" s="1963"/>
      <c r="P29" s="1963"/>
      <c r="Q29" s="1963"/>
      <c r="R29" s="1963"/>
      <c r="S29" s="1963"/>
      <c r="T29" s="1963"/>
      <c r="U29" s="1963"/>
      <c r="V29" s="1963"/>
      <c r="W29" s="1963"/>
      <c r="X29" s="1963"/>
      <c r="Y29" s="1963"/>
      <c r="Z29" s="1963"/>
    </row>
    <row r="30" spans="1:26" ht="12" customHeight="1">
      <c r="A30" s="1962"/>
      <c r="B30" s="1962"/>
      <c r="C30" s="1962"/>
      <c r="D30" s="595"/>
      <c r="E30" s="595"/>
      <c r="F30" s="1952" t="str">
        <f>D4</f>
        <v>T3/18 vs. T2/18</v>
      </c>
      <c r="G30" s="1953"/>
      <c r="H30" s="583"/>
      <c r="I30" s="486"/>
      <c r="J30" s="486"/>
      <c r="K30" s="486"/>
      <c r="L30" s="1950" t="str">
        <f>J4</f>
        <v>T2/18 vs. T1/18</v>
      </c>
      <c r="M30" s="1959"/>
      <c r="N30" s="583"/>
      <c r="O30" s="486"/>
      <c r="P30" s="595"/>
      <c r="Q30" s="595"/>
      <c r="R30" s="1950" t="str">
        <f>P4</f>
        <v>T1/18 vs. T4/17</v>
      </c>
      <c r="S30" s="1951"/>
      <c r="T30" s="583"/>
      <c r="U30" s="486"/>
      <c r="V30" s="595"/>
      <c r="W30" s="595"/>
      <c r="X30" s="1950" t="str">
        <f>V4</f>
        <v>T4/17 vs. T3/17</v>
      </c>
      <c r="Y30" s="1959"/>
      <c r="Z30" s="583"/>
    </row>
    <row r="31" spans="1:26" ht="12" customHeight="1">
      <c r="A31" s="1962" t="s">
        <v>436</v>
      </c>
      <c r="B31" s="1962"/>
      <c r="C31" s="1962"/>
      <c r="D31" s="612"/>
      <c r="E31" s="612"/>
      <c r="F31" s="1954"/>
      <c r="G31" s="1954"/>
      <c r="H31" s="1954"/>
      <c r="I31" s="627"/>
      <c r="J31" s="627"/>
      <c r="K31" s="627"/>
      <c r="L31" s="627"/>
      <c r="M31" s="627"/>
      <c r="N31" s="628"/>
      <c r="O31" s="627"/>
      <c r="P31" s="612"/>
      <c r="Q31" s="612"/>
      <c r="R31" s="1957"/>
      <c r="S31" s="1957"/>
      <c r="T31" s="1957"/>
      <c r="U31" s="627"/>
      <c r="V31" s="612"/>
      <c r="W31" s="612"/>
      <c r="X31" s="1957"/>
      <c r="Y31" s="1957"/>
      <c r="Z31" s="1957"/>
    </row>
    <row r="32" spans="1:26" ht="12" customHeight="1">
      <c r="A32" s="487"/>
      <c r="B32" s="1945" t="s">
        <v>437</v>
      </c>
      <c r="C32" s="1945"/>
      <c r="D32" s="488"/>
      <c r="E32" s="488"/>
      <c r="F32" s="1980">
        <f>L36</f>
        <v>25774</v>
      </c>
      <c r="G32" s="1981"/>
      <c r="H32" s="629"/>
      <c r="I32" s="630"/>
      <c r="J32" s="488"/>
      <c r="K32" s="488"/>
      <c r="L32" s="1976">
        <f>R36</f>
        <v>25241</v>
      </c>
      <c r="M32" s="1977"/>
      <c r="N32" s="614"/>
      <c r="O32" s="630"/>
      <c r="P32" s="488"/>
      <c r="Q32" s="488"/>
      <c r="R32" s="1976">
        <f>X36</f>
        <v>24664</v>
      </c>
      <c r="S32" s="1977"/>
      <c r="T32" s="614"/>
      <c r="U32" s="630"/>
      <c r="V32" s="488"/>
      <c r="W32" s="488"/>
      <c r="X32" s="1976">
        <v>24327</v>
      </c>
      <c r="Y32" s="1977"/>
      <c r="Z32" s="614"/>
    </row>
    <row r="33" spans="1:26" ht="12.75" customHeight="1">
      <c r="A33" s="619"/>
      <c r="B33" s="619"/>
      <c r="C33" s="1771" t="s">
        <v>666</v>
      </c>
      <c r="D33" s="631"/>
      <c r="E33" s="632"/>
      <c r="F33" s="1972">
        <v>550</v>
      </c>
      <c r="G33" s="1973"/>
      <c r="H33" s="629"/>
      <c r="I33" s="630"/>
      <c r="J33" s="631"/>
      <c r="K33" s="632"/>
      <c r="L33" s="1970">
        <v>533</v>
      </c>
      <c r="M33" s="1971"/>
      <c r="N33" s="614"/>
      <c r="O33" s="630"/>
      <c r="P33" s="631"/>
      <c r="Q33" s="632"/>
      <c r="R33" s="1966">
        <v>536</v>
      </c>
      <c r="S33" s="1967"/>
      <c r="T33" s="614"/>
      <c r="U33" s="630"/>
      <c r="V33" s="631"/>
      <c r="W33" s="632"/>
      <c r="X33" s="1966">
        <v>215</v>
      </c>
      <c r="Y33" s="1967"/>
      <c r="Z33" s="614"/>
    </row>
    <row r="34" spans="1:26" ht="12.75" customHeight="1">
      <c r="A34" s="619"/>
      <c r="B34" s="619"/>
      <c r="C34" s="619" t="s">
        <v>662</v>
      </c>
      <c r="D34" s="631"/>
      <c r="E34" s="632"/>
      <c r="F34" s="1972">
        <v>0</v>
      </c>
      <c r="G34" s="1973"/>
      <c r="H34" s="629"/>
      <c r="I34" s="630"/>
      <c r="J34" s="631"/>
      <c r="K34" s="632"/>
      <c r="L34" s="1970">
        <v>0</v>
      </c>
      <c r="M34" s="1971"/>
      <c r="N34" s="614"/>
      <c r="O34" s="630"/>
      <c r="P34" s="631"/>
      <c r="Q34" s="632"/>
      <c r="R34" s="1966">
        <v>0</v>
      </c>
      <c r="S34" s="1967"/>
      <c r="T34" s="614"/>
      <c r="U34" s="630"/>
      <c r="V34" s="631"/>
      <c r="W34" s="632"/>
      <c r="X34" s="1966">
        <v>0</v>
      </c>
      <c r="Y34" s="1967"/>
      <c r="Z34" s="614"/>
    </row>
    <row r="35" spans="1:26" ht="12" customHeight="1">
      <c r="A35" s="619"/>
      <c r="B35" s="619"/>
      <c r="C35" s="619" t="s">
        <v>266</v>
      </c>
      <c r="D35" s="631"/>
      <c r="E35" s="632"/>
      <c r="F35" s="1972">
        <v>0</v>
      </c>
      <c r="G35" s="1973"/>
      <c r="H35" s="629"/>
      <c r="I35" s="630"/>
      <c r="J35" s="631"/>
      <c r="K35" s="632"/>
      <c r="L35" s="1970">
        <v>0</v>
      </c>
      <c r="M35" s="1971"/>
      <c r="N35" s="614"/>
      <c r="O35" s="630"/>
      <c r="P35" s="631"/>
      <c r="Q35" s="632"/>
      <c r="R35" s="1966">
        <v>41</v>
      </c>
      <c r="S35" s="1967"/>
      <c r="T35" s="614"/>
      <c r="U35" s="630"/>
      <c r="V35" s="631"/>
      <c r="W35" s="632"/>
      <c r="X35" s="1966">
        <v>122</v>
      </c>
      <c r="Y35" s="1967"/>
      <c r="Z35" s="614"/>
    </row>
    <row r="36" spans="1:26" ht="12" customHeight="1">
      <c r="A36" s="619"/>
      <c r="B36" s="1945" t="s">
        <v>458</v>
      </c>
      <c r="C36" s="1945"/>
      <c r="D36" s="631"/>
      <c r="E36" s="632"/>
      <c r="F36" s="1974">
        <f>SUM(F32:G35)</f>
        <v>26324</v>
      </c>
      <c r="G36" s="1975"/>
      <c r="H36" s="633"/>
      <c r="I36" s="630"/>
      <c r="J36" s="631"/>
      <c r="K36" s="632"/>
      <c r="L36" s="1968">
        <f>SUM(L32:M35)</f>
        <v>25774</v>
      </c>
      <c r="M36" s="1969"/>
      <c r="N36" s="623"/>
      <c r="O36" s="630"/>
      <c r="P36" s="631"/>
      <c r="Q36" s="632"/>
      <c r="R36" s="1968">
        <f>SUM(R32:S35)</f>
        <v>25241</v>
      </c>
      <c r="S36" s="1969"/>
      <c r="T36" s="623"/>
      <c r="U36" s="630"/>
      <c r="V36" s="631"/>
      <c r="W36" s="632"/>
      <c r="X36" s="1968">
        <f>SUM(X32:Y35)</f>
        <v>24664</v>
      </c>
      <c r="Y36" s="1969"/>
      <c r="Z36" s="623"/>
    </row>
    <row r="37" spans="1:26" ht="9" customHeight="1">
      <c r="A37" s="1979"/>
      <c r="B37" s="1979"/>
      <c r="C37" s="1979"/>
      <c r="D37" s="1979"/>
      <c r="E37" s="1979"/>
      <c r="F37" s="1979"/>
      <c r="G37" s="1979"/>
      <c r="H37" s="1979"/>
      <c r="I37" s="1979"/>
      <c r="J37" s="1979"/>
      <c r="K37" s="1979"/>
      <c r="L37" s="1979"/>
      <c r="M37" s="1979"/>
      <c r="N37" s="1979"/>
      <c r="O37" s="1979"/>
      <c r="P37" s="1979"/>
      <c r="Q37" s="1979"/>
      <c r="R37" s="1979"/>
      <c r="S37" s="1979"/>
      <c r="T37" s="1979"/>
      <c r="U37" s="612"/>
      <c r="V37" s="612"/>
      <c r="W37" s="612"/>
      <c r="X37" s="612"/>
      <c r="Y37" s="612"/>
      <c r="Z37" s="612"/>
    </row>
    <row r="38" spans="1:26" ht="9.75" customHeight="1">
      <c r="A38" s="135" t="s">
        <v>84</v>
      </c>
      <c r="B38" s="1978" t="s">
        <v>900</v>
      </c>
      <c r="C38" s="1978"/>
      <c r="D38" s="1978"/>
      <c r="E38" s="1978"/>
      <c r="F38" s="1978"/>
      <c r="G38" s="1978"/>
      <c r="H38" s="1978"/>
      <c r="I38" s="1978"/>
      <c r="J38" s="1978"/>
      <c r="K38" s="1978"/>
      <c r="L38" s="1978"/>
      <c r="M38" s="1978"/>
      <c r="N38" s="1978"/>
      <c r="O38" s="1978"/>
      <c r="P38" s="1978"/>
      <c r="Q38" s="1978"/>
      <c r="R38" s="1978"/>
      <c r="S38" s="1978"/>
      <c r="T38" s="1978"/>
      <c r="U38" s="1978"/>
      <c r="V38" s="1978"/>
      <c r="W38" s="1978"/>
      <c r="X38" s="1978"/>
      <c r="Y38" s="1978"/>
      <c r="Z38" s="1978"/>
    </row>
    <row r="39" spans="1:26" ht="9.75" customHeight="1">
      <c r="A39" s="135" t="s">
        <v>332</v>
      </c>
      <c r="B39" s="1978" t="s">
        <v>346</v>
      </c>
      <c r="C39" s="1978"/>
      <c r="D39" s="1978"/>
      <c r="E39" s="1978"/>
      <c r="F39" s="1978"/>
      <c r="G39" s="1978"/>
      <c r="H39" s="1978"/>
      <c r="I39" s="1978"/>
      <c r="J39" s="1978"/>
      <c r="K39" s="1978"/>
      <c r="L39" s="1978"/>
      <c r="M39" s="1978"/>
      <c r="N39" s="1978"/>
      <c r="O39" s="1978"/>
      <c r="P39" s="1978"/>
      <c r="Q39" s="1978"/>
      <c r="R39" s="1978"/>
      <c r="S39" s="1978"/>
      <c r="T39" s="1978"/>
      <c r="U39" s="1978"/>
      <c r="V39" s="1978"/>
      <c r="W39" s="1978"/>
      <c r="X39" s="1978"/>
      <c r="Y39" s="1978"/>
      <c r="Z39" s="1978"/>
    </row>
    <row r="40" spans="1:26" ht="9.75" customHeight="1">
      <c r="A40" s="135" t="s">
        <v>96</v>
      </c>
      <c r="B40" s="1978" t="s">
        <v>347</v>
      </c>
      <c r="C40" s="1978"/>
      <c r="D40" s="1978"/>
      <c r="E40" s="1978"/>
      <c r="F40" s="1978"/>
      <c r="G40" s="1978"/>
      <c r="H40" s="1978"/>
      <c r="I40" s="1978"/>
      <c r="J40" s="1978"/>
      <c r="K40" s="1978"/>
      <c r="L40" s="1978"/>
      <c r="M40" s="1978"/>
      <c r="N40" s="1978"/>
      <c r="O40" s="1978"/>
      <c r="P40" s="1978"/>
      <c r="Q40" s="1978"/>
      <c r="R40" s="1978"/>
      <c r="S40" s="1978"/>
      <c r="T40" s="1978"/>
      <c r="U40" s="1978"/>
      <c r="V40" s="1978"/>
      <c r="W40" s="1978"/>
      <c r="X40" s="1978"/>
      <c r="Y40" s="1978"/>
      <c r="Z40" s="1978"/>
    </row>
    <row r="41" spans="1:26" ht="9.75" customHeight="1">
      <c r="A41" s="135" t="s">
        <v>334</v>
      </c>
      <c r="B41" s="1978" t="s">
        <v>348</v>
      </c>
      <c r="C41" s="1978"/>
      <c r="D41" s="1978"/>
      <c r="E41" s="1978"/>
      <c r="F41" s="1978"/>
      <c r="G41" s="1978"/>
      <c r="H41" s="1978"/>
      <c r="I41" s="1978"/>
      <c r="J41" s="1978"/>
      <c r="K41" s="1978"/>
      <c r="L41" s="1978"/>
      <c r="M41" s="1978"/>
      <c r="N41" s="1978"/>
      <c r="O41" s="1978"/>
      <c r="P41" s="1978"/>
      <c r="Q41" s="1978"/>
      <c r="R41" s="1978"/>
      <c r="S41" s="1978"/>
      <c r="T41" s="1978"/>
      <c r="U41" s="1978"/>
      <c r="V41" s="1978"/>
      <c r="W41" s="1978"/>
      <c r="X41" s="1978"/>
      <c r="Y41" s="1978"/>
      <c r="Z41" s="1978"/>
    </row>
    <row r="42" spans="1:26" ht="9.75" customHeight="1">
      <c r="A42" s="135" t="s">
        <v>335</v>
      </c>
      <c r="B42" s="1978" t="s">
        <v>349</v>
      </c>
      <c r="C42" s="1978"/>
      <c r="D42" s="1978"/>
      <c r="E42" s="1978"/>
      <c r="F42" s="1978"/>
      <c r="G42" s="1978"/>
      <c r="H42" s="1978"/>
      <c r="I42" s="1978"/>
      <c r="J42" s="1978"/>
      <c r="K42" s="1978"/>
      <c r="L42" s="1978"/>
      <c r="M42" s="1978"/>
      <c r="N42" s="1978"/>
      <c r="O42" s="1978"/>
      <c r="P42" s="1978"/>
      <c r="Q42" s="1978"/>
      <c r="R42" s="1978"/>
      <c r="S42" s="1978"/>
      <c r="T42" s="1978"/>
      <c r="U42" s="1978"/>
      <c r="V42" s="1978"/>
      <c r="W42" s="1978"/>
      <c r="X42" s="1978"/>
      <c r="Y42" s="1978"/>
      <c r="Z42" s="1978"/>
    </row>
    <row r="43" spans="1:26" ht="9.75" customHeight="1">
      <c r="A43" s="634" t="s">
        <v>336</v>
      </c>
      <c r="B43" s="1978" t="s">
        <v>350</v>
      </c>
      <c r="C43" s="1978"/>
      <c r="D43" s="1978"/>
      <c r="E43" s="1978"/>
      <c r="F43" s="1978"/>
      <c r="G43" s="1978"/>
      <c r="H43" s="1978"/>
      <c r="I43" s="1978"/>
      <c r="J43" s="1978"/>
      <c r="K43" s="1978"/>
      <c r="L43" s="1978"/>
      <c r="M43" s="1978"/>
      <c r="N43" s="1978"/>
      <c r="O43" s="1978"/>
      <c r="P43" s="1978"/>
      <c r="Q43" s="1978"/>
      <c r="R43" s="1978"/>
      <c r="S43" s="1978"/>
      <c r="T43" s="1978"/>
      <c r="U43" s="1978"/>
      <c r="V43" s="1978"/>
      <c r="W43" s="1978"/>
      <c r="X43" s="1978"/>
      <c r="Y43" s="1978"/>
      <c r="Z43" s="1978"/>
    </row>
    <row r="44" spans="1:26" ht="18.75" customHeight="1">
      <c r="A44" s="634" t="s">
        <v>351</v>
      </c>
      <c r="B44" s="1982" t="s">
        <v>944</v>
      </c>
      <c r="C44" s="1983"/>
      <c r="D44" s="1983"/>
      <c r="E44" s="1983"/>
      <c r="F44" s="1983"/>
      <c r="G44" s="1983"/>
      <c r="H44" s="1983"/>
      <c r="I44" s="1983"/>
      <c r="J44" s="1983"/>
      <c r="K44" s="1983"/>
      <c r="L44" s="1983"/>
      <c r="M44" s="1983"/>
      <c r="N44" s="1983"/>
      <c r="O44" s="1983"/>
      <c r="P44" s="1983"/>
      <c r="Q44" s="1983"/>
      <c r="R44" s="1983"/>
      <c r="S44" s="1983"/>
      <c r="T44" s="1983"/>
      <c r="U44" s="1983"/>
      <c r="V44" s="1983"/>
      <c r="W44" s="1983"/>
      <c r="X44" s="1983"/>
      <c r="Y44" s="1983"/>
      <c r="Z44" s="1983"/>
    </row>
    <row r="45" spans="1:26" ht="9.75" customHeight="1">
      <c r="A45" s="135" t="s">
        <v>352</v>
      </c>
      <c r="B45" s="1978" t="s">
        <v>353</v>
      </c>
      <c r="C45" s="1978"/>
      <c r="D45" s="1978"/>
      <c r="E45" s="1978"/>
      <c r="F45" s="1978"/>
      <c r="G45" s="1978"/>
      <c r="H45" s="1978"/>
      <c r="I45" s="1978"/>
      <c r="J45" s="1978"/>
      <c r="K45" s="1978"/>
      <c r="L45" s="1978"/>
      <c r="M45" s="1978"/>
      <c r="N45" s="1978"/>
      <c r="O45" s="1978"/>
      <c r="P45" s="1978"/>
      <c r="Q45" s="1978"/>
      <c r="R45" s="1978"/>
      <c r="S45" s="1978"/>
      <c r="T45" s="1978"/>
      <c r="U45" s="1978"/>
      <c r="V45" s="1978"/>
      <c r="W45" s="1978"/>
      <c r="X45" s="1978"/>
      <c r="Y45" s="1978"/>
      <c r="Z45" s="1978"/>
    </row>
    <row r="46" spans="1:26" ht="9.75" customHeight="1">
      <c r="A46" s="135" t="s">
        <v>354</v>
      </c>
      <c r="B46" s="1978" t="s">
        <v>355</v>
      </c>
      <c r="C46" s="1978"/>
      <c r="D46" s="1978"/>
      <c r="E46" s="1978"/>
      <c r="F46" s="1978"/>
      <c r="G46" s="1978"/>
      <c r="H46" s="1978"/>
      <c r="I46" s="1978"/>
      <c r="J46" s="1978"/>
      <c r="K46" s="1978"/>
      <c r="L46" s="1978"/>
      <c r="M46" s="1978"/>
      <c r="N46" s="1978"/>
      <c r="O46" s="1978"/>
      <c r="P46" s="1978"/>
      <c r="Q46" s="1978"/>
      <c r="R46" s="1978"/>
      <c r="S46" s="1978"/>
      <c r="T46" s="1978"/>
      <c r="U46" s="1978"/>
      <c r="V46" s="1978"/>
      <c r="W46" s="1978"/>
      <c r="X46" s="1978"/>
      <c r="Y46" s="1978"/>
      <c r="Z46" s="1978"/>
    </row>
  </sheetData>
  <sheetProtection/>
  <mergeCells count="96">
    <mergeCell ref="B46:Z46"/>
    <mergeCell ref="B41:Z41"/>
    <mergeCell ref="B45:Z45"/>
    <mergeCell ref="B43:Z43"/>
    <mergeCell ref="B44:Z44"/>
    <mergeCell ref="B42:Z42"/>
    <mergeCell ref="B36:C36"/>
    <mergeCell ref="F36:G36"/>
    <mergeCell ref="R36:S36"/>
    <mergeCell ref="X36:Y36"/>
    <mergeCell ref="B38:Z38"/>
    <mergeCell ref="B40:Z40"/>
    <mergeCell ref="L36:M36"/>
    <mergeCell ref="A37:T37"/>
    <mergeCell ref="B32:C32"/>
    <mergeCell ref="F32:G32"/>
    <mergeCell ref="L33:M33"/>
    <mergeCell ref="L34:M34"/>
    <mergeCell ref="F33:G33"/>
    <mergeCell ref="L35:M35"/>
    <mergeCell ref="X34:Y34"/>
    <mergeCell ref="R35:S35"/>
    <mergeCell ref="F34:G34"/>
    <mergeCell ref="L32:M32"/>
    <mergeCell ref="X32:Y32"/>
    <mergeCell ref="X33:Y33"/>
    <mergeCell ref="B39:Z39"/>
    <mergeCell ref="F28:G28"/>
    <mergeCell ref="R33:S33"/>
    <mergeCell ref="R32:S32"/>
    <mergeCell ref="F35:G35"/>
    <mergeCell ref="X35:Y35"/>
    <mergeCell ref="R31:T31"/>
    <mergeCell ref="R34:S34"/>
    <mergeCell ref="X31:Z31"/>
    <mergeCell ref="F31:H31"/>
    <mergeCell ref="B28:C28"/>
    <mergeCell ref="L30:M30"/>
    <mergeCell ref="A30:C30"/>
    <mergeCell ref="L25:M25"/>
    <mergeCell ref="R26:S26"/>
    <mergeCell ref="L26:M26"/>
    <mergeCell ref="L27:M27"/>
    <mergeCell ref="L28:M28"/>
    <mergeCell ref="R30:S30"/>
    <mergeCell ref="A29:Z29"/>
    <mergeCell ref="F30:G30"/>
    <mergeCell ref="F27:G27"/>
    <mergeCell ref="X26:Y26"/>
    <mergeCell ref="X27:Y27"/>
    <mergeCell ref="X28:Y28"/>
    <mergeCell ref="R25:S25"/>
    <mergeCell ref="L24:M24"/>
    <mergeCell ref="F22:G22"/>
    <mergeCell ref="A31:C31"/>
    <mergeCell ref="X30:Y30"/>
    <mergeCell ref="F24:G24"/>
    <mergeCell ref="F25:G25"/>
    <mergeCell ref="F26:G26"/>
    <mergeCell ref="X25:Y25"/>
    <mergeCell ref="X24:Y24"/>
    <mergeCell ref="R24:S24"/>
    <mergeCell ref="X22:Y22"/>
    <mergeCell ref="X23:Y23"/>
    <mergeCell ref="R22:S22"/>
    <mergeCell ref="R23:S23"/>
    <mergeCell ref="R27:S27"/>
    <mergeCell ref="R28:S28"/>
    <mergeCell ref="A1:Z1"/>
    <mergeCell ref="V4:Y4"/>
    <mergeCell ref="X19:Y19"/>
    <mergeCell ref="X20:Z20"/>
    <mergeCell ref="A2:T2"/>
    <mergeCell ref="A5:T5"/>
    <mergeCell ref="A3:T3"/>
    <mergeCell ref="B9:C9"/>
    <mergeCell ref="B17:C17"/>
    <mergeCell ref="L19:M19"/>
    <mergeCell ref="A20:C20"/>
    <mergeCell ref="J4:M4"/>
    <mergeCell ref="A8:C8"/>
    <mergeCell ref="A18:T18"/>
    <mergeCell ref="P4:S4"/>
    <mergeCell ref="D4:G4"/>
    <mergeCell ref="R19:S19"/>
    <mergeCell ref="F19:G19"/>
    <mergeCell ref="F20:H20"/>
    <mergeCell ref="F21:G21"/>
    <mergeCell ref="L21:M21"/>
    <mergeCell ref="R20:T20"/>
    <mergeCell ref="X21:Y21"/>
    <mergeCell ref="B21:C21"/>
    <mergeCell ref="R21:S21"/>
    <mergeCell ref="L22:M22"/>
    <mergeCell ref="L23:M23"/>
    <mergeCell ref="F23:G23"/>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26" min="3" max="49" man="1"/>
  </colBreaks>
</worksheet>
</file>

<file path=xl/worksheets/sheet11.xml><?xml version="1.0" encoding="utf-8"?>
<worksheet xmlns="http://schemas.openxmlformats.org/spreadsheetml/2006/main" xmlns:r="http://schemas.openxmlformats.org/officeDocument/2006/relationships">
  <dimension ref="A1:S54"/>
  <sheetViews>
    <sheetView zoomScaleSheetLayoutView="100" zoomScalePageLayoutView="0" workbookViewId="0" topLeftCell="A1">
      <selection activeCell="G11" sqref="G11"/>
    </sheetView>
  </sheetViews>
  <sheetFormatPr defaultColWidth="4.7109375" defaultRowHeight="12.75"/>
  <cols>
    <col min="1" max="2" width="2.140625" style="635" customWidth="1"/>
    <col min="3" max="3" width="21.7109375" style="635" customWidth="1"/>
    <col min="4" max="4" width="7.140625" style="635" customWidth="1"/>
    <col min="5" max="5" width="8.28125" style="696" customWidth="1"/>
    <col min="6" max="6" width="6.8515625" style="697" customWidth="1"/>
    <col min="7" max="7" width="7.8515625" style="697" customWidth="1"/>
    <col min="8" max="8" width="6.8515625" style="697" customWidth="1"/>
    <col min="9" max="9" width="7.8515625" style="697" customWidth="1"/>
    <col min="10" max="10" width="6.8515625" style="697" customWidth="1"/>
    <col min="11" max="11" width="7.8515625" style="635" customWidth="1"/>
    <col min="12" max="12" width="6.8515625" style="635" customWidth="1"/>
    <col min="13" max="13" width="7.8515625" style="635" customWidth="1"/>
    <col min="14" max="14" width="6.8515625" style="635" customWidth="1"/>
    <col min="15" max="15" width="7.8515625" style="635" customWidth="1"/>
    <col min="16" max="16" width="6.8515625" style="635" customWidth="1"/>
    <col min="17" max="17" width="7.8515625" style="635" customWidth="1"/>
    <col min="18" max="18" width="6.8515625" style="635" customWidth="1"/>
    <col min="19" max="19" width="7.8515625" style="635" customWidth="1"/>
    <col min="20" max="20" width="5.00390625" style="635" customWidth="1"/>
    <col min="21" max="16384" width="4.7109375" style="635" customWidth="1"/>
  </cols>
  <sheetData>
    <row r="1" spans="1:19" ht="15.75" customHeight="1">
      <c r="A1" s="1991" t="s">
        <v>835</v>
      </c>
      <c r="B1" s="1991"/>
      <c r="C1" s="1991"/>
      <c r="D1" s="1991"/>
      <c r="E1" s="1991"/>
      <c r="F1" s="1991"/>
      <c r="G1" s="1991"/>
      <c r="H1" s="1991"/>
      <c r="I1" s="1991"/>
      <c r="J1" s="1991"/>
      <c r="K1" s="1991"/>
      <c r="L1" s="1991"/>
      <c r="M1" s="1991"/>
      <c r="N1" s="1991"/>
      <c r="O1" s="1991"/>
      <c r="P1" s="1991"/>
      <c r="Q1" s="1991"/>
      <c r="R1" s="1991"/>
      <c r="S1" s="1991"/>
    </row>
    <row r="2" spans="1:19" ht="3.75" customHeight="1">
      <c r="A2" s="636"/>
      <c r="B2" s="636"/>
      <c r="C2" s="636"/>
      <c r="D2" s="637"/>
      <c r="E2" s="637"/>
      <c r="F2" s="637"/>
      <c r="G2" s="637"/>
      <c r="H2" s="637"/>
      <c r="I2" s="637"/>
      <c r="J2" s="637"/>
      <c r="K2" s="637"/>
      <c r="L2" s="637"/>
      <c r="M2" s="638"/>
      <c r="N2" s="638"/>
      <c r="O2" s="638"/>
      <c r="P2" s="638"/>
      <c r="Q2" s="638"/>
      <c r="R2" s="638"/>
      <c r="S2" s="638"/>
    </row>
    <row r="3" spans="1:19" s="639" customFormat="1" ht="9" customHeight="1">
      <c r="A3" s="1996" t="s">
        <v>440</v>
      </c>
      <c r="B3" s="1996"/>
      <c r="C3" s="1997"/>
      <c r="D3" s="1994" t="s">
        <v>904</v>
      </c>
      <c r="E3" s="1995"/>
      <c r="F3" s="1992" t="s">
        <v>803</v>
      </c>
      <c r="G3" s="1993"/>
      <c r="H3" s="1992" t="s">
        <v>441</v>
      </c>
      <c r="I3" s="1993"/>
      <c r="J3" s="1992" t="s">
        <v>442</v>
      </c>
      <c r="K3" s="1993"/>
      <c r="L3" s="1992" t="s">
        <v>443</v>
      </c>
      <c r="M3" s="1993"/>
      <c r="N3" s="1992" t="s">
        <v>444</v>
      </c>
      <c r="O3" s="1993"/>
      <c r="P3" s="1992" t="s">
        <v>445</v>
      </c>
      <c r="Q3" s="1993"/>
      <c r="R3" s="1992" t="s">
        <v>446</v>
      </c>
      <c r="S3" s="1993"/>
    </row>
    <row r="4" spans="1:19" s="639" customFormat="1" ht="9.75" customHeight="1">
      <c r="A4" s="13"/>
      <c r="B4" s="13"/>
      <c r="C4" s="13"/>
      <c r="D4" s="640" t="s">
        <v>651</v>
      </c>
      <c r="E4" s="641" t="s">
        <v>653</v>
      </c>
      <c r="F4" s="642" t="s">
        <v>651</v>
      </c>
      <c r="G4" s="643" t="s">
        <v>653</v>
      </c>
      <c r="H4" s="642" t="s">
        <v>651</v>
      </c>
      <c r="I4" s="643" t="s">
        <v>653</v>
      </c>
      <c r="J4" s="642" t="s">
        <v>651</v>
      </c>
      <c r="K4" s="643" t="s">
        <v>653</v>
      </c>
      <c r="L4" s="642" t="s">
        <v>651</v>
      </c>
      <c r="M4" s="643" t="s">
        <v>653</v>
      </c>
      <c r="N4" s="642" t="s">
        <v>651</v>
      </c>
      <c r="O4" s="643" t="s">
        <v>653</v>
      </c>
      <c r="P4" s="642" t="s">
        <v>651</v>
      </c>
      <c r="Q4" s="643" t="s">
        <v>653</v>
      </c>
      <c r="R4" s="642" t="s">
        <v>651</v>
      </c>
      <c r="S4" s="643" t="s">
        <v>653</v>
      </c>
    </row>
    <row r="5" spans="1:19" s="639" customFormat="1" ht="8.25" customHeight="1">
      <c r="A5" s="644"/>
      <c r="B5" s="644"/>
      <c r="C5" s="644"/>
      <c r="D5" s="645" t="s">
        <v>652</v>
      </c>
      <c r="E5" s="646" t="s">
        <v>654</v>
      </c>
      <c r="F5" s="647" t="s">
        <v>652</v>
      </c>
      <c r="G5" s="648" t="s">
        <v>654</v>
      </c>
      <c r="H5" s="647" t="s">
        <v>652</v>
      </c>
      <c r="I5" s="648" t="s">
        <v>654</v>
      </c>
      <c r="J5" s="647" t="s">
        <v>652</v>
      </c>
      <c r="K5" s="648" t="s">
        <v>654</v>
      </c>
      <c r="L5" s="647" t="s">
        <v>652</v>
      </c>
      <c r="M5" s="648" t="s">
        <v>654</v>
      </c>
      <c r="N5" s="647" t="s">
        <v>652</v>
      </c>
      <c r="O5" s="648" t="s">
        <v>654</v>
      </c>
      <c r="P5" s="647" t="s">
        <v>652</v>
      </c>
      <c r="Q5" s="648" t="s">
        <v>654</v>
      </c>
      <c r="R5" s="647" t="s">
        <v>652</v>
      </c>
      <c r="S5" s="648" t="s">
        <v>654</v>
      </c>
    </row>
    <row r="6" spans="1:19" s="639" customFormat="1" ht="3.75" customHeight="1">
      <c r="A6" s="649"/>
      <c r="B6" s="649"/>
      <c r="C6" s="649"/>
      <c r="D6" s="649"/>
      <c r="E6" s="14"/>
      <c r="F6" s="649"/>
      <c r="G6" s="14"/>
      <c r="H6" s="649"/>
      <c r="I6" s="14"/>
      <c r="J6" s="649"/>
      <c r="K6" s="14"/>
      <c r="L6" s="649"/>
      <c r="M6" s="14"/>
      <c r="N6" s="649"/>
      <c r="O6" s="14"/>
      <c r="P6" s="649"/>
      <c r="Q6" s="14"/>
      <c r="R6" s="649"/>
      <c r="S6" s="14"/>
    </row>
    <row r="7" spans="1:19" s="639" customFormat="1" ht="15.75" customHeight="1">
      <c r="A7" s="1985" t="s">
        <v>733</v>
      </c>
      <c r="B7" s="1985"/>
      <c r="C7" s="1986"/>
      <c r="D7" s="650"/>
      <c r="E7" s="651"/>
      <c r="F7" s="652"/>
      <c r="G7" s="651"/>
      <c r="H7" s="652"/>
      <c r="I7" s="651"/>
      <c r="J7" s="652"/>
      <c r="K7" s="651"/>
      <c r="L7" s="652"/>
      <c r="M7" s="651"/>
      <c r="N7" s="652"/>
      <c r="O7" s="651"/>
      <c r="P7" s="652"/>
      <c r="Q7" s="651"/>
      <c r="R7" s="652"/>
      <c r="S7" s="651"/>
    </row>
    <row r="8" spans="1:19" s="639" customFormat="1" ht="8.25" customHeight="1">
      <c r="A8" s="653"/>
      <c r="B8" s="1985" t="s">
        <v>250</v>
      </c>
      <c r="C8" s="1986"/>
      <c r="D8" s="654"/>
      <c r="E8" s="655"/>
      <c r="F8" s="654"/>
      <c r="G8" s="655"/>
      <c r="H8" s="654"/>
      <c r="I8" s="655"/>
      <c r="J8" s="654"/>
      <c r="K8" s="655"/>
      <c r="L8" s="654"/>
      <c r="M8" s="655"/>
      <c r="N8" s="654"/>
      <c r="O8" s="655"/>
      <c r="P8" s="654"/>
      <c r="Q8" s="655"/>
      <c r="R8" s="654"/>
      <c r="S8" s="655"/>
    </row>
    <row r="9" spans="1:19" s="639" customFormat="1" ht="8.25" customHeight="1">
      <c r="A9" s="656"/>
      <c r="B9" s="657"/>
      <c r="C9" s="656" t="s">
        <v>206</v>
      </c>
      <c r="D9" s="658">
        <v>84468</v>
      </c>
      <c r="E9" s="659">
        <v>25968</v>
      </c>
      <c r="F9" s="662">
        <v>82777</v>
      </c>
      <c r="G9" s="671">
        <v>24756</v>
      </c>
      <c r="H9" s="662">
        <v>78623</v>
      </c>
      <c r="I9" s="671">
        <v>23150</v>
      </c>
      <c r="J9" s="660">
        <v>78312</v>
      </c>
      <c r="K9" s="661">
        <v>23390</v>
      </c>
      <c r="L9" s="660">
        <v>76424</v>
      </c>
      <c r="M9" s="661">
        <v>22316</v>
      </c>
      <c r="N9" s="660">
        <v>74544</v>
      </c>
      <c r="O9" s="661">
        <v>3362</v>
      </c>
      <c r="P9" s="660">
        <v>71977</v>
      </c>
      <c r="Q9" s="661">
        <v>3204</v>
      </c>
      <c r="R9" s="660">
        <v>72807</v>
      </c>
      <c r="S9" s="661">
        <v>3370</v>
      </c>
    </row>
    <row r="10" spans="1:19" s="639" customFormat="1" ht="8.25" customHeight="1">
      <c r="A10" s="656"/>
      <c r="B10" s="657"/>
      <c r="C10" s="656" t="s">
        <v>342</v>
      </c>
      <c r="D10" s="658">
        <v>42096</v>
      </c>
      <c r="E10" s="659">
        <v>4816</v>
      </c>
      <c r="F10" s="662">
        <v>40825</v>
      </c>
      <c r="G10" s="671">
        <v>4404</v>
      </c>
      <c r="H10" s="662">
        <v>40340</v>
      </c>
      <c r="I10" s="671">
        <v>3996</v>
      </c>
      <c r="J10" s="662">
        <v>39078</v>
      </c>
      <c r="K10" s="661">
        <v>4085</v>
      </c>
      <c r="L10" s="662">
        <v>38629</v>
      </c>
      <c r="M10" s="661">
        <v>3693</v>
      </c>
      <c r="N10" s="662">
        <v>39935</v>
      </c>
      <c r="O10" s="661">
        <v>147</v>
      </c>
      <c r="P10" s="662">
        <v>37667</v>
      </c>
      <c r="Q10" s="661">
        <v>135</v>
      </c>
      <c r="R10" s="662">
        <v>36845</v>
      </c>
      <c r="S10" s="661">
        <v>145</v>
      </c>
    </row>
    <row r="11" spans="1:19" s="639" customFormat="1" ht="15.75" customHeight="1">
      <c r="A11" s="656"/>
      <c r="B11" s="657"/>
      <c r="C11" s="656" t="s">
        <v>559</v>
      </c>
      <c r="D11" s="658">
        <v>96429</v>
      </c>
      <c r="E11" s="659">
        <v>8</v>
      </c>
      <c r="F11" s="662">
        <v>90817</v>
      </c>
      <c r="G11" s="671">
        <v>11</v>
      </c>
      <c r="H11" s="662">
        <v>91235</v>
      </c>
      <c r="I11" s="671">
        <v>28</v>
      </c>
      <c r="J11" s="660">
        <v>76899</v>
      </c>
      <c r="K11" s="661">
        <v>39</v>
      </c>
      <c r="L11" s="660">
        <v>75016</v>
      </c>
      <c r="M11" s="661">
        <v>28</v>
      </c>
      <c r="N11" s="660">
        <v>72087</v>
      </c>
      <c r="O11" s="661">
        <v>38</v>
      </c>
      <c r="P11" s="660">
        <v>65326</v>
      </c>
      <c r="Q11" s="661">
        <v>15</v>
      </c>
      <c r="R11" s="660">
        <v>53644</v>
      </c>
      <c r="S11" s="661">
        <v>33</v>
      </c>
    </row>
    <row r="12" spans="1:19" s="639" customFormat="1" ht="8.25" customHeight="1">
      <c r="A12" s="656"/>
      <c r="B12" s="657"/>
      <c r="C12" s="656" t="s">
        <v>340</v>
      </c>
      <c r="D12" s="658">
        <v>15099</v>
      </c>
      <c r="E12" s="659">
        <v>811</v>
      </c>
      <c r="F12" s="662">
        <v>16531</v>
      </c>
      <c r="G12" s="671">
        <v>738</v>
      </c>
      <c r="H12" s="662">
        <v>14072</v>
      </c>
      <c r="I12" s="671">
        <v>703</v>
      </c>
      <c r="J12" s="660">
        <v>13484</v>
      </c>
      <c r="K12" s="661">
        <v>697</v>
      </c>
      <c r="L12" s="660">
        <v>13848</v>
      </c>
      <c r="M12" s="661">
        <v>675</v>
      </c>
      <c r="N12" s="660">
        <v>15688</v>
      </c>
      <c r="O12" s="661">
        <v>216</v>
      </c>
      <c r="P12" s="660">
        <v>15706</v>
      </c>
      <c r="Q12" s="661">
        <v>235</v>
      </c>
      <c r="R12" s="660">
        <v>18350</v>
      </c>
      <c r="S12" s="661">
        <v>229</v>
      </c>
    </row>
    <row r="13" spans="1:19" s="639" customFormat="1" ht="8.25" customHeight="1">
      <c r="A13" s="656"/>
      <c r="B13" s="657"/>
      <c r="C13" s="656" t="s">
        <v>344</v>
      </c>
      <c r="D13" s="658">
        <v>9122</v>
      </c>
      <c r="E13" s="659">
        <v>37</v>
      </c>
      <c r="F13" s="662">
        <v>9759</v>
      </c>
      <c r="G13" s="671">
        <v>39</v>
      </c>
      <c r="H13" s="662">
        <v>9043</v>
      </c>
      <c r="I13" s="671">
        <v>46</v>
      </c>
      <c r="J13" s="663">
        <v>8990</v>
      </c>
      <c r="K13" s="664">
        <v>64</v>
      </c>
      <c r="L13" s="663">
        <v>8111</v>
      </c>
      <c r="M13" s="664">
        <v>75</v>
      </c>
      <c r="N13" s="663">
        <v>9885</v>
      </c>
      <c r="O13" s="664">
        <v>0</v>
      </c>
      <c r="P13" s="663">
        <v>8245</v>
      </c>
      <c r="Q13" s="664">
        <v>0</v>
      </c>
      <c r="R13" s="663">
        <v>9001</v>
      </c>
      <c r="S13" s="664">
        <v>0</v>
      </c>
    </row>
    <row r="14" spans="1:19" s="639" customFormat="1" ht="8.25" customHeight="1">
      <c r="A14" s="292"/>
      <c r="B14" s="292"/>
      <c r="C14" s="292"/>
      <c r="D14" s="665">
        <f aca="true" t="shared" si="0" ref="D14:S14">SUM(D9:D13)</f>
        <v>247214</v>
      </c>
      <c r="E14" s="666">
        <f t="shared" si="0"/>
        <v>31640</v>
      </c>
      <c r="F14" s="667">
        <f t="shared" si="0"/>
        <v>240709</v>
      </c>
      <c r="G14" s="673">
        <f t="shared" si="0"/>
        <v>29948</v>
      </c>
      <c r="H14" s="667">
        <f t="shared" si="0"/>
        <v>233313</v>
      </c>
      <c r="I14" s="673">
        <f t="shared" si="0"/>
        <v>27923</v>
      </c>
      <c r="J14" s="667">
        <f t="shared" si="0"/>
        <v>216763</v>
      </c>
      <c r="K14" s="673">
        <f t="shared" si="0"/>
        <v>28275</v>
      </c>
      <c r="L14" s="667">
        <f t="shared" si="0"/>
        <v>212028</v>
      </c>
      <c r="M14" s="673">
        <f t="shared" si="0"/>
        <v>26787</v>
      </c>
      <c r="N14" s="667">
        <f t="shared" si="0"/>
        <v>212139</v>
      </c>
      <c r="O14" s="673">
        <f t="shared" si="0"/>
        <v>3763</v>
      </c>
      <c r="P14" s="667">
        <f t="shared" si="0"/>
        <v>198921</v>
      </c>
      <c r="Q14" s="673">
        <f t="shared" si="0"/>
        <v>3589</v>
      </c>
      <c r="R14" s="667">
        <f t="shared" si="0"/>
        <v>190647</v>
      </c>
      <c r="S14" s="673">
        <f t="shared" si="0"/>
        <v>3777</v>
      </c>
    </row>
    <row r="15" spans="1:19" s="639" customFormat="1" ht="8.25" customHeight="1">
      <c r="A15" s="653"/>
      <c r="B15" s="1985" t="s">
        <v>234</v>
      </c>
      <c r="C15" s="1986"/>
      <c r="D15" s="668"/>
      <c r="E15" s="669"/>
      <c r="F15" s="668"/>
      <c r="G15" s="669"/>
      <c r="H15" s="668"/>
      <c r="I15" s="669"/>
      <c r="J15" s="663"/>
      <c r="K15" s="670"/>
      <c r="L15" s="663"/>
      <c r="M15" s="670"/>
      <c r="N15" s="663"/>
      <c r="O15" s="670"/>
      <c r="P15" s="663"/>
      <c r="Q15" s="670"/>
      <c r="R15" s="663"/>
      <c r="S15" s="670"/>
    </row>
    <row r="16" spans="1:19" s="639" customFormat="1" ht="8.25" customHeight="1">
      <c r="A16" s="656"/>
      <c r="B16" s="657"/>
      <c r="C16" s="656" t="s">
        <v>206</v>
      </c>
      <c r="D16" s="658">
        <v>54102</v>
      </c>
      <c r="E16" s="659">
        <v>11660</v>
      </c>
      <c r="F16" s="662">
        <v>50531</v>
      </c>
      <c r="G16" s="671">
        <v>11494</v>
      </c>
      <c r="H16" s="662">
        <v>47049</v>
      </c>
      <c r="I16" s="671">
        <v>11108</v>
      </c>
      <c r="J16" s="662">
        <v>41439</v>
      </c>
      <c r="K16" s="671">
        <v>11827</v>
      </c>
      <c r="L16" s="662">
        <v>46090</v>
      </c>
      <c r="M16" s="671">
        <v>11061</v>
      </c>
      <c r="N16" s="662">
        <v>42224</v>
      </c>
      <c r="O16" s="671">
        <v>5026</v>
      </c>
      <c r="P16" s="662">
        <v>41810</v>
      </c>
      <c r="Q16" s="671">
        <v>4759</v>
      </c>
      <c r="R16" s="662">
        <v>44055</v>
      </c>
      <c r="S16" s="671">
        <v>4773</v>
      </c>
    </row>
    <row r="17" spans="1:19" s="639" customFormat="1" ht="8.25" customHeight="1">
      <c r="A17" s="656"/>
      <c r="B17" s="657"/>
      <c r="C17" s="656" t="s">
        <v>342</v>
      </c>
      <c r="D17" s="658">
        <v>6395</v>
      </c>
      <c r="E17" s="659">
        <v>0</v>
      </c>
      <c r="F17" s="662">
        <v>6484</v>
      </c>
      <c r="G17" s="671">
        <v>0</v>
      </c>
      <c r="H17" s="662">
        <v>6168</v>
      </c>
      <c r="I17" s="671">
        <v>0</v>
      </c>
      <c r="J17" s="662">
        <v>5642</v>
      </c>
      <c r="K17" s="672">
        <v>0</v>
      </c>
      <c r="L17" s="662">
        <v>5733</v>
      </c>
      <c r="M17" s="672">
        <v>0</v>
      </c>
      <c r="N17" s="662">
        <v>5547</v>
      </c>
      <c r="O17" s="672">
        <v>0</v>
      </c>
      <c r="P17" s="662">
        <v>4722</v>
      </c>
      <c r="Q17" s="672">
        <v>0</v>
      </c>
      <c r="R17" s="662">
        <v>4670</v>
      </c>
      <c r="S17" s="672">
        <v>0</v>
      </c>
    </row>
    <row r="18" spans="1:19" s="639" customFormat="1" ht="15.75" customHeight="1">
      <c r="A18" s="656"/>
      <c r="B18" s="657"/>
      <c r="C18" s="656" t="s">
        <v>560</v>
      </c>
      <c r="D18" s="658">
        <v>17320</v>
      </c>
      <c r="E18" s="659">
        <v>0</v>
      </c>
      <c r="F18" s="662">
        <v>14497</v>
      </c>
      <c r="G18" s="671">
        <v>0</v>
      </c>
      <c r="H18" s="662">
        <v>15102</v>
      </c>
      <c r="I18" s="671">
        <v>0</v>
      </c>
      <c r="J18" s="662">
        <v>14374</v>
      </c>
      <c r="K18" s="672">
        <v>0</v>
      </c>
      <c r="L18" s="662">
        <v>12269</v>
      </c>
      <c r="M18" s="672">
        <v>0</v>
      </c>
      <c r="N18" s="662">
        <v>13268</v>
      </c>
      <c r="O18" s="672">
        <v>0</v>
      </c>
      <c r="P18" s="662">
        <v>10439</v>
      </c>
      <c r="Q18" s="672">
        <v>0</v>
      </c>
      <c r="R18" s="662">
        <v>10020</v>
      </c>
      <c r="S18" s="672">
        <v>0</v>
      </c>
    </row>
    <row r="19" spans="1:19" s="639" customFormat="1" ht="8.25" customHeight="1">
      <c r="A19" s="656"/>
      <c r="B19" s="657"/>
      <c r="C19" s="656" t="s">
        <v>340</v>
      </c>
      <c r="D19" s="658">
        <v>534</v>
      </c>
      <c r="E19" s="659">
        <v>0</v>
      </c>
      <c r="F19" s="662">
        <v>535</v>
      </c>
      <c r="G19" s="671">
        <v>0</v>
      </c>
      <c r="H19" s="662">
        <v>536</v>
      </c>
      <c r="I19" s="671">
        <v>0</v>
      </c>
      <c r="J19" s="662">
        <v>533</v>
      </c>
      <c r="K19" s="672">
        <v>0</v>
      </c>
      <c r="L19" s="662">
        <v>554</v>
      </c>
      <c r="M19" s="672">
        <v>0</v>
      </c>
      <c r="N19" s="662">
        <v>682</v>
      </c>
      <c r="O19" s="672">
        <v>0</v>
      </c>
      <c r="P19" s="662">
        <v>693</v>
      </c>
      <c r="Q19" s="672">
        <v>0</v>
      </c>
      <c r="R19" s="662">
        <v>753</v>
      </c>
      <c r="S19" s="672">
        <v>0</v>
      </c>
    </row>
    <row r="20" spans="1:19" s="639" customFormat="1" ht="8.25" customHeight="1">
      <c r="A20" s="656"/>
      <c r="B20" s="657"/>
      <c r="C20" s="656" t="s">
        <v>344</v>
      </c>
      <c r="D20" s="658">
        <v>2553</v>
      </c>
      <c r="E20" s="659">
        <v>0</v>
      </c>
      <c r="F20" s="662">
        <v>2801</v>
      </c>
      <c r="G20" s="671">
        <v>0</v>
      </c>
      <c r="H20" s="662">
        <v>2497</v>
      </c>
      <c r="I20" s="671">
        <v>0</v>
      </c>
      <c r="J20" s="668">
        <v>2660</v>
      </c>
      <c r="K20" s="672">
        <v>0</v>
      </c>
      <c r="L20" s="668">
        <v>2487</v>
      </c>
      <c r="M20" s="672">
        <v>0</v>
      </c>
      <c r="N20" s="668">
        <v>3677</v>
      </c>
      <c r="O20" s="672">
        <v>0</v>
      </c>
      <c r="P20" s="668">
        <v>2951</v>
      </c>
      <c r="Q20" s="672">
        <v>0</v>
      </c>
      <c r="R20" s="668">
        <v>3581</v>
      </c>
      <c r="S20" s="672">
        <v>0</v>
      </c>
    </row>
    <row r="21" spans="1:19" s="639" customFormat="1" ht="8.25" customHeight="1">
      <c r="A21" s="292"/>
      <c r="B21" s="292"/>
      <c r="C21" s="292"/>
      <c r="D21" s="665">
        <f aca="true" t="shared" si="1" ref="D21:S21">SUM(D16:D20)</f>
        <v>80904</v>
      </c>
      <c r="E21" s="666">
        <f t="shared" si="1"/>
        <v>11660</v>
      </c>
      <c r="F21" s="667">
        <f t="shared" si="1"/>
        <v>74848</v>
      </c>
      <c r="G21" s="673">
        <f t="shared" si="1"/>
        <v>11494</v>
      </c>
      <c r="H21" s="667">
        <f t="shared" si="1"/>
        <v>71352</v>
      </c>
      <c r="I21" s="673">
        <f t="shared" si="1"/>
        <v>11108</v>
      </c>
      <c r="J21" s="667">
        <f t="shared" si="1"/>
        <v>64648</v>
      </c>
      <c r="K21" s="673">
        <f t="shared" si="1"/>
        <v>11827</v>
      </c>
      <c r="L21" s="667">
        <f t="shared" si="1"/>
        <v>67133</v>
      </c>
      <c r="M21" s="673">
        <f t="shared" si="1"/>
        <v>11061</v>
      </c>
      <c r="N21" s="667">
        <f t="shared" si="1"/>
        <v>65398</v>
      </c>
      <c r="O21" s="673">
        <f t="shared" si="1"/>
        <v>5026</v>
      </c>
      <c r="P21" s="667">
        <f t="shared" si="1"/>
        <v>60615</v>
      </c>
      <c r="Q21" s="673">
        <f t="shared" si="1"/>
        <v>4759</v>
      </c>
      <c r="R21" s="667">
        <f t="shared" si="1"/>
        <v>63079</v>
      </c>
      <c r="S21" s="673">
        <f t="shared" si="1"/>
        <v>4773</v>
      </c>
    </row>
    <row r="22" spans="1:19" s="639" customFormat="1" ht="8.25" customHeight="1">
      <c r="A22" s="653"/>
      <c r="B22" s="1985" t="s">
        <v>2</v>
      </c>
      <c r="C22" s="1986"/>
      <c r="D22" s="668"/>
      <c r="E22" s="669"/>
      <c r="F22" s="668"/>
      <c r="G22" s="669"/>
      <c r="H22" s="668"/>
      <c r="I22" s="669"/>
      <c r="J22" s="668"/>
      <c r="K22" s="669"/>
      <c r="L22" s="668"/>
      <c r="M22" s="669"/>
      <c r="N22" s="668"/>
      <c r="O22" s="669"/>
      <c r="P22" s="668"/>
      <c r="Q22" s="669"/>
      <c r="R22" s="668"/>
      <c r="S22" s="669"/>
    </row>
    <row r="23" spans="1:19" s="639" customFormat="1" ht="8.25" customHeight="1">
      <c r="A23" s="656"/>
      <c r="B23" s="657"/>
      <c r="C23" s="656" t="s">
        <v>206</v>
      </c>
      <c r="D23" s="658">
        <v>13393</v>
      </c>
      <c r="E23" s="659">
        <v>2000</v>
      </c>
      <c r="F23" s="662">
        <v>13186</v>
      </c>
      <c r="G23" s="671">
        <v>1923</v>
      </c>
      <c r="H23" s="662">
        <v>11446</v>
      </c>
      <c r="I23" s="671">
        <v>1821</v>
      </c>
      <c r="J23" s="662">
        <v>10422</v>
      </c>
      <c r="K23" s="671">
        <v>2021</v>
      </c>
      <c r="L23" s="662">
        <v>10276</v>
      </c>
      <c r="M23" s="671">
        <v>1854</v>
      </c>
      <c r="N23" s="662">
        <v>10326</v>
      </c>
      <c r="O23" s="671">
        <v>1776</v>
      </c>
      <c r="P23" s="662">
        <v>10150</v>
      </c>
      <c r="Q23" s="671">
        <v>1689</v>
      </c>
      <c r="R23" s="662">
        <v>10715</v>
      </c>
      <c r="S23" s="671">
        <v>1940</v>
      </c>
    </row>
    <row r="24" spans="1:19" s="639" customFormat="1" ht="8.25" customHeight="1">
      <c r="A24" s="656"/>
      <c r="B24" s="657"/>
      <c r="C24" s="656" t="s">
        <v>342</v>
      </c>
      <c r="D24" s="658">
        <v>1037</v>
      </c>
      <c r="E24" s="659">
        <v>5</v>
      </c>
      <c r="F24" s="662">
        <v>980</v>
      </c>
      <c r="G24" s="671">
        <v>6</v>
      </c>
      <c r="H24" s="662">
        <v>996</v>
      </c>
      <c r="I24" s="671">
        <v>6</v>
      </c>
      <c r="J24" s="662">
        <v>840</v>
      </c>
      <c r="K24" s="672">
        <v>8</v>
      </c>
      <c r="L24" s="662">
        <v>984</v>
      </c>
      <c r="M24" s="672">
        <v>9</v>
      </c>
      <c r="N24" s="662">
        <v>1040</v>
      </c>
      <c r="O24" s="672">
        <v>0</v>
      </c>
      <c r="P24" s="662">
        <v>1089</v>
      </c>
      <c r="Q24" s="672">
        <v>0</v>
      </c>
      <c r="R24" s="662">
        <v>1011</v>
      </c>
      <c r="S24" s="672">
        <v>0</v>
      </c>
    </row>
    <row r="25" spans="1:19" s="639" customFormat="1" ht="15.75" customHeight="1">
      <c r="A25" s="656"/>
      <c r="B25" s="657"/>
      <c r="C25" s="656" t="s">
        <v>560</v>
      </c>
      <c r="D25" s="658">
        <v>24093</v>
      </c>
      <c r="E25" s="659">
        <v>0</v>
      </c>
      <c r="F25" s="662">
        <v>29446</v>
      </c>
      <c r="G25" s="671">
        <v>0</v>
      </c>
      <c r="H25" s="662">
        <v>26739</v>
      </c>
      <c r="I25" s="671">
        <v>0</v>
      </c>
      <c r="J25" s="662">
        <v>21469</v>
      </c>
      <c r="K25" s="672">
        <v>0</v>
      </c>
      <c r="L25" s="662">
        <v>22459</v>
      </c>
      <c r="M25" s="672">
        <v>0</v>
      </c>
      <c r="N25" s="662">
        <v>22296</v>
      </c>
      <c r="O25" s="672">
        <v>0</v>
      </c>
      <c r="P25" s="662">
        <v>24008</v>
      </c>
      <c r="Q25" s="672">
        <v>0</v>
      </c>
      <c r="R25" s="662">
        <v>22720</v>
      </c>
      <c r="S25" s="672">
        <v>0</v>
      </c>
    </row>
    <row r="26" spans="1:19" s="639" customFormat="1" ht="8.25" customHeight="1">
      <c r="A26" s="656"/>
      <c r="B26" s="657"/>
      <c r="C26" s="656" t="s">
        <v>340</v>
      </c>
      <c r="D26" s="658">
        <v>67347</v>
      </c>
      <c r="E26" s="659">
        <v>0</v>
      </c>
      <c r="F26" s="662">
        <v>66862</v>
      </c>
      <c r="G26" s="671">
        <v>0</v>
      </c>
      <c r="H26" s="662">
        <v>63491</v>
      </c>
      <c r="I26" s="671">
        <v>0</v>
      </c>
      <c r="J26" s="662">
        <v>64176</v>
      </c>
      <c r="K26" s="672">
        <v>0</v>
      </c>
      <c r="L26" s="662">
        <v>62155</v>
      </c>
      <c r="M26" s="672">
        <v>0</v>
      </c>
      <c r="N26" s="662">
        <v>64972</v>
      </c>
      <c r="O26" s="672">
        <v>0</v>
      </c>
      <c r="P26" s="662">
        <v>61464</v>
      </c>
      <c r="Q26" s="672">
        <v>0</v>
      </c>
      <c r="R26" s="662">
        <v>62107</v>
      </c>
      <c r="S26" s="672">
        <v>0</v>
      </c>
    </row>
    <row r="27" spans="1:19" s="639" customFormat="1" ht="8.25" customHeight="1">
      <c r="A27" s="656"/>
      <c r="B27" s="657"/>
      <c r="C27" s="656" t="s">
        <v>344</v>
      </c>
      <c r="D27" s="658">
        <v>8657</v>
      </c>
      <c r="E27" s="659">
        <v>278</v>
      </c>
      <c r="F27" s="662">
        <v>8182</v>
      </c>
      <c r="G27" s="671">
        <v>242</v>
      </c>
      <c r="H27" s="662">
        <v>8165</v>
      </c>
      <c r="I27" s="671">
        <v>222</v>
      </c>
      <c r="J27" s="674">
        <v>7527</v>
      </c>
      <c r="K27" s="675">
        <v>232</v>
      </c>
      <c r="L27" s="674">
        <v>6350</v>
      </c>
      <c r="M27" s="675">
        <v>233</v>
      </c>
      <c r="N27" s="674">
        <v>7603</v>
      </c>
      <c r="O27" s="675">
        <v>219</v>
      </c>
      <c r="P27" s="674">
        <v>6053</v>
      </c>
      <c r="Q27" s="675">
        <v>160</v>
      </c>
      <c r="R27" s="674">
        <v>6005</v>
      </c>
      <c r="S27" s="675">
        <v>167</v>
      </c>
    </row>
    <row r="28" spans="1:19" s="639" customFormat="1" ht="8.25" customHeight="1">
      <c r="A28" s="676"/>
      <c r="B28" s="644"/>
      <c r="C28" s="677"/>
      <c r="D28" s="678">
        <f aca="true" t="shared" si="2" ref="D28:S28">SUM(D23:D27)</f>
        <v>114527</v>
      </c>
      <c r="E28" s="679">
        <f t="shared" si="2"/>
        <v>2283</v>
      </c>
      <c r="F28" s="680">
        <f t="shared" si="2"/>
        <v>118656</v>
      </c>
      <c r="G28" s="681">
        <f t="shared" si="2"/>
        <v>2171</v>
      </c>
      <c r="H28" s="680">
        <f t="shared" si="2"/>
        <v>110837</v>
      </c>
      <c r="I28" s="681">
        <f t="shared" si="2"/>
        <v>2049</v>
      </c>
      <c r="J28" s="680">
        <f t="shared" si="2"/>
        <v>104434</v>
      </c>
      <c r="K28" s="681">
        <f t="shared" si="2"/>
        <v>2261</v>
      </c>
      <c r="L28" s="680">
        <f t="shared" si="2"/>
        <v>102224</v>
      </c>
      <c r="M28" s="681">
        <f t="shared" si="2"/>
        <v>2096</v>
      </c>
      <c r="N28" s="680">
        <f t="shared" si="2"/>
        <v>106237</v>
      </c>
      <c r="O28" s="681">
        <f t="shared" si="2"/>
        <v>1995</v>
      </c>
      <c r="P28" s="680">
        <f t="shared" si="2"/>
        <v>102764</v>
      </c>
      <c r="Q28" s="681">
        <f t="shared" si="2"/>
        <v>1849</v>
      </c>
      <c r="R28" s="680">
        <f t="shared" si="2"/>
        <v>102558</v>
      </c>
      <c r="S28" s="681">
        <f t="shared" si="2"/>
        <v>2107</v>
      </c>
    </row>
    <row r="29" spans="1:19" s="639" customFormat="1" ht="15.75" customHeight="1">
      <c r="A29" s="1998" t="s">
        <v>841</v>
      </c>
      <c r="B29" s="1998"/>
      <c r="C29" s="1999"/>
      <c r="D29" s="682">
        <f aca="true" t="shared" si="3" ref="D29:S29">D28+D21+D14</f>
        <v>442645</v>
      </c>
      <c r="E29" s="683">
        <f t="shared" si="3"/>
        <v>45583</v>
      </c>
      <c r="F29" s="684">
        <f t="shared" si="3"/>
        <v>434213</v>
      </c>
      <c r="G29" s="685">
        <f t="shared" si="3"/>
        <v>43613</v>
      </c>
      <c r="H29" s="684">
        <f t="shared" si="3"/>
        <v>415502</v>
      </c>
      <c r="I29" s="685">
        <f t="shared" si="3"/>
        <v>41080</v>
      </c>
      <c r="J29" s="684">
        <f t="shared" si="3"/>
        <v>385845</v>
      </c>
      <c r="K29" s="685">
        <f t="shared" si="3"/>
        <v>42363</v>
      </c>
      <c r="L29" s="684">
        <f t="shared" si="3"/>
        <v>381385</v>
      </c>
      <c r="M29" s="685">
        <f t="shared" si="3"/>
        <v>39944</v>
      </c>
      <c r="N29" s="684">
        <f t="shared" si="3"/>
        <v>383774</v>
      </c>
      <c r="O29" s="685">
        <f t="shared" si="3"/>
        <v>10784</v>
      </c>
      <c r="P29" s="684">
        <f t="shared" si="3"/>
        <v>362300</v>
      </c>
      <c r="Q29" s="685">
        <f t="shared" si="3"/>
        <v>10197</v>
      </c>
      <c r="R29" s="684">
        <f t="shared" si="3"/>
        <v>356284</v>
      </c>
      <c r="S29" s="685">
        <f t="shared" si="3"/>
        <v>10657</v>
      </c>
    </row>
    <row r="30" spans="1:19" s="639" customFormat="1" ht="24.75" customHeight="1">
      <c r="A30" s="657"/>
      <c r="B30" s="1989" t="s">
        <v>561</v>
      </c>
      <c r="C30" s="1990"/>
      <c r="D30" s="682">
        <v>125769</v>
      </c>
      <c r="E30" s="683">
        <v>0</v>
      </c>
      <c r="F30" s="684">
        <v>122114</v>
      </c>
      <c r="G30" s="685">
        <v>0</v>
      </c>
      <c r="H30" s="684">
        <v>118964</v>
      </c>
      <c r="I30" s="685">
        <v>0</v>
      </c>
      <c r="J30" s="684">
        <v>101315</v>
      </c>
      <c r="K30" s="685">
        <v>0</v>
      </c>
      <c r="L30" s="684">
        <v>98861</v>
      </c>
      <c r="M30" s="685">
        <v>0</v>
      </c>
      <c r="N30" s="684">
        <v>95043</v>
      </c>
      <c r="O30" s="685">
        <v>0</v>
      </c>
      <c r="P30" s="684">
        <v>88596</v>
      </c>
      <c r="Q30" s="685">
        <v>0</v>
      </c>
      <c r="R30" s="684">
        <v>76263</v>
      </c>
      <c r="S30" s="685">
        <v>0</v>
      </c>
    </row>
    <row r="31" spans="1:19" s="639" customFormat="1" ht="15.75" customHeight="1">
      <c r="A31" s="1987" t="s">
        <v>563</v>
      </c>
      <c r="B31" s="1987"/>
      <c r="C31" s="1988"/>
      <c r="D31" s="686">
        <f aca="true" t="shared" si="4" ref="D31:S31">D29-D30</f>
        <v>316876</v>
      </c>
      <c r="E31" s="687">
        <f t="shared" si="4"/>
        <v>45583</v>
      </c>
      <c r="F31" s="688">
        <f t="shared" si="4"/>
        <v>312099</v>
      </c>
      <c r="G31" s="1362">
        <f t="shared" si="4"/>
        <v>43613</v>
      </c>
      <c r="H31" s="688">
        <f t="shared" si="4"/>
        <v>296538</v>
      </c>
      <c r="I31" s="1362">
        <f t="shared" si="4"/>
        <v>41080</v>
      </c>
      <c r="J31" s="688">
        <f t="shared" si="4"/>
        <v>284530</v>
      </c>
      <c r="K31" s="1362">
        <f t="shared" si="4"/>
        <v>42363</v>
      </c>
      <c r="L31" s="688">
        <f t="shared" si="4"/>
        <v>282524</v>
      </c>
      <c r="M31" s="1362">
        <f t="shared" si="4"/>
        <v>39944</v>
      </c>
      <c r="N31" s="688">
        <f t="shared" si="4"/>
        <v>288731</v>
      </c>
      <c r="O31" s="1362">
        <f t="shared" si="4"/>
        <v>10784</v>
      </c>
      <c r="P31" s="688">
        <f t="shared" si="4"/>
        <v>273704</v>
      </c>
      <c r="Q31" s="1362">
        <f t="shared" si="4"/>
        <v>10197</v>
      </c>
      <c r="R31" s="688">
        <f t="shared" si="4"/>
        <v>280021</v>
      </c>
      <c r="S31" s="1362">
        <f t="shared" si="4"/>
        <v>10657</v>
      </c>
    </row>
    <row r="32" spans="1:19" s="639" customFormat="1" ht="8.25" customHeight="1">
      <c r="A32" s="653"/>
      <c r="B32" s="653"/>
      <c r="C32" s="653"/>
      <c r="D32" s="668"/>
      <c r="E32" s="669"/>
      <c r="F32" s="668"/>
      <c r="G32" s="669"/>
      <c r="H32" s="668"/>
      <c r="I32" s="669"/>
      <c r="J32" s="668"/>
      <c r="K32" s="669"/>
      <c r="L32" s="668"/>
      <c r="M32" s="669"/>
      <c r="N32" s="668"/>
      <c r="O32" s="669"/>
      <c r="P32" s="668"/>
      <c r="Q32" s="669"/>
      <c r="R32" s="668"/>
      <c r="S32" s="669"/>
    </row>
    <row r="33" spans="1:19" s="639" customFormat="1" ht="8.25" customHeight="1">
      <c r="A33" s="1985" t="s">
        <v>338</v>
      </c>
      <c r="B33" s="1985"/>
      <c r="C33" s="1986"/>
      <c r="D33" s="668"/>
      <c r="E33" s="669"/>
      <c r="F33" s="668"/>
      <c r="G33" s="669"/>
      <c r="H33" s="668"/>
      <c r="I33" s="669"/>
      <c r="J33" s="668"/>
      <c r="K33" s="669"/>
      <c r="L33" s="668"/>
      <c r="M33" s="669"/>
      <c r="N33" s="668"/>
      <c r="O33" s="669"/>
      <c r="P33" s="668"/>
      <c r="Q33" s="669"/>
      <c r="R33" s="668"/>
      <c r="S33" s="669"/>
    </row>
    <row r="34" spans="1:19" s="639" customFormat="1" ht="15.75" customHeight="1">
      <c r="A34" s="653"/>
      <c r="B34" s="1985" t="s">
        <v>562</v>
      </c>
      <c r="C34" s="1986"/>
      <c r="D34" s="668"/>
      <c r="E34" s="669"/>
      <c r="F34" s="668"/>
      <c r="G34" s="669"/>
      <c r="H34" s="668"/>
      <c r="I34" s="669"/>
      <c r="J34" s="668"/>
      <c r="K34" s="669"/>
      <c r="L34" s="668"/>
      <c r="M34" s="669"/>
      <c r="N34" s="668"/>
      <c r="O34" s="669"/>
      <c r="P34" s="668"/>
      <c r="Q34" s="669"/>
      <c r="R34" s="668"/>
      <c r="S34" s="669"/>
    </row>
    <row r="35" spans="1:19" s="639" customFormat="1" ht="8.25" customHeight="1">
      <c r="A35" s="657"/>
      <c r="B35" s="657"/>
      <c r="C35" s="656" t="s">
        <v>206</v>
      </c>
      <c r="D35" s="658">
        <v>225107</v>
      </c>
      <c r="E35" s="659">
        <v>3551</v>
      </c>
      <c r="F35" s="662">
        <v>225115</v>
      </c>
      <c r="G35" s="671">
        <v>3423</v>
      </c>
      <c r="H35" s="662">
        <v>224655</v>
      </c>
      <c r="I35" s="671">
        <v>3200</v>
      </c>
      <c r="J35" s="662">
        <v>223291</v>
      </c>
      <c r="K35" s="671">
        <v>3423</v>
      </c>
      <c r="L35" s="662">
        <v>219304</v>
      </c>
      <c r="M35" s="671">
        <v>3284</v>
      </c>
      <c r="N35" s="662">
        <v>211790</v>
      </c>
      <c r="O35" s="671">
        <v>2696</v>
      </c>
      <c r="P35" s="662">
        <v>206740</v>
      </c>
      <c r="Q35" s="671">
        <v>2556</v>
      </c>
      <c r="R35" s="662">
        <v>201580</v>
      </c>
      <c r="S35" s="671">
        <v>2645</v>
      </c>
    </row>
    <row r="36" spans="1:19" s="639" customFormat="1" ht="8.25" customHeight="1">
      <c r="A36" s="657"/>
      <c r="B36" s="657"/>
      <c r="C36" s="656" t="s">
        <v>342</v>
      </c>
      <c r="D36" s="658">
        <v>19962</v>
      </c>
      <c r="E36" s="659">
        <v>3</v>
      </c>
      <c r="F36" s="662">
        <v>19978</v>
      </c>
      <c r="G36" s="671">
        <v>3</v>
      </c>
      <c r="H36" s="662">
        <v>18900</v>
      </c>
      <c r="I36" s="671">
        <v>3</v>
      </c>
      <c r="J36" s="662">
        <v>18922</v>
      </c>
      <c r="K36" s="672">
        <v>3</v>
      </c>
      <c r="L36" s="662">
        <v>19967</v>
      </c>
      <c r="M36" s="672">
        <v>4</v>
      </c>
      <c r="N36" s="662">
        <v>19543</v>
      </c>
      <c r="O36" s="672">
        <v>0</v>
      </c>
      <c r="P36" s="662">
        <v>17926</v>
      </c>
      <c r="Q36" s="672">
        <v>0</v>
      </c>
      <c r="R36" s="662">
        <v>18375</v>
      </c>
      <c r="S36" s="672">
        <v>0</v>
      </c>
    </row>
    <row r="37" spans="1:19" s="639" customFormat="1" ht="8.25" customHeight="1">
      <c r="A37" s="689"/>
      <c r="B37" s="292"/>
      <c r="C37" s="293"/>
      <c r="D37" s="665">
        <f aca="true" t="shared" si="5" ref="D37:S37">SUM(D35:D36)</f>
        <v>245069</v>
      </c>
      <c r="E37" s="666">
        <f t="shared" si="5"/>
        <v>3554</v>
      </c>
      <c r="F37" s="667">
        <f t="shared" si="5"/>
        <v>245093</v>
      </c>
      <c r="G37" s="673">
        <f t="shared" si="5"/>
        <v>3426</v>
      </c>
      <c r="H37" s="667">
        <f t="shared" si="5"/>
        <v>243555</v>
      </c>
      <c r="I37" s="673">
        <f t="shared" si="5"/>
        <v>3203</v>
      </c>
      <c r="J37" s="667">
        <f t="shared" si="5"/>
        <v>242213</v>
      </c>
      <c r="K37" s="673">
        <f t="shared" si="5"/>
        <v>3426</v>
      </c>
      <c r="L37" s="667">
        <f t="shared" si="5"/>
        <v>239271</v>
      </c>
      <c r="M37" s="673">
        <f t="shared" si="5"/>
        <v>3288</v>
      </c>
      <c r="N37" s="667">
        <f t="shared" si="5"/>
        <v>231333</v>
      </c>
      <c r="O37" s="673">
        <f t="shared" si="5"/>
        <v>2696</v>
      </c>
      <c r="P37" s="667">
        <f t="shared" si="5"/>
        <v>224666</v>
      </c>
      <c r="Q37" s="673">
        <f t="shared" si="5"/>
        <v>2556</v>
      </c>
      <c r="R37" s="667">
        <f t="shared" si="5"/>
        <v>219955</v>
      </c>
      <c r="S37" s="673">
        <f t="shared" si="5"/>
        <v>2645</v>
      </c>
    </row>
    <row r="38" spans="1:19" s="639" customFormat="1" ht="15" customHeight="1">
      <c r="A38" s="653"/>
      <c r="B38" s="1985" t="s">
        <v>684</v>
      </c>
      <c r="C38" s="1986"/>
      <c r="D38" s="668"/>
      <c r="E38" s="669"/>
      <c r="F38" s="668"/>
      <c r="G38" s="669"/>
      <c r="H38" s="668"/>
      <c r="I38" s="669"/>
      <c r="J38" s="668"/>
      <c r="K38" s="669"/>
      <c r="L38" s="668"/>
      <c r="M38" s="669"/>
      <c r="N38" s="668"/>
      <c r="O38" s="669"/>
      <c r="P38" s="668"/>
      <c r="Q38" s="669"/>
      <c r="R38" s="668"/>
      <c r="S38" s="669"/>
    </row>
    <row r="39" spans="1:19" s="639" customFormat="1" ht="8.25" customHeight="1">
      <c r="A39" s="656"/>
      <c r="B39" s="657"/>
      <c r="C39" s="656" t="s">
        <v>206</v>
      </c>
      <c r="D39" s="658">
        <v>22337</v>
      </c>
      <c r="E39" s="659">
        <v>0</v>
      </c>
      <c r="F39" s="662">
        <v>22245</v>
      </c>
      <c r="G39" s="671">
        <v>0</v>
      </c>
      <c r="H39" s="662">
        <v>21941</v>
      </c>
      <c r="I39" s="671">
        <v>0</v>
      </c>
      <c r="J39" s="662">
        <v>21982</v>
      </c>
      <c r="K39" s="661">
        <v>0</v>
      </c>
      <c r="L39" s="662">
        <v>21922</v>
      </c>
      <c r="M39" s="661">
        <v>0</v>
      </c>
      <c r="N39" s="662">
        <v>21578</v>
      </c>
      <c r="O39" s="661">
        <v>0</v>
      </c>
      <c r="P39" s="662">
        <v>21504</v>
      </c>
      <c r="Q39" s="661">
        <v>0</v>
      </c>
      <c r="R39" s="662">
        <v>21597</v>
      </c>
      <c r="S39" s="661">
        <v>0</v>
      </c>
    </row>
    <row r="40" spans="1:19" s="639" customFormat="1" ht="8.25" customHeight="1">
      <c r="A40" s="656"/>
      <c r="B40" s="657"/>
      <c r="C40" s="656" t="s">
        <v>342</v>
      </c>
      <c r="D40" s="658">
        <v>50762</v>
      </c>
      <c r="E40" s="659">
        <v>0</v>
      </c>
      <c r="F40" s="662">
        <v>49812</v>
      </c>
      <c r="G40" s="671">
        <v>0</v>
      </c>
      <c r="H40" s="662">
        <v>49860</v>
      </c>
      <c r="I40" s="671">
        <v>0</v>
      </c>
      <c r="J40" s="662">
        <v>49140</v>
      </c>
      <c r="K40" s="664">
        <v>0</v>
      </c>
      <c r="L40" s="662">
        <v>46383</v>
      </c>
      <c r="M40" s="664">
        <v>0</v>
      </c>
      <c r="N40" s="662">
        <v>46623</v>
      </c>
      <c r="O40" s="664">
        <v>0</v>
      </c>
      <c r="P40" s="662">
        <v>48231</v>
      </c>
      <c r="Q40" s="664">
        <v>0</v>
      </c>
      <c r="R40" s="662">
        <v>47140</v>
      </c>
      <c r="S40" s="664">
        <v>0</v>
      </c>
    </row>
    <row r="41" spans="1:19" s="639" customFormat="1" ht="8.25" customHeight="1">
      <c r="A41" s="656"/>
      <c r="B41" s="657"/>
      <c r="C41" s="656" t="s">
        <v>340</v>
      </c>
      <c r="D41" s="658">
        <v>273</v>
      </c>
      <c r="E41" s="659">
        <v>0</v>
      </c>
      <c r="F41" s="662">
        <v>311</v>
      </c>
      <c r="G41" s="671">
        <v>0</v>
      </c>
      <c r="H41" s="662">
        <v>240</v>
      </c>
      <c r="I41" s="671">
        <v>0</v>
      </c>
      <c r="J41" s="668">
        <v>293</v>
      </c>
      <c r="K41" s="664">
        <v>0</v>
      </c>
      <c r="L41" s="668">
        <v>311</v>
      </c>
      <c r="M41" s="664">
        <v>0</v>
      </c>
      <c r="N41" s="668">
        <v>302</v>
      </c>
      <c r="O41" s="664">
        <v>0</v>
      </c>
      <c r="P41" s="668">
        <v>258</v>
      </c>
      <c r="Q41" s="664">
        <v>0</v>
      </c>
      <c r="R41" s="668">
        <v>319</v>
      </c>
      <c r="S41" s="664">
        <v>0</v>
      </c>
    </row>
    <row r="42" spans="1:19" s="639" customFormat="1" ht="8.25" customHeight="1">
      <c r="A42" s="292"/>
      <c r="B42" s="292"/>
      <c r="C42" s="292"/>
      <c r="D42" s="690">
        <f aca="true" t="shared" si="6" ref="D42:S42">SUM(D39:D41)</f>
        <v>73372</v>
      </c>
      <c r="E42" s="691">
        <f t="shared" si="6"/>
        <v>0</v>
      </c>
      <c r="F42" s="692">
        <f t="shared" si="6"/>
        <v>72368</v>
      </c>
      <c r="G42" s="693">
        <f t="shared" si="6"/>
        <v>0</v>
      </c>
      <c r="H42" s="692">
        <f t="shared" si="6"/>
        <v>72041</v>
      </c>
      <c r="I42" s="693">
        <f t="shared" si="6"/>
        <v>0</v>
      </c>
      <c r="J42" s="692">
        <f t="shared" si="6"/>
        <v>71415</v>
      </c>
      <c r="K42" s="693">
        <f t="shared" si="6"/>
        <v>0</v>
      </c>
      <c r="L42" s="692">
        <f t="shared" si="6"/>
        <v>68616</v>
      </c>
      <c r="M42" s="693">
        <f t="shared" si="6"/>
        <v>0</v>
      </c>
      <c r="N42" s="692">
        <f t="shared" si="6"/>
        <v>68503</v>
      </c>
      <c r="O42" s="693">
        <f t="shared" si="6"/>
        <v>0</v>
      </c>
      <c r="P42" s="692">
        <f t="shared" si="6"/>
        <v>69993</v>
      </c>
      <c r="Q42" s="693">
        <f t="shared" si="6"/>
        <v>0</v>
      </c>
      <c r="R42" s="692">
        <f t="shared" si="6"/>
        <v>69056</v>
      </c>
      <c r="S42" s="693">
        <f t="shared" si="6"/>
        <v>0</v>
      </c>
    </row>
    <row r="43" spans="1:19" s="639" customFormat="1" ht="8.25" customHeight="1">
      <c r="A43" s="653"/>
      <c r="B43" s="1985" t="s">
        <v>682</v>
      </c>
      <c r="C43" s="1986"/>
      <c r="D43" s="668"/>
      <c r="E43" s="669"/>
      <c r="F43" s="668"/>
      <c r="G43" s="669"/>
      <c r="H43" s="668"/>
      <c r="I43" s="669"/>
      <c r="J43" s="668"/>
      <c r="K43" s="669"/>
      <c r="L43" s="668"/>
      <c r="M43" s="669"/>
      <c r="N43" s="668"/>
      <c r="O43" s="669"/>
      <c r="P43" s="668"/>
      <c r="Q43" s="669"/>
      <c r="R43" s="668"/>
      <c r="S43" s="669"/>
    </row>
    <row r="44" spans="1:19" s="639" customFormat="1" ht="8.25" customHeight="1">
      <c r="A44" s="656"/>
      <c r="B44" s="657"/>
      <c r="C44" s="656" t="s">
        <v>206</v>
      </c>
      <c r="D44" s="658">
        <v>11828</v>
      </c>
      <c r="E44" s="659">
        <v>1144</v>
      </c>
      <c r="F44" s="662">
        <v>11558</v>
      </c>
      <c r="G44" s="671">
        <v>1138</v>
      </c>
      <c r="H44" s="662">
        <v>11047</v>
      </c>
      <c r="I44" s="671">
        <v>1081</v>
      </c>
      <c r="J44" s="662">
        <v>10755</v>
      </c>
      <c r="K44" s="671">
        <v>1158</v>
      </c>
      <c r="L44" s="662">
        <v>10466</v>
      </c>
      <c r="M44" s="671">
        <v>1080</v>
      </c>
      <c r="N44" s="662">
        <v>10117</v>
      </c>
      <c r="O44" s="671">
        <v>851</v>
      </c>
      <c r="P44" s="662">
        <v>9762</v>
      </c>
      <c r="Q44" s="671">
        <v>797</v>
      </c>
      <c r="R44" s="662">
        <v>9671</v>
      </c>
      <c r="S44" s="671">
        <v>794</v>
      </c>
    </row>
    <row r="45" spans="1:19" s="639" customFormat="1" ht="8.25" customHeight="1">
      <c r="A45" s="656"/>
      <c r="B45" s="657"/>
      <c r="C45" s="656" t="s">
        <v>342</v>
      </c>
      <c r="D45" s="658">
        <v>2487</v>
      </c>
      <c r="E45" s="659">
        <v>26</v>
      </c>
      <c r="F45" s="662">
        <v>2448</v>
      </c>
      <c r="G45" s="671">
        <v>28</v>
      </c>
      <c r="H45" s="662">
        <v>2430</v>
      </c>
      <c r="I45" s="671">
        <v>27</v>
      </c>
      <c r="J45" s="662">
        <v>2396</v>
      </c>
      <c r="K45" s="671">
        <v>28</v>
      </c>
      <c r="L45" s="662">
        <v>2142</v>
      </c>
      <c r="M45" s="671">
        <v>30</v>
      </c>
      <c r="N45" s="662">
        <v>2088</v>
      </c>
      <c r="O45" s="671">
        <v>27</v>
      </c>
      <c r="P45" s="662">
        <v>2073</v>
      </c>
      <c r="Q45" s="671">
        <v>25</v>
      </c>
      <c r="R45" s="662">
        <v>2026</v>
      </c>
      <c r="S45" s="671">
        <v>26</v>
      </c>
    </row>
    <row r="46" spans="1:19" s="639" customFormat="1" ht="8.25" customHeight="1">
      <c r="A46" s="656"/>
      <c r="B46" s="657"/>
      <c r="C46" s="656" t="s">
        <v>340</v>
      </c>
      <c r="D46" s="658">
        <v>29</v>
      </c>
      <c r="E46" s="659">
        <v>0</v>
      </c>
      <c r="F46" s="662">
        <v>31</v>
      </c>
      <c r="G46" s="671">
        <v>0</v>
      </c>
      <c r="H46" s="662">
        <v>36</v>
      </c>
      <c r="I46" s="671">
        <v>0</v>
      </c>
      <c r="J46" s="668">
        <v>37</v>
      </c>
      <c r="K46" s="672">
        <v>0</v>
      </c>
      <c r="L46" s="668">
        <v>33</v>
      </c>
      <c r="M46" s="672">
        <v>0</v>
      </c>
      <c r="N46" s="668">
        <v>34</v>
      </c>
      <c r="O46" s="672">
        <v>0</v>
      </c>
      <c r="P46" s="668">
        <v>36</v>
      </c>
      <c r="Q46" s="672">
        <v>0</v>
      </c>
      <c r="R46" s="668">
        <v>32</v>
      </c>
      <c r="S46" s="672">
        <v>0</v>
      </c>
    </row>
    <row r="47" spans="1:19" s="639" customFormat="1" ht="8.25" customHeight="1">
      <c r="A47" s="689"/>
      <c r="B47" s="292"/>
      <c r="C47" s="293"/>
      <c r="D47" s="665">
        <f aca="true" t="shared" si="7" ref="D47:S47">SUM(D44:D46)</f>
        <v>14344</v>
      </c>
      <c r="E47" s="666">
        <f t="shared" si="7"/>
        <v>1170</v>
      </c>
      <c r="F47" s="667">
        <f t="shared" si="7"/>
        <v>14037</v>
      </c>
      <c r="G47" s="673">
        <f t="shared" si="7"/>
        <v>1166</v>
      </c>
      <c r="H47" s="667">
        <f t="shared" si="7"/>
        <v>13513</v>
      </c>
      <c r="I47" s="673">
        <f t="shared" si="7"/>
        <v>1108</v>
      </c>
      <c r="J47" s="667">
        <f t="shared" si="7"/>
        <v>13188</v>
      </c>
      <c r="K47" s="673">
        <f t="shared" si="7"/>
        <v>1186</v>
      </c>
      <c r="L47" s="667">
        <f t="shared" si="7"/>
        <v>12641</v>
      </c>
      <c r="M47" s="673">
        <f t="shared" si="7"/>
        <v>1110</v>
      </c>
      <c r="N47" s="667">
        <f t="shared" si="7"/>
        <v>12239</v>
      </c>
      <c r="O47" s="673">
        <f t="shared" si="7"/>
        <v>878</v>
      </c>
      <c r="P47" s="667">
        <f t="shared" si="7"/>
        <v>11871</v>
      </c>
      <c r="Q47" s="673">
        <f t="shared" si="7"/>
        <v>822</v>
      </c>
      <c r="R47" s="667">
        <f t="shared" si="7"/>
        <v>11729</v>
      </c>
      <c r="S47" s="673">
        <f t="shared" si="7"/>
        <v>820</v>
      </c>
    </row>
    <row r="48" spans="1:19" s="639" customFormat="1" ht="8.25" customHeight="1">
      <c r="A48" s="1998" t="s">
        <v>339</v>
      </c>
      <c r="B48" s="1998"/>
      <c r="C48" s="1999"/>
      <c r="D48" s="682">
        <f aca="true" t="shared" si="8" ref="D48:S48">D47+D42+D37</f>
        <v>332785</v>
      </c>
      <c r="E48" s="683">
        <f t="shared" si="8"/>
        <v>4724</v>
      </c>
      <c r="F48" s="684">
        <f t="shared" si="8"/>
        <v>331498</v>
      </c>
      <c r="G48" s="685">
        <f t="shared" si="8"/>
        <v>4592</v>
      </c>
      <c r="H48" s="684">
        <f t="shared" si="8"/>
        <v>329109</v>
      </c>
      <c r="I48" s="685">
        <f t="shared" si="8"/>
        <v>4311</v>
      </c>
      <c r="J48" s="684">
        <f t="shared" si="8"/>
        <v>326816</v>
      </c>
      <c r="K48" s="685">
        <f t="shared" si="8"/>
        <v>4612</v>
      </c>
      <c r="L48" s="684">
        <f t="shared" si="8"/>
        <v>320528</v>
      </c>
      <c r="M48" s="685">
        <f t="shared" si="8"/>
        <v>4398</v>
      </c>
      <c r="N48" s="684">
        <f t="shared" si="8"/>
        <v>312075</v>
      </c>
      <c r="O48" s="685">
        <f t="shared" si="8"/>
        <v>3574</v>
      </c>
      <c r="P48" s="684">
        <f t="shared" si="8"/>
        <v>306530</v>
      </c>
      <c r="Q48" s="685">
        <f t="shared" si="8"/>
        <v>3378</v>
      </c>
      <c r="R48" s="684">
        <f t="shared" si="8"/>
        <v>300740</v>
      </c>
      <c r="S48" s="685">
        <f t="shared" si="8"/>
        <v>3465</v>
      </c>
    </row>
    <row r="49" spans="1:19" s="639" customFormat="1" ht="8.25" customHeight="1">
      <c r="A49" s="1987" t="s">
        <v>16</v>
      </c>
      <c r="B49" s="1987"/>
      <c r="C49" s="1988"/>
      <c r="D49" s="682">
        <v>14054</v>
      </c>
      <c r="E49" s="683">
        <v>0</v>
      </c>
      <c r="F49" s="684">
        <v>14436</v>
      </c>
      <c r="G49" s="685">
        <v>0</v>
      </c>
      <c r="H49" s="684">
        <v>13884</v>
      </c>
      <c r="I49" s="685">
        <v>0</v>
      </c>
      <c r="J49" s="684">
        <v>14174</v>
      </c>
      <c r="K49" s="685">
        <v>0</v>
      </c>
      <c r="L49" s="684">
        <v>13350</v>
      </c>
      <c r="M49" s="685">
        <v>0</v>
      </c>
      <c r="N49" s="684">
        <v>12546</v>
      </c>
      <c r="O49" s="685">
        <v>0</v>
      </c>
      <c r="P49" s="684">
        <v>13001</v>
      </c>
      <c r="Q49" s="685">
        <v>0</v>
      </c>
      <c r="R49" s="684">
        <v>18863</v>
      </c>
      <c r="S49" s="685">
        <v>0</v>
      </c>
    </row>
    <row r="50" spans="1:19" s="639" customFormat="1" ht="8.25" customHeight="1">
      <c r="A50" s="1987" t="s">
        <v>17</v>
      </c>
      <c r="B50" s="1987"/>
      <c r="C50" s="1988"/>
      <c r="D50" s="682">
        <f aca="true" t="shared" si="9" ref="D50:S50">D29+D48+D49</f>
        <v>789484</v>
      </c>
      <c r="E50" s="683">
        <f t="shared" si="9"/>
        <v>50307</v>
      </c>
      <c r="F50" s="684">
        <f t="shared" si="9"/>
        <v>780147</v>
      </c>
      <c r="G50" s="685">
        <f t="shared" si="9"/>
        <v>48205</v>
      </c>
      <c r="H50" s="684">
        <f t="shared" si="9"/>
        <v>758495</v>
      </c>
      <c r="I50" s="685">
        <f t="shared" si="9"/>
        <v>45391</v>
      </c>
      <c r="J50" s="684">
        <f t="shared" si="9"/>
        <v>726835</v>
      </c>
      <c r="K50" s="685">
        <f t="shared" si="9"/>
        <v>46975</v>
      </c>
      <c r="L50" s="684">
        <f t="shared" si="9"/>
        <v>715263</v>
      </c>
      <c r="M50" s="685">
        <f t="shared" si="9"/>
        <v>44342</v>
      </c>
      <c r="N50" s="684">
        <f t="shared" si="9"/>
        <v>708395</v>
      </c>
      <c r="O50" s="685">
        <f t="shared" si="9"/>
        <v>14358</v>
      </c>
      <c r="P50" s="684">
        <f t="shared" si="9"/>
        <v>681831</v>
      </c>
      <c r="Q50" s="685">
        <f t="shared" si="9"/>
        <v>13575</v>
      </c>
      <c r="R50" s="684">
        <f t="shared" si="9"/>
        <v>675887</v>
      </c>
      <c r="S50" s="685">
        <f t="shared" si="9"/>
        <v>14122</v>
      </c>
    </row>
    <row r="51" spans="1:19" s="639" customFormat="1" ht="24.75" customHeight="1">
      <c r="A51" s="657"/>
      <c r="B51" s="1989" t="s">
        <v>564</v>
      </c>
      <c r="C51" s="1990"/>
      <c r="D51" s="682">
        <v>125769</v>
      </c>
      <c r="E51" s="683">
        <v>0</v>
      </c>
      <c r="F51" s="684">
        <v>122114</v>
      </c>
      <c r="G51" s="685">
        <v>0</v>
      </c>
      <c r="H51" s="684">
        <v>118964</v>
      </c>
      <c r="I51" s="685">
        <v>0</v>
      </c>
      <c r="J51" s="684">
        <v>101315</v>
      </c>
      <c r="K51" s="685">
        <v>0</v>
      </c>
      <c r="L51" s="684">
        <v>98861</v>
      </c>
      <c r="M51" s="685">
        <v>0</v>
      </c>
      <c r="N51" s="684">
        <v>95043</v>
      </c>
      <c r="O51" s="685">
        <v>0</v>
      </c>
      <c r="P51" s="684">
        <v>88596</v>
      </c>
      <c r="Q51" s="685">
        <v>0</v>
      </c>
      <c r="R51" s="684">
        <v>76263</v>
      </c>
      <c r="S51" s="685">
        <v>0</v>
      </c>
    </row>
    <row r="52" spans="1:19" s="639" customFormat="1" ht="8.25" customHeight="1">
      <c r="A52" s="1987" t="s">
        <v>18</v>
      </c>
      <c r="B52" s="1987"/>
      <c r="C52" s="1988"/>
      <c r="D52" s="686">
        <f aca="true" t="shared" si="10" ref="D52:S52">D50-D51</f>
        <v>663715</v>
      </c>
      <c r="E52" s="683">
        <f t="shared" si="10"/>
        <v>50307</v>
      </c>
      <c r="F52" s="688">
        <f t="shared" si="10"/>
        <v>658033</v>
      </c>
      <c r="G52" s="685">
        <f t="shared" si="10"/>
        <v>48205</v>
      </c>
      <c r="H52" s="688">
        <f t="shared" si="10"/>
        <v>639531</v>
      </c>
      <c r="I52" s="685">
        <f t="shared" si="10"/>
        <v>45391</v>
      </c>
      <c r="J52" s="688">
        <f t="shared" si="10"/>
        <v>625520</v>
      </c>
      <c r="K52" s="685">
        <f t="shared" si="10"/>
        <v>46975</v>
      </c>
      <c r="L52" s="688">
        <f t="shared" si="10"/>
        <v>616402</v>
      </c>
      <c r="M52" s="685">
        <f t="shared" si="10"/>
        <v>44342</v>
      </c>
      <c r="N52" s="688">
        <f t="shared" si="10"/>
        <v>613352</v>
      </c>
      <c r="O52" s="685">
        <f t="shared" si="10"/>
        <v>14358</v>
      </c>
      <c r="P52" s="688">
        <f t="shared" si="10"/>
        <v>593235</v>
      </c>
      <c r="Q52" s="685">
        <f t="shared" si="10"/>
        <v>13575</v>
      </c>
      <c r="R52" s="688">
        <f t="shared" si="10"/>
        <v>599624</v>
      </c>
      <c r="S52" s="685">
        <f t="shared" si="10"/>
        <v>14122</v>
      </c>
    </row>
    <row r="53" spans="1:19" s="639" customFormat="1" ht="6.75" customHeight="1">
      <c r="A53" s="13"/>
      <c r="B53" s="13"/>
      <c r="C53" s="13"/>
      <c r="D53" s="694"/>
      <c r="E53" s="694"/>
      <c r="F53" s="644"/>
      <c r="G53" s="644"/>
      <c r="H53" s="644"/>
      <c r="I53" s="644"/>
      <c r="J53" s="644"/>
      <c r="K53" s="644"/>
      <c r="L53" s="644"/>
      <c r="M53" s="13"/>
      <c r="N53" s="13"/>
      <c r="O53" s="13"/>
      <c r="P53" s="13"/>
      <c r="Q53" s="13"/>
      <c r="R53" s="13"/>
      <c r="S53" s="92"/>
    </row>
    <row r="54" spans="1:19" s="639" customFormat="1" ht="6.75" customHeight="1">
      <c r="A54" s="695">
        <v>1</v>
      </c>
      <c r="B54" s="1984" t="s">
        <v>836</v>
      </c>
      <c r="C54" s="1984"/>
      <c r="D54" s="1984"/>
      <c r="E54" s="1984"/>
      <c r="F54" s="1984"/>
      <c r="G54" s="1984"/>
      <c r="H54" s="1984"/>
      <c r="I54" s="1984"/>
      <c r="J54" s="1984"/>
      <c r="K54" s="1984"/>
      <c r="L54" s="1984"/>
      <c r="M54" s="1984"/>
      <c r="N54" s="1984"/>
      <c r="O54" s="1984"/>
      <c r="P54" s="1984"/>
      <c r="Q54" s="1984"/>
      <c r="R54" s="1984"/>
      <c r="S54" s="1984"/>
    </row>
  </sheetData>
  <sheetProtection/>
  <mergeCells count="27">
    <mergeCell ref="A7:C7"/>
    <mergeCell ref="A29:C29"/>
    <mergeCell ref="A49:C49"/>
    <mergeCell ref="B43:C43"/>
    <mergeCell ref="A31:C31"/>
    <mergeCell ref="A33:C33"/>
    <mergeCell ref="A48:C48"/>
    <mergeCell ref="A1:S1"/>
    <mergeCell ref="F3:G3"/>
    <mergeCell ref="D3:E3"/>
    <mergeCell ref="H3:I3"/>
    <mergeCell ref="J3:K3"/>
    <mergeCell ref="L3:M3"/>
    <mergeCell ref="N3:O3"/>
    <mergeCell ref="P3:Q3"/>
    <mergeCell ref="R3:S3"/>
    <mergeCell ref="A3:C3"/>
    <mergeCell ref="B54:S54"/>
    <mergeCell ref="B22:C22"/>
    <mergeCell ref="B15:C15"/>
    <mergeCell ref="B8:C8"/>
    <mergeCell ref="B34:C34"/>
    <mergeCell ref="A50:C50"/>
    <mergeCell ref="A52:C52"/>
    <mergeCell ref="B51:C51"/>
    <mergeCell ref="B30:C30"/>
    <mergeCell ref="B38:C38"/>
  </mergeCells>
  <printOptions horizontalCentered="1"/>
  <pageMargins left="0.2362204724409449" right="0.2362204724409449" top="0.2755905511811024" bottom="0.2362204724409449" header="0.11811023622047245" footer="0.11811023622047245"/>
  <pageSetup horizontalDpi="600" verticalDpi="600" orientation="landscape" scale="94" r:id="rId1"/>
</worksheet>
</file>

<file path=xl/worksheets/sheet12.xml><?xml version="1.0" encoding="utf-8"?>
<worksheet xmlns="http://schemas.openxmlformats.org/spreadsheetml/2006/main" xmlns:r="http://schemas.openxmlformats.org/officeDocument/2006/relationships">
  <dimension ref="A1:M36"/>
  <sheetViews>
    <sheetView zoomScaleSheetLayoutView="100" zoomScalePageLayoutView="0" workbookViewId="0" topLeftCell="A1">
      <selection activeCell="G11" sqref="G11"/>
    </sheetView>
  </sheetViews>
  <sheetFormatPr defaultColWidth="8.421875" defaultRowHeight="12.75"/>
  <cols>
    <col min="1" max="2" width="2.140625" style="8" customWidth="1"/>
    <col min="3" max="3" width="53.7109375" style="8" customWidth="1"/>
    <col min="4" max="4" width="8.57421875" style="8" customWidth="1"/>
    <col min="5" max="11" width="8.57421875" style="50" customWidth="1"/>
    <col min="12" max="12" width="8.57421875" style="51" customWidth="1"/>
    <col min="13" max="13" width="1.28515625" style="51" customWidth="1"/>
    <col min="14" max="15" width="8.421875" style="51" customWidth="1"/>
    <col min="16" max="16" width="8.421875" style="52" customWidth="1"/>
    <col min="17" max="18" width="8.421875" style="10" customWidth="1"/>
    <col min="19" max="20" width="8.421875" style="8" customWidth="1"/>
    <col min="21" max="21" width="8.421875" style="53" customWidth="1"/>
    <col min="22" max="22" width="8.421875" style="8" customWidth="1"/>
    <col min="23" max="16384" width="8.421875" style="8" customWidth="1"/>
  </cols>
  <sheetData>
    <row r="1" spans="1:13" ht="18" customHeight="1">
      <c r="A1" s="1991" t="s">
        <v>685</v>
      </c>
      <c r="B1" s="1991"/>
      <c r="C1" s="1991"/>
      <c r="D1" s="1991"/>
      <c r="E1" s="1991"/>
      <c r="F1" s="1991"/>
      <c r="G1" s="1991"/>
      <c r="H1" s="1991"/>
      <c r="I1" s="1991"/>
      <c r="J1" s="1991"/>
      <c r="K1" s="1991"/>
      <c r="L1" s="1991"/>
      <c r="M1" s="1991"/>
    </row>
    <row r="2" spans="1:13" ht="10.5" customHeight="1">
      <c r="A2" s="11"/>
      <c r="B2" s="11"/>
      <c r="C2" s="11"/>
      <c r="D2" s="16"/>
      <c r="E2" s="16"/>
      <c r="F2" s="16"/>
      <c r="G2" s="16"/>
      <c r="H2" s="16"/>
      <c r="I2" s="16"/>
      <c r="J2" s="16"/>
      <c r="K2" s="16"/>
      <c r="L2" s="17"/>
      <c r="M2" s="17"/>
    </row>
    <row r="3" spans="1:13" ht="11.25" customHeight="1">
      <c r="A3" s="2003" t="s">
        <v>440</v>
      </c>
      <c r="B3" s="2003"/>
      <c r="C3" s="2004"/>
      <c r="D3" s="18" t="s">
        <v>904</v>
      </c>
      <c r="E3" s="19" t="s">
        <v>803</v>
      </c>
      <c r="F3" s="19" t="s">
        <v>441</v>
      </c>
      <c r="G3" s="19" t="s">
        <v>442</v>
      </c>
      <c r="H3" s="19" t="s">
        <v>443</v>
      </c>
      <c r="I3" s="19" t="s">
        <v>444</v>
      </c>
      <c r="J3" s="19" t="s">
        <v>445</v>
      </c>
      <c r="K3" s="19" t="s">
        <v>446</v>
      </c>
      <c r="L3" s="19" t="s">
        <v>447</v>
      </c>
      <c r="M3" s="20"/>
    </row>
    <row r="4" spans="1:13" ht="10.5" customHeight="1">
      <c r="A4" s="21"/>
      <c r="B4" s="21"/>
      <c r="C4" s="21"/>
      <c r="D4" s="22"/>
      <c r="E4" s="22"/>
      <c r="F4" s="22"/>
      <c r="G4" s="22"/>
      <c r="H4" s="22"/>
      <c r="I4" s="22"/>
      <c r="J4" s="22"/>
      <c r="K4" s="22"/>
      <c r="L4" s="22"/>
      <c r="M4" s="23"/>
    </row>
    <row r="5" spans="1:13" ht="10.5" customHeight="1">
      <c r="A5" s="2000" t="s">
        <v>20</v>
      </c>
      <c r="B5" s="2000"/>
      <c r="C5" s="2001"/>
      <c r="D5" s="24"/>
      <c r="E5" s="25"/>
      <c r="F5" s="25"/>
      <c r="G5" s="25"/>
      <c r="H5" s="25"/>
      <c r="I5" s="25"/>
      <c r="J5" s="25"/>
      <c r="K5" s="25"/>
      <c r="L5" s="25"/>
      <c r="M5" s="26"/>
    </row>
    <row r="6" spans="1:13" ht="10.5" customHeight="1">
      <c r="A6" s="27"/>
      <c r="B6" s="2000" t="s">
        <v>21</v>
      </c>
      <c r="C6" s="2001"/>
      <c r="D6" s="24"/>
      <c r="E6" s="25"/>
      <c r="F6" s="25"/>
      <c r="G6" s="25"/>
      <c r="H6" s="25"/>
      <c r="I6" s="25"/>
      <c r="J6" s="25"/>
      <c r="K6" s="25"/>
      <c r="L6" s="25"/>
      <c r="M6" s="28"/>
    </row>
    <row r="7" spans="1:13" ht="10.5" customHeight="1">
      <c r="A7" s="29"/>
      <c r="B7" s="29"/>
      <c r="C7" s="30" t="s">
        <v>206</v>
      </c>
      <c r="D7" s="31">
        <v>95072</v>
      </c>
      <c r="E7" s="33">
        <v>91465</v>
      </c>
      <c r="F7" s="33">
        <v>85135</v>
      </c>
      <c r="G7" s="32">
        <v>80338</v>
      </c>
      <c r="H7" s="32">
        <v>79063</v>
      </c>
      <c r="I7" s="32">
        <v>75259</v>
      </c>
      <c r="J7" s="32">
        <v>72212</v>
      </c>
      <c r="K7" s="32">
        <v>75116</v>
      </c>
      <c r="L7" s="32">
        <v>74422</v>
      </c>
      <c r="M7" s="28"/>
    </row>
    <row r="8" spans="1:13" ht="10.5" customHeight="1">
      <c r="A8" s="29"/>
      <c r="B8" s="29"/>
      <c r="C8" s="30" t="s">
        <v>342</v>
      </c>
      <c r="D8" s="31">
        <v>37449</v>
      </c>
      <c r="E8" s="33">
        <v>37189</v>
      </c>
      <c r="F8" s="33">
        <v>36469</v>
      </c>
      <c r="G8" s="33">
        <v>34823</v>
      </c>
      <c r="H8" s="33">
        <v>34791</v>
      </c>
      <c r="I8" s="33">
        <v>36021</v>
      </c>
      <c r="J8" s="33">
        <v>33465</v>
      </c>
      <c r="K8" s="33">
        <v>32082</v>
      </c>
      <c r="L8" s="33">
        <v>32578</v>
      </c>
      <c r="M8" s="28"/>
    </row>
    <row r="9" spans="1:13" ht="10.5" customHeight="1">
      <c r="A9" s="29"/>
      <c r="B9" s="29"/>
      <c r="C9" s="30" t="s">
        <v>11</v>
      </c>
      <c r="D9" s="31">
        <v>6582</v>
      </c>
      <c r="E9" s="33">
        <v>7846</v>
      </c>
      <c r="F9" s="33">
        <v>8278</v>
      </c>
      <c r="G9" s="33">
        <v>6962</v>
      </c>
      <c r="H9" s="33">
        <v>6730</v>
      </c>
      <c r="I9" s="33">
        <v>8244</v>
      </c>
      <c r="J9" s="33">
        <v>7748</v>
      </c>
      <c r="K9" s="33">
        <v>7497</v>
      </c>
      <c r="L9" s="33">
        <v>4336</v>
      </c>
      <c r="M9" s="28"/>
    </row>
    <row r="10" spans="1:13" ht="10.5" customHeight="1">
      <c r="A10" s="29"/>
      <c r="B10" s="29"/>
      <c r="C10" s="30" t="s">
        <v>340</v>
      </c>
      <c r="D10" s="31">
        <v>59687</v>
      </c>
      <c r="E10" s="33">
        <v>58302</v>
      </c>
      <c r="F10" s="33">
        <v>54903</v>
      </c>
      <c r="G10" s="33">
        <v>52371</v>
      </c>
      <c r="H10" s="33">
        <v>51675</v>
      </c>
      <c r="I10" s="33">
        <v>55082</v>
      </c>
      <c r="J10" s="33">
        <v>54291</v>
      </c>
      <c r="K10" s="33">
        <v>54925</v>
      </c>
      <c r="L10" s="33">
        <v>49518</v>
      </c>
      <c r="M10" s="28"/>
    </row>
    <row r="11" spans="1:13" ht="10.5" customHeight="1">
      <c r="A11" s="29"/>
      <c r="B11" s="29"/>
      <c r="C11" s="30" t="s">
        <v>344</v>
      </c>
      <c r="D11" s="31">
        <v>9882</v>
      </c>
      <c r="E11" s="33">
        <v>9300</v>
      </c>
      <c r="F11" s="33">
        <v>8118</v>
      </c>
      <c r="G11" s="34">
        <v>9133</v>
      </c>
      <c r="H11" s="34">
        <v>7625</v>
      </c>
      <c r="I11" s="34">
        <v>11394</v>
      </c>
      <c r="J11" s="34">
        <v>7973</v>
      </c>
      <c r="K11" s="34">
        <v>8887</v>
      </c>
      <c r="L11" s="34">
        <v>8722</v>
      </c>
      <c r="M11" s="28"/>
    </row>
    <row r="12" spans="1:13" ht="11.25" customHeight="1">
      <c r="A12" s="35"/>
      <c r="B12" s="35"/>
      <c r="C12" s="35"/>
      <c r="D12" s="36">
        <f>SUM(D7:D11)</f>
        <v>208672</v>
      </c>
      <c r="E12" s="37">
        <f>SUM(E7:E11)</f>
        <v>204102</v>
      </c>
      <c r="F12" s="37">
        <f aca="true" t="shared" si="0" ref="F12:L12">SUM(F7:F11)</f>
        <v>192903</v>
      </c>
      <c r="G12" s="37">
        <f t="shared" si="0"/>
        <v>183627</v>
      </c>
      <c r="H12" s="37">
        <f t="shared" si="0"/>
        <v>179884</v>
      </c>
      <c r="I12" s="37">
        <f t="shared" si="0"/>
        <v>186000</v>
      </c>
      <c r="J12" s="37">
        <f t="shared" si="0"/>
        <v>175689</v>
      </c>
      <c r="K12" s="37">
        <f t="shared" si="0"/>
        <v>178507</v>
      </c>
      <c r="L12" s="37">
        <f t="shared" si="0"/>
        <v>169576</v>
      </c>
      <c r="M12" s="38"/>
    </row>
    <row r="13" spans="1:13" ht="10.5" customHeight="1">
      <c r="A13" s="27"/>
      <c r="B13" s="2000" t="s">
        <v>22</v>
      </c>
      <c r="C13" s="2001"/>
      <c r="D13" s="39"/>
      <c r="E13" s="34"/>
      <c r="F13" s="34"/>
      <c r="G13" s="34"/>
      <c r="H13" s="34"/>
      <c r="I13" s="34"/>
      <c r="J13" s="34"/>
      <c r="K13" s="34"/>
      <c r="L13" s="34"/>
      <c r="M13" s="28"/>
    </row>
    <row r="14" spans="1:13" ht="10.5" customHeight="1">
      <c r="A14" s="29"/>
      <c r="B14" s="29"/>
      <c r="C14" s="30" t="s">
        <v>206</v>
      </c>
      <c r="D14" s="31">
        <v>41594</v>
      </c>
      <c r="E14" s="33">
        <v>41347</v>
      </c>
      <c r="F14" s="33">
        <v>38552</v>
      </c>
      <c r="G14" s="33">
        <v>36261</v>
      </c>
      <c r="H14" s="33">
        <v>41524</v>
      </c>
      <c r="I14" s="33">
        <v>40900</v>
      </c>
      <c r="J14" s="33">
        <v>39201</v>
      </c>
      <c r="K14" s="33">
        <v>38792</v>
      </c>
      <c r="L14" s="33">
        <v>37999</v>
      </c>
      <c r="M14" s="28"/>
    </row>
    <row r="15" spans="1:13" ht="10.5" customHeight="1">
      <c r="A15" s="29"/>
      <c r="B15" s="29"/>
      <c r="C15" s="30" t="s">
        <v>342</v>
      </c>
      <c r="D15" s="31">
        <v>8413</v>
      </c>
      <c r="E15" s="33">
        <v>7639</v>
      </c>
      <c r="F15" s="33">
        <v>7562</v>
      </c>
      <c r="G15" s="33">
        <v>7417</v>
      </c>
      <c r="H15" s="33">
        <v>7596</v>
      </c>
      <c r="I15" s="33">
        <v>7403</v>
      </c>
      <c r="J15" s="33">
        <v>7360</v>
      </c>
      <c r="K15" s="33">
        <v>7923</v>
      </c>
      <c r="L15" s="33">
        <v>7937</v>
      </c>
      <c r="M15" s="28"/>
    </row>
    <row r="16" spans="1:13" ht="10.5" customHeight="1">
      <c r="A16" s="29"/>
      <c r="B16" s="29"/>
      <c r="C16" s="30" t="s">
        <v>11</v>
      </c>
      <c r="D16" s="31">
        <v>3521</v>
      </c>
      <c r="E16" s="33">
        <v>3160</v>
      </c>
      <c r="F16" s="33">
        <v>3138</v>
      </c>
      <c r="G16" s="33">
        <v>2790</v>
      </c>
      <c r="H16" s="33">
        <v>2430</v>
      </c>
      <c r="I16" s="33">
        <v>2299</v>
      </c>
      <c r="J16" s="33">
        <v>2253</v>
      </c>
      <c r="K16" s="33">
        <v>1675</v>
      </c>
      <c r="L16" s="33">
        <v>4181</v>
      </c>
      <c r="M16" s="28"/>
    </row>
    <row r="17" spans="1:13" ht="10.5" customHeight="1">
      <c r="A17" s="29"/>
      <c r="B17" s="29"/>
      <c r="C17" s="30" t="s">
        <v>340</v>
      </c>
      <c r="D17" s="31">
        <v>16190</v>
      </c>
      <c r="E17" s="33">
        <v>16749</v>
      </c>
      <c r="F17" s="33">
        <v>16962</v>
      </c>
      <c r="G17" s="33">
        <v>19358</v>
      </c>
      <c r="H17" s="33">
        <v>19971</v>
      </c>
      <c r="I17" s="33">
        <v>18819</v>
      </c>
      <c r="J17" s="33">
        <v>19294</v>
      </c>
      <c r="K17" s="33">
        <v>21077</v>
      </c>
      <c r="L17" s="33">
        <v>20510</v>
      </c>
      <c r="M17" s="28"/>
    </row>
    <row r="18" spans="1:13" ht="10.5" customHeight="1">
      <c r="A18" s="29"/>
      <c r="B18" s="29"/>
      <c r="C18" s="30" t="s">
        <v>344</v>
      </c>
      <c r="D18" s="31">
        <v>5919</v>
      </c>
      <c r="E18" s="33">
        <v>6325</v>
      </c>
      <c r="F18" s="33">
        <v>5926</v>
      </c>
      <c r="G18" s="34">
        <v>4754</v>
      </c>
      <c r="H18" s="34">
        <v>4078</v>
      </c>
      <c r="I18" s="34">
        <v>4364</v>
      </c>
      <c r="J18" s="34">
        <v>4055</v>
      </c>
      <c r="K18" s="34">
        <v>3885</v>
      </c>
      <c r="L18" s="34">
        <v>3077</v>
      </c>
      <c r="M18" s="28"/>
    </row>
    <row r="19" spans="1:13" ht="11.25" customHeight="1">
      <c r="A19" s="40"/>
      <c r="B19" s="40"/>
      <c r="C19" s="41"/>
      <c r="D19" s="36">
        <f>SUM(D14:D18)</f>
        <v>75637</v>
      </c>
      <c r="E19" s="37">
        <f>SUM(E14:E18)</f>
        <v>75220</v>
      </c>
      <c r="F19" s="37">
        <f aca="true" t="shared" si="1" ref="F19:L19">SUM(F14:F18)</f>
        <v>72140</v>
      </c>
      <c r="G19" s="37">
        <f t="shared" si="1"/>
        <v>70580</v>
      </c>
      <c r="H19" s="37">
        <f t="shared" si="1"/>
        <v>75599</v>
      </c>
      <c r="I19" s="37">
        <f t="shared" si="1"/>
        <v>73785</v>
      </c>
      <c r="J19" s="37">
        <f t="shared" si="1"/>
        <v>72163</v>
      </c>
      <c r="K19" s="37">
        <f t="shared" si="1"/>
        <v>73352</v>
      </c>
      <c r="L19" s="37">
        <f t="shared" si="1"/>
        <v>73704</v>
      </c>
      <c r="M19" s="38"/>
    </row>
    <row r="20" spans="1:13" ht="10.5" customHeight="1">
      <c r="A20" s="27"/>
      <c r="B20" s="2000" t="s">
        <v>23</v>
      </c>
      <c r="C20" s="2001"/>
      <c r="D20" s="39"/>
      <c r="E20" s="34"/>
      <c r="F20" s="34"/>
      <c r="G20" s="34"/>
      <c r="H20" s="34"/>
      <c r="I20" s="34"/>
      <c r="J20" s="34"/>
      <c r="K20" s="34"/>
      <c r="L20" s="34"/>
      <c r="M20" s="28"/>
    </row>
    <row r="21" spans="1:13" ht="10.5" customHeight="1">
      <c r="A21" s="29"/>
      <c r="B21" s="29"/>
      <c r="C21" s="30" t="s">
        <v>206</v>
      </c>
      <c r="D21" s="31">
        <v>6217</v>
      </c>
      <c r="E21" s="33">
        <v>5325</v>
      </c>
      <c r="F21" s="33">
        <v>4570</v>
      </c>
      <c r="G21" s="33">
        <v>4683</v>
      </c>
      <c r="H21" s="33">
        <v>3805</v>
      </c>
      <c r="I21" s="33">
        <v>3623</v>
      </c>
      <c r="J21" s="33">
        <v>4189</v>
      </c>
      <c r="K21" s="33">
        <v>5244</v>
      </c>
      <c r="L21" s="33">
        <v>4602</v>
      </c>
      <c r="M21" s="28"/>
    </row>
    <row r="22" spans="1:13" ht="10.5" customHeight="1">
      <c r="A22" s="29"/>
      <c r="B22" s="29"/>
      <c r="C22" s="30" t="s">
        <v>342</v>
      </c>
      <c r="D22" s="31">
        <v>2296</v>
      </c>
      <c r="E22" s="33">
        <v>2138</v>
      </c>
      <c r="F22" s="33">
        <v>2198</v>
      </c>
      <c r="G22" s="33">
        <v>2133</v>
      </c>
      <c r="H22" s="33">
        <v>1946</v>
      </c>
      <c r="I22" s="33">
        <v>2085</v>
      </c>
      <c r="J22" s="33">
        <v>1791</v>
      </c>
      <c r="K22" s="33">
        <v>1725</v>
      </c>
      <c r="L22" s="33">
        <v>1661</v>
      </c>
      <c r="M22" s="28"/>
    </row>
    <row r="23" spans="1:13" ht="10.5" customHeight="1">
      <c r="A23" s="29"/>
      <c r="B23" s="29"/>
      <c r="C23" s="30" t="s">
        <v>11</v>
      </c>
      <c r="D23" s="31">
        <v>906</v>
      </c>
      <c r="E23" s="33">
        <v>932</v>
      </c>
      <c r="F23" s="33">
        <v>1889</v>
      </c>
      <c r="G23" s="33">
        <v>1035</v>
      </c>
      <c r="H23" s="33">
        <v>1166</v>
      </c>
      <c r="I23" s="33">
        <v>1232</v>
      </c>
      <c r="J23" s="33">
        <v>781</v>
      </c>
      <c r="K23" s="33">
        <v>460</v>
      </c>
      <c r="L23" s="33">
        <v>572</v>
      </c>
      <c r="M23" s="28"/>
    </row>
    <row r="24" spans="1:13" ht="10.5" customHeight="1">
      <c r="A24" s="29"/>
      <c r="B24" s="29"/>
      <c r="C24" s="30" t="s">
        <v>340</v>
      </c>
      <c r="D24" s="31">
        <v>6580</v>
      </c>
      <c r="E24" s="33">
        <v>8295</v>
      </c>
      <c r="F24" s="33">
        <v>5483</v>
      </c>
      <c r="G24" s="33">
        <v>5900</v>
      </c>
      <c r="H24" s="33">
        <v>4376</v>
      </c>
      <c r="I24" s="33">
        <v>6892</v>
      </c>
      <c r="J24" s="33">
        <v>3715</v>
      </c>
      <c r="K24" s="33">
        <v>4717</v>
      </c>
      <c r="L24" s="33">
        <v>4761</v>
      </c>
      <c r="M24" s="28"/>
    </row>
    <row r="25" spans="1:13" ht="10.5" customHeight="1">
      <c r="A25" s="29"/>
      <c r="B25" s="29"/>
      <c r="C25" s="30" t="s">
        <v>344</v>
      </c>
      <c r="D25" s="31">
        <v>3169</v>
      </c>
      <c r="E25" s="33">
        <v>3562</v>
      </c>
      <c r="F25" s="33">
        <v>3449</v>
      </c>
      <c r="G25" s="34">
        <v>3306</v>
      </c>
      <c r="H25" s="34">
        <v>3282</v>
      </c>
      <c r="I25" s="34">
        <v>3502</v>
      </c>
      <c r="J25" s="34">
        <v>3427</v>
      </c>
      <c r="K25" s="34">
        <v>3687</v>
      </c>
      <c r="L25" s="34">
        <v>3726</v>
      </c>
      <c r="M25" s="28"/>
    </row>
    <row r="26" spans="1:13" ht="11.25" customHeight="1">
      <c r="A26" s="35"/>
      <c r="B26" s="35"/>
      <c r="C26" s="41"/>
      <c r="D26" s="36">
        <f>SUM(D21:D25)</f>
        <v>19168</v>
      </c>
      <c r="E26" s="37">
        <f>SUM(E21:E25)</f>
        <v>20252</v>
      </c>
      <c r="F26" s="37">
        <f aca="true" t="shared" si="2" ref="F26:L26">SUM(F21:F25)</f>
        <v>17589</v>
      </c>
      <c r="G26" s="37">
        <f t="shared" si="2"/>
        <v>17057</v>
      </c>
      <c r="H26" s="37">
        <f t="shared" si="2"/>
        <v>14575</v>
      </c>
      <c r="I26" s="37">
        <f t="shared" si="2"/>
        <v>17334</v>
      </c>
      <c r="J26" s="37">
        <f t="shared" si="2"/>
        <v>13903</v>
      </c>
      <c r="K26" s="37">
        <f t="shared" si="2"/>
        <v>15833</v>
      </c>
      <c r="L26" s="37">
        <f t="shared" si="2"/>
        <v>15322</v>
      </c>
      <c r="M26" s="38"/>
    </row>
    <row r="27" spans="1:13" ht="10.5" customHeight="1">
      <c r="A27" s="27"/>
      <c r="B27" s="2000" t="s">
        <v>24</v>
      </c>
      <c r="C27" s="2001"/>
      <c r="D27" s="39"/>
      <c r="E27" s="34"/>
      <c r="F27" s="34"/>
      <c r="G27" s="34"/>
      <c r="H27" s="34"/>
      <c r="I27" s="34"/>
      <c r="J27" s="34"/>
      <c r="K27" s="34"/>
      <c r="L27" s="34"/>
      <c r="M27" s="28"/>
    </row>
    <row r="28" spans="1:13" ht="10.5" customHeight="1">
      <c r="A28" s="29"/>
      <c r="B28" s="29"/>
      <c r="C28" s="30" t="s">
        <v>206</v>
      </c>
      <c r="D28" s="31">
        <v>9080</v>
      </c>
      <c r="E28" s="33">
        <v>8357</v>
      </c>
      <c r="F28" s="33">
        <v>8861</v>
      </c>
      <c r="G28" s="33">
        <v>8891</v>
      </c>
      <c r="H28" s="33">
        <v>8398</v>
      </c>
      <c r="I28" s="33">
        <v>7312</v>
      </c>
      <c r="J28" s="33">
        <v>8335</v>
      </c>
      <c r="K28" s="33">
        <v>8425</v>
      </c>
      <c r="L28" s="33">
        <v>7471</v>
      </c>
      <c r="M28" s="28"/>
    </row>
    <row r="29" spans="1:13" ht="10.5" customHeight="1">
      <c r="A29" s="29"/>
      <c r="B29" s="29"/>
      <c r="C29" s="30" t="s">
        <v>342</v>
      </c>
      <c r="D29" s="31">
        <v>1370</v>
      </c>
      <c r="E29" s="33">
        <v>1323</v>
      </c>
      <c r="F29" s="33">
        <v>1275</v>
      </c>
      <c r="G29" s="33">
        <v>1187</v>
      </c>
      <c r="H29" s="33">
        <v>1013</v>
      </c>
      <c r="I29" s="33">
        <v>1013</v>
      </c>
      <c r="J29" s="33">
        <v>862</v>
      </c>
      <c r="K29" s="33">
        <v>796</v>
      </c>
      <c r="L29" s="33">
        <v>744</v>
      </c>
      <c r="M29" s="28"/>
    </row>
    <row r="30" spans="1:13" ht="10.5" customHeight="1">
      <c r="A30" s="29"/>
      <c r="B30" s="29"/>
      <c r="C30" s="30" t="s">
        <v>11</v>
      </c>
      <c r="D30" s="31">
        <v>1064</v>
      </c>
      <c r="E30" s="33">
        <v>708</v>
      </c>
      <c r="F30" s="33">
        <v>807</v>
      </c>
      <c r="G30" s="33">
        <v>640</v>
      </c>
      <c r="H30" s="33">
        <v>557</v>
      </c>
      <c r="I30" s="33">
        <v>833</v>
      </c>
      <c r="J30" s="33">
        <v>395</v>
      </c>
      <c r="K30" s="33">
        <v>489</v>
      </c>
      <c r="L30" s="33">
        <v>174</v>
      </c>
      <c r="M30" s="28"/>
    </row>
    <row r="31" spans="1:13" ht="10.5" customHeight="1">
      <c r="A31" s="29"/>
      <c r="B31" s="29"/>
      <c r="C31" s="30" t="s">
        <v>340</v>
      </c>
      <c r="D31" s="31">
        <v>523</v>
      </c>
      <c r="E31" s="33">
        <v>582</v>
      </c>
      <c r="F31" s="33">
        <v>751</v>
      </c>
      <c r="G31" s="33">
        <v>564</v>
      </c>
      <c r="H31" s="33">
        <v>535</v>
      </c>
      <c r="I31" s="33">
        <v>549</v>
      </c>
      <c r="J31" s="33">
        <v>563</v>
      </c>
      <c r="K31" s="33">
        <v>491</v>
      </c>
      <c r="L31" s="33">
        <v>504</v>
      </c>
      <c r="M31" s="28"/>
    </row>
    <row r="32" spans="1:13" ht="10.5" customHeight="1">
      <c r="A32" s="29"/>
      <c r="B32" s="29"/>
      <c r="C32" s="30" t="s">
        <v>344</v>
      </c>
      <c r="D32" s="31">
        <v>1362</v>
      </c>
      <c r="E32" s="33">
        <v>1555</v>
      </c>
      <c r="F32" s="33">
        <v>2212</v>
      </c>
      <c r="G32" s="34">
        <v>1984</v>
      </c>
      <c r="H32" s="34">
        <v>1963</v>
      </c>
      <c r="I32" s="34">
        <v>1905</v>
      </c>
      <c r="J32" s="34">
        <v>1794</v>
      </c>
      <c r="K32" s="34">
        <v>2128</v>
      </c>
      <c r="L32" s="34">
        <v>2448</v>
      </c>
      <c r="M32" s="28"/>
    </row>
    <row r="33" spans="1:13" ht="11.25" customHeight="1">
      <c r="A33" s="42"/>
      <c r="B33" s="43"/>
      <c r="C33" s="43"/>
      <c r="D33" s="36">
        <f>SUM(D28:D32)</f>
        <v>13399</v>
      </c>
      <c r="E33" s="37">
        <f>SUM(E28:E32)</f>
        <v>12525</v>
      </c>
      <c r="F33" s="37">
        <f aca="true" t="shared" si="3" ref="F33:L33">SUM(F28:F32)</f>
        <v>13906</v>
      </c>
      <c r="G33" s="37">
        <f t="shared" si="3"/>
        <v>13266</v>
      </c>
      <c r="H33" s="37">
        <f t="shared" si="3"/>
        <v>12466</v>
      </c>
      <c r="I33" s="37">
        <f t="shared" si="3"/>
        <v>11612</v>
      </c>
      <c r="J33" s="37">
        <f t="shared" si="3"/>
        <v>11949</v>
      </c>
      <c r="K33" s="37">
        <f t="shared" si="3"/>
        <v>12329</v>
      </c>
      <c r="L33" s="37">
        <f t="shared" si="3"/>
        <v>11341</v>
      </c>
      <c r="M33" s="38"/>
    </row>
    <row r="34" spans="1:13" ht="11.25" customHeight="1">
      <c r="A34" s="44"/>
      <c r="B34" s="44"/>
      <c r="C34" s="44"/>
      <c r="D34" s="45">
        <f>D33+D26+D19+D12</f>
        <v>316876</v>
      </c>
      <c r="E34" s="46">
        <f>E33+E26+E19+E12</f>
        <v>312099</v>
      </c>
      <c r="F34" s="46">
        <f aca="true" t="shared" si="4" ref="F34:L34">F33+F26+F19+F12</f>
        <v>296538</v>
      </c>
      <c r="G34" s="46">
        <f t="shared" si="4"/>
        <v>284530</v>
      </c>
      <c r="H34" s="46">
        <f t="shared" si="4"/>
        <v>282524</v>
      </c>
      <c r="I34" s="46">
        <f t="shared" si="4"/>
        <v>288731</v>
      </c>
      <c r="J34" s="46">
        <f t="shared" si="4"/>
        <v>273704</v>
      </c>
      <c r="K34" s="46">
        <f t="shared" si="4"/>
        <v>280021</v>
      </c>
      <c r="L34" s="46">
        <f t="shared" si="4"/>
        <v>269943</v>
      </c>
      <c r="M34" s="47"/>
    </row>
    <row r="35" spans="1:13" ht="6" customHeight="1">
      <c r="A35" s="17"/>
      <c r="B35" s="17"/>
      <c r="C35" s="17"/>
      <c r="D35" s="48"/>
      <c r="E35" s="48"/>
      <c r="F35" s="48"/>
      <c r="G35" s="48"/>
      <c r="H35" s="48"/>
      <c r="I35" s="48"/>
      <c r="J35" s="48"/>
      <c r="K35" s="48"/>
      <c r="L35" s="17"/>
      <c r="M35" s="17"/>
    </row>
    <row r="36" spans="1:13" ht="20.25" customHeight="1">
      <c r="A36" s="49">
        <v>1</v>
      </c>
      <c r="B36" s="2002" t="s">
        <v>837</v>
      </c>
      <c r="C36" s="2002"/>
      <c r="D36" s="2002"/>
      <c r="E36" s="2002"/>
      <c r="F36" s="2002"/>
      <c r="G36" s="2002"/>
      <c r="H36" s="2002"/>
      <c r="I36" s="2002"/>
      <c r="J36" s="2002"/>
      <c r="K36" s="2002"/>
      <c r="L36" s="2002"/>
      <c r="M36" s="2002"/>
    </row>
  </sheetData>
  <sheetProtection/>
  <mergeCells count="8">
    <mergeCell ref="A1:M1"/>
    <mergeCell ref="B27:C27"/>
    <mergeCell ref="B36:M36"/>
    <mergeCell ref="A3:C3"/>
    <mergeCell ref="A5:C5"/>
    <mergeCell ref="B6:C6"/>
    <mergeCell ref="B13:C13"/>
    <mergeCell ref="B20:C20"/>
  </mergeCells>
  <printOptions horizontalCentered="1"/>
  <pageMargins left="0.2362204724409449" right="0.2362204724409449" top="0.2755905511811024" bottom="0.2362204724409449" header="0.11811023622047245" footer="0.11811023622047245"/>
  <pageSetup horizontalDpi="600" verticalDpi="600" orientation="landscape" scale="97" r:id="rId1"/>
</worksheet>
</file>

<file path=xl/worksheets/sheet13.xml><?xml version="1.0" encoding="utf-8"?>
<worksheet xmlns="http://schemas.openxmlformats.org/spreadsheetml/2006/main" xmlns:r="http://schemas.openxmlformats.org/officeDocument/2006/relationships">
  <dimension ref="A1:L47"/>
  <sheetViews>
    <sheetView zoomScaleSheetLayoutView="100" zoomScalePageLayoutView="0" workbookViewId="0" topLeftCell="A1">
      <selection activeCell="G11" sqref="G11"/>
    </sheetView>
  </sheetViews>
  <sheetFormatPr defaultColWidth="9.140625" defaultRowHeight="12.75"/>
  <cols>
    <col min="1" max="1" width="2.140625" style="8" customWidth="1"/>
    <col min="2" max="2" width="55.8515625" style="8" customWidth="1"/>
    <col min="3" max="3" width="8.57421875" style="15" customWidth="1"/>
    <col min="4" max="4" width="8.57421875" style="83" customWidth="1"/>
    <col min="5" max="11" width="8.57421875" style="9" customWidth="1"/>
    <col min="12" max="12" width="1.28515625" style="51" customWidth="1"/>
    <col min="13" max="13" width="9.140625" style="51" customWidth="1"/>
    <col min="14" max="14" width="9.140625" style="8" customWidth="1"/>
    <col min="15" max="15" width="9.140625" style="52" customWidth="1"/>
    <col min="16" max="16" width="9.140625" style="8" customWidth="1"/>
    <col min="17" max="16384" width="9.140625" style="8" customWidth="1"/>
  </cols>
  <sheetData>
    <row r="1" spans="1:12" ht="18" customHeight="1">
      <c r="A1" s="1991" t="s">
        <v>686</v>
      </c>
      <c r="B1" s="1991"/>
      <c r="C1" s="1991"/>
      <c r="D1" s="1991"/>
      <c r="E1" s="1991"/>
      <c r="F1" s="1991"/>
      <c r="G1" s="1991"/>
      <c r="H1" s="1991"/>
      <c r="I1" s="1991"/>
      <c r="J1" s="1991"/>
      <c r="K1" s="1991"/>
      <c r="L1" s="1991"/>
    </row>
    <row r="2" spans="1:12" ht="5.25" customHeight="1">
      <c r="A2" s="11"/>
      <c r="B2" s="11"/>
      <c r="C2" s="54"/>
      <c r="D2" s="54"/>
      <c r="E2" s="12"/>
      <c r="F2" s="12"/>
      <c r="G2" s="12"/>
      <c r="H2" s="12"/>
      <c r="I2" s="12"/>
      <c r="J2" s="12"/>
      <c r="K2" s="55"/>
      <c r="L2" s="56"/>
    </row>
    <row r="3" spans="1:12" s="57" customFormat="1" ht="11.25" customHeight="1">
      <c r="A3" s="2007" t="s">
        <v>440</v>
      </c>
      <c r="B3" s="2007"/>
      <c r="C3" s="18" t="s">
        <v>904</v>
      </c>
      <c r="D3" s="19" t="s">
        <v>803</v>
      </c>
      <c r="E3" s="19" t="s">
        <v>441</v>
      </c>
      <c r="F3" s="19" t="s">
        <v>442</v>
      </c>
      <c r="G3" s="19" t="s">
        <v>443</v>
      </c>
      <c r="H3" s="19" t="s">
        <v>444</v>
      </c>
      <c r="I3" s="19" t="s">
        <v>445</v>
      </c>
      <c r="J3" s="19" t="s">
        <v>446</v>
      </c>
      <c r="K3" s="19" t="s">
        <v>447</v>
      </c>
      <c r="L3" s="58"/>
    </row>
    <row r="4" spans="1:12" s="57" customFormat="1" ht="9.75" customHeight="1">
      <c r="A4" s="21"/>
      <c r="B4" s="21"/>
      <c r="C4" s="22"/>
      <c r="D4" s="22"/>
      <c r="E4" s="22"/>
      <c r="F4" s="22"/>
      <c r="G4" s="22"/>
      <c r="H4" s="22"/>
      <c r="I4" s="22"/>
      <c r="J4" s="22"/>
      <c r="K4" s="22"/>
      <c r="L4" s="59"/>
    </row>
    <row r="5" spans="1:12" s="57" customFormat="1" ht="9.75" customHeight="1">
      <c r="A5" s="2000" t="s">
        <v>204</v>
      </c>
      <c r="B5" s="2000"/>
      <c r="C5" s="60"/>
      <c r="D5" s="61"/>
      <c r="E5" s="61"/>
      <c r="F5" s="61"/>
      <c r="G5" s="61"/>
      <c r="H5" s="61"/>
      <c r="I5" s="61"/>
      <c r="J5" s="61"/>
      <c r="K5" s="61"/>
      <c r="L5" s="62"/>
    </row>
    <row r="6" spans="1:12" s="57" customFormat="1" ht="9.75" customHeight="1">
      <c r="A6" s="2000" t="s">
        <v>250</v>
      </c>
      <c r="B6" s="2000"/>
      <c r="C6" s="24"/>
      <c r="D6" s="25"/>
      <c r="E6" s="25"/>
      <c r="F6" s="25"/>
      <c r="G6" s="25"/>
      <c r="H6" s="25"/>
      <c r="I6" s="25"/>
      <c r="J6" s="25"/>
      <c r="K6" s="25"/>
      <c r="L6" s="63"/>
    </row>
    <row r="7" spans="1:12" s="57" customFormat="1" ht="12" customHeight="1">
      <c r="A7" s="30"/>
      <c r="B7" s="64" t="s">
        <v>667</v>
      </c>
      <c r="C7" s="31">
        <v>63506</v>
      </c>
      <c r="D7" s="33">
        <v>64337</v>
      </c>
      <c r="E7" s="33">
        <v>61810</v>
      </c>
      <c r="F7" s="32">
        <v>57008</v>
      </c>
      <c r="G7" s="32">
        <v>56711</v>
      </c>
      <c r="H7" s="32">
        <v>60057</v>
      </c>
      <c r="I7" s="32">
        <v>56518</v>
      </c>
      <c r="J7" s="32">
        <v>57633</v>
      </c>
      <c r="K7" s="32">
        <v>55488</v>
      </c>
      <c r="L7" s="65"/>
    </row>
    <row r="8" spans="1:12" s="57" customFormat="1" ht="9.75" customHeight="1">
      <c r="A8" s="30"/>
      <c r="B8" s="64" t="s">
        <v>459</v>
      </c>
      <c r="C8" s="31">
        <v>53430</v>
      </c>
      <c r="D8" s="33">
        <v>52742</v>
      </c>
      <c r="E8" s="33">
        <v>52309</v>
      </c>
      <c r="F8" s="32">
        <v>50953</v>
      </c>
      <c r="G8" s="32">
        <v>50325</v>
      </c>
      <c r="H8" s="32">
        <v>50961</v>
      </c>
      <c r="I8" s="32">
        <v>47897</v>
      </c>
      <c r="J8" s="32">
        <v>46676</v>
      </c>
      <c r="K8" s="32">
        <v>44333</v>
      </c>
      <c r="L8" s="65"/>
    </row>
    <row r="9" spans="1:12" s="57" customFormat="1" ht="9.75" customHeight="1">
      <c r="A9" s="30"/>
      <c r="B9" s="64" t="s">
        <v>460</v>
      </c>
      <c r="C9" s="31">
        <v>39054</v>
      </c>
      <c r="D9" s="33">
        <v>37994</v>
      </c>
      <c r="E9" s="33">
        <v>34340</v>
      </c>
      <c r="F9" s="32">
        <v>36704</v>
      </c>
      <c r="G9" s="32">
        <v>34676</v>
      </c>
      <c r="H9" s="32">
        <v>34822</v>
      </c>
      <c r="I9" s="32">
        <v>34003</v>
      </c>
      <c r="J9" s="32">
        <v>36411</v>
      </c>
      <c r="K9" s="32">
        <v>36344</v>
      </c>
      <c r="L9" s="65"/>
    </row>
    <row r="10" spans="1:12" s="57" customFormat="1" ht="9.75" customHeight="1">
      <c r="A10" s="30"/>
      <c r="B10" s="64" t="s">
        <v>461</v>
      </c>
      <c r="C10" s="31">
        <v>1793</v>
      </c>
      <c r="D10" s="33">
        <v>1723</v>
      </c>
      <c r="E10" s="33">
        <v>1714</v>
      </c>
      <c r="F10" s="34">
        <v>1952</v>
      </c>
      <c r="G10" s="34">
        <v>1818</v>
      </c>
      <c r="H10" s="34">
        <v>2169</v>
      </c>
      <c r="I10" s="34">
        <v>1957</v>
      </c>
      <c r="J10" s="34">
        <v>2108</v>
      </c>
      <c r="K10" s="34">
        <v>1638</v>
      </c>
      <c r="L10" s="65"/>
    </row>
    <row r="11" spans="1:12" s="57" customFormat="1" ht="10.5" customHeight="1">
      <c r="A11" s="41"/>
      <c r="B11" s="41"/>
      <c r="C11" s="36">
        <f>SUM(C7:C10)</f>
        <v>157783</v>
      </c>
      <c r="D11" s="37">
        <f>SUM(D7:D10)</f>
        <v>156796</v>
      </c>
      <c r="E11" s="37">
        <f aca="true" t="shared" si="0" ref="E11:K11">SUM(E7:E10)</f>
        <v>150173</v>
      </c>
      <c r="F11" s="37">
        <f t="shared" si="0"/>
        <v>146617</v>
      </c>
      <c r="G11" s="37">
        <f t="shared" si="0"/>
        <v>143530</v>
      </c>
      <c r="H11" s="37">
        <f t="shared" si="0"/>
        <v>148009</v>
      </c>
      <c r="I11" s="37">
        <f t="shared" si="0"/>
        <v>140375</v>
      </c>
      <c r="J11" s="37">
        <f t="shared" si="0"/>
        <v>142828</v>
      </c>
      <c r="K11" s="37">
        <f t="shared" si="0"/>
        <v>137803</v>
      </c>
      <c r="L11" s="66"/>
    </row>
    <row r="12" spans="1:12" s="57" customFormat="1" ht="9.75" customHeight="1">
      <c r="A12" s="2000" t="s">
        <v>28</v>
      </c>
      <c r="B12" s="2000"/>
      <c r="C12" s="39"/>
      <c r="D12" s="34"/>
      <c r="E12" s="34"/>
      <c r="F12" s="34"/>
      <c r="G12" s="34"/>
      <c r="H12" s="34"/>
      <c r="I12" s="34"/>
      <c r="J12" s="34"/>
      <c r="K12" s="34"/>
      <c r="L12" s="65"/>
    </row>
    <row r="13" spans="1:12" s="57" customFormat="1" ht="12" customHeight="1">
      <c r="A13" s="67"/>
      <c r="B13" s="64" t="s">
        <v>667</v>
      </c>
      <c r="C13" s="31">
        <v>17429</v>
      </c>
      <c r="D13" s="33">
        <v>14694</v>
      </c>
      <c r="E13" s="33">
        <v>15110</v>
      </c>
      <c r="F13" s="33">
        <v>12181</v>
      </c>
      <c r="G13" s="33">
        <v>18998</v>
      </c>
      <c r="H13" s="33">
        <v>14516</v>
      </c>
      <c r="I13" s="33">
        <v>15532</v>
      </c>
      <c r="J13" s="33">
        <v>15277</v>
      </c>
      <c r="K13" s="33">
        <v>14571</v>
      </c>
      <c r="L13" s="65"/>
    </row>
    <row r="14" spans="1:12" s="57" customFormat="1" ht="9.75" customHeight="1">
      <c r="A14" s="67"/>
      <c r="B14" s="64" t="s">
        <v>459</v>
      </c>
      <c r="C14" s="31">
        <v>20028</v>
      </c>
      <c r="D14" s="33">
        <v>21222</v>
      </c>
      <c r="E14" s="33">
        <v>20506</v>
      </c>
      <c r="F14" s="33">
        <v>20091</v>
      </c>
      <c r="G14" s="33">
        <v>18926</v>
      </c>
      <c r="H14" s="33">
        <v>19695</v>
      </c>
      <c r="I14" s="33">
        <v>17024</v>
      </c>
      <c r="J14" s="33">
        <v>16886</v>
      </c>
      <c r="K14" s="33">
        <v>15951</v>
      </c>
      <c r="L14" s="65"/>
    </row>
    <row r="15" spans="1:12" s="57" customFormat="1" ht="9.75" customHeight="1">
      <c r="A15" s="67"/>
      <c r="B15" s="64" t="s">
        <v>460</v>
      </c>
      <c r="C15" s="31">
        <v>26314</v>
      </c>
      <c r="D15" s="33">
        <v>24368</v>
      </c>
      <c r="E15" s="33">
        <v>21070</v>
      </c>
      <c r="F15" s="33">
        <v>17774</v>
      </c>
      <c r="G15" s="33">
        <v>16496</v>
      </c>
      <c r="H15" s="33">
        <v>16883</v>
      </c>
      <c r="I15" s="33">
        <v>16819</v>
      </c>
      <c r="J15" s="33">
        <v>20131</v>
      </c>
      <c r="K15" s="33">
        <v>16302</v>
      </c>
      <c r="L15" s="65"/>
    </row>
    <row r="16" spans="1:12" s="57" customFormat="1" ht="9.75" customHeight="1">
      <c r="A16" s="67"/>
      <c r="B16" s="64" t="s">
        <v>461</v>
      </c>
      <c r="C16" s="31">
        <v>1160</v>
      </c>
      <c r="D16" s="33">
        <v>1349</v>
      </c>
      <c r="E16" s="33">
        <v>1087</v>
      </c>
      <c r="F16" s="34">
        <v>1322</v>
      </c>
      <c r="G16" s="34">
        <v>1213</v>
      </c>
      <c r="H16" s="34">
        <v>1871</v>
      </c>
      <c r="I16" s="34">
        <v>1344</v>
      </c>
      <c r="J16" s="34">
        <v>1504</v>
      </c>
      <c r="K16" s="34">
        <v>1581</v>
      </c>
      <c r="L16" s="65"/>
    </row>
    <row r="17" spans="1:12" s="57" customFormat="1" ht="10.5" customHeight="1">
      <c r="A17" s="68"/>
      <c r="B17" s="41"/>
      <c r="C17" s="36">
        <f>SUM(C13:C16)</f>
        <v>64931</v>
      </c>
      <c r="D17" s="37">
        <f>SUM(D13:D16)</f>
        <v>61633</v>
      </c>
      <c r="E17" s="37">
        <f aca="true" t="shared" si="1" ref="E17:K17">SUM(E13:E16)</f>
        <v>57773</v>
      </c>
      <c r="F17" s="37">
        <f t="shared" si="1"/>
        <v>51368</v>
      </c>
      <c r="G17" s="37">
        <f t="shared" si="1"/>
        <v>55633</v>
      </c>
      <c r="H17" s="37">
        <f t="shared" si="1"/>
        <v>52965</v>
      </c>
      <c r="I17" s="37">
        <f t="shared" si="1"/>
        <v>50719</v>
      </c>
      <c r="J17" s="37">
        <f t="shared" si="1"/>
        <v>53798</v>
      </c>
      <c r="K17" s="37">
        <f t="shared" si="1"/>
        <v>48405</v>
      </c>
      <c r="L17" s="66"/>
    </row>
    <row r="18" spans="1:12" s="57" customFormat="1" ht="9.75" customHeight="1">
      <c r="A18" s="2000" t="s">
        <v>2</v>
      </c>
      <c r="B18" s="2000"/>
      <c r="C18" s="39"/>
      <c r="D18" s="34"/>
      <c r="E18" s="34"/>
      <c r="F18" s="34"/>
      <c r="G18" s="34"/>
      <c r="H18" s="34"/>
      <c r="I18" s="34"/>
      <c r="J18" s="34"/>
      <c r="K18" s="34"/>
      <c r="L18" s="65"/>
    </row>
    <row r="19" spans="1:12" s="57" customFormat="1" ht="12" customHeight="1">
      <c r="A19" s="67"/>
      <c r="B19" s="64" t="s">
        <v>667</v>
      </c>
      <c r="C19" s="31">
        <v>77489</v>
      </c>
      <c r="D19" s="33">
        <v>77543</v>
      </c>
      <c r="E19" s="33">
        <v>74797</v>
      </c>
      <c r="F19" s="33">
        <v>72800</v>
      </c>
      <c r="G19" s="33">
        <v>70511</v>
      </c>
      <c r="H19" s="33">
        <v>72948</v>
      </c>
      <c r="I19" s="33">
        <v>68075</v>
      </c>
      <c r="J19" s="33">
        <v>69199</v>
      </c>
      <c r="K19" s="33">
        <v>67043</v>
      </c>
      <c r="L19" s="65"/>
    </row>
    <row r="20" spans="1:12" s="57" customFormat="1" ht="9.75" customHeight="1">
      <c r="A20" s="67"/>
      <c r="B20" s="64" t="s">
        <v>459</v>
      </c>
      <c r="C20" s="31">
        <v>13637</v>
      </c>
      <c r="D20" s="33">
        <v>12688</v>
      </c>
      <c r="E20" s="33">
        <v>10992</v>
      </c>
      <c r="F20" s="33">
        <v>11227</v>
      </c>
      <c r="G20" s="33">
        <v>10773</v>
      </c>
      <c r="H20" s="33">
        <v>12768</v>
      </c>
      <c r="I20" s="33">
        <v>10212</v>
      </c>
      <c r="J20" s="33">
        <v>9042</v>
      </c>
      <c r="K20" s="33">
        <v>8787</v>
      </c>
      <c r="L20" s="65"/>
    </row>
    <row r="21" spans="1:12" s="57" customFormat="1" ht="9.75" customHeight="1">
      <c r="A21" s="67"/>
      <c r="B21" s="64" t="s">
        <v>460</v>
      </c>
      <c r="C21" s="31">
        <v>2337</v>
      </c>
      <c r="D21" s="33">
        <v>2534</v>
      </c>
      <c r="E21" s="33">
        <v>2229</v>
      </c>
      <c r="F21" s="33">
        <v>1844</v>
      </c>
      <c r="G21" s="33">
        <v>1611</v>
      </c>
      <c r="H21" s="33">
        <v>1573</v>
      </c>
      <c r="I21" s="33">
        <v>4008</v>
      </c>
      <c r="J21" s="33">
        <v>4627</v>
      </c>
      <c r="K21" s="33">
        <v>7396</v>
      </c>
      <c r="L21" s="65"/>
    </row>
    <row r="22" spans="1:12" s="57" customFormat="1" ht="9.75" customHeight="1">
      <c r="A22" s="67"/>
      <c r="B22" s="64" t="s">
        <v>461</v>
      </c>
      <c r="C22" s="31">
        <v>699</v>
      </c>
      <c r="D22" s="33">
        <v>905</v>
      </c>
      <c r="E22" s="33">
        <v>574</v>
      </c>
      <c r="F22" s="34">
        <v>674</v>
      </c>
      <c r="G22" s="34">
        <v>466</v>
      </c>
      <c r="H22" s="34">
        <v>468</v>
      </c>
      <c r="I22" s="34">
        <v>315</v>
      </c>
      <c r="J22" s="34">
        <v>527</v>
      </c>
      <c r="K22" s="34">
        <v>509</v>
      </c>
      <c r="L22" s="65"/>
    </row>
    <row r="23" spans="1:12" s="57" customFormat="1" ht="10.5" customHeight="1">
      <c r="A23" s="69"/>
      <c r="B23" s="35"/>
      <c r="C23" s="36">
        <f>SUM(C19:C22)</f>
        <v>94162</v>
      </c>
      <c r="D23" s="37">
        <f>SUM(D19:D22)</f>
        <v>93670</v>
      </c>
      <c r="E23" s="37">
        <f aca="true" t="shared" si="2" ref="E23:K23">SUM(E19:E22)</f>
        <v>88592</v>
      </c>
      <c r="F23" s="37">
        <f t="shared" si="2"/>
        <v>86545</v>
      </c>
      <c r="G23" s="37">
        <f t="shared" si="2"/>
        <v>83361</v>
      </c>
      <c r="H23" s="37">
        <f t="shared" si="2"/>
        <v>87757</v>
      </c>
      <c r="I23" s="37">
        <f t="shared" si="2"/>
        <v>82610</v>
      </c>
      <c r="J23" s="37">
        <f t="shared" si="2"/>
        <v>83395</v>
      </c>
      <c r="K23" s="37">
        <f t="shared" si="2"/>
        <v>83735</v>
      </c>
      <c r="L23" s="66"/>
    </row>
    <row r="24" spans="1:12" s="57" customFormat="1" ht="10.5" customHeight="1">
      <c r="A24" s="2006" t="s">
        <v>29</v>
      </c>
      <c r="B24" s="2006"/>
      <c r="C24" s="45">
        <f>C11+C17+C23</f>
        <v>316876</v>
      </c>
      <c r="D24" s="46">
        <f>D11+D17+D23</f>
        <v>312099</v>
      </c>
      <c r="E24" s="46">
        <f aca="true" t="shared" si="3" ref="E24:K24">E11+E17+E23</f>
        <v>296538</v>
      </c>
      <c r="F24" s="46">
        <f t="shared" si="3"/>
        <v>284530</v>
      </c>
      <c r="G24" s="46">
        <f t="shared" si="3"/>
        <v>282524</v>
      </c>
      <c r="H24" s="46">
        <f t="shared" si="3"/>
        <v>288731</v>
      </c>
      <c r="I24" s="46">
        <f t="shared" si="3"/>
        <v>273704</v>
      </c>
      <c r="J24" s="46">
        <f t="shared" si="3"/>
        <v>280021</v>
      </c>
      <c r="K24" s="46">
        <f t="shared" si="3"/>
        <v>269943</v>
      </c>
      <c r="L24" s="71"/>
    </row>
    <row r="25" spans="1:12" s="57" customFormat="1" ht="9.75" customHeight="1">
      <c r="A25" s="35"/>
      <c r="B25" s="35"/>
      <c r="C25" s="39"/>
      <c r="D25" s="34"/>
      <c r="E25" s="34"/>
      <c r="F25" s="34"/>
      <c r="G25" s="34"/>
      <c r="H25" s="34"/>
      <c r="I25" s="34"/>
      <c r="J25" s="34"/>
      <c r="K25" s="34"/>
      <c r="L25" s="65"/>
    </row>
    <row r="26" spans="1:12" s="57" customFormat="1" ht="9.75" customHeight="1">
      <c r="A26" s="2000" t="s">
        <v>338</v>
      </c>
      <c r="B26" s="2000"/>
      <c r="C26" s="39"/>
      <c r="D26" s="34"/>
      <c r="E26" s="34"/>
      <c r="F26" s="25"/>
      <c r="G26" s="25"/>
      <c r="H26" s="25"/>
      <c r="I26" s="25"/>
      <c r="J26" s="25"/>
      <c r="K26" s="25"/>
      <c r="L26" s="63"/>
    </row>
    <row r="27" spans="1:12" s="57" customFormat="1" ht="9.75" customHeight="1">
      <c r="A27" s="2000" t="s">
        <v>30</v>
      </c>
      <c r="B27" s="2000"/>
      <c r="C27" s="39"/>
      <c r="D27" s="34"/>
      <c r="E27" s="34"/>
      <c r="F27" s="25"/>
      <c r="G27" s="25"/>
      <c r="H27" s="25"/>
      <c r="I27" s="25"/>
      <c r="J27" s="25"/>
      <c r="K27" s="25"/>
      <c r="L27" s="63"/>
    </row>
    <row r="28" spans="1:12" s="57" customFormat="1" ht="12" customHeight="1">
      <c r="A28" s="67"/>
      <c r="B28" s="64" t="s">
        <v>667</v>
      </c>
      <c r="C28" s="72">
        <v>82326</v>
      </c>
      <c r="D28" s="1363">
        <v>83307</v>
      </c>
      <c r="E28" s="1363">
        <v>80217</v>
      </c>
      <c r="F28" s="32">
        <v>77712</v>
      </c>
      <c r="G28" s="32">
        <v>75496</v>
      </c>
      <c r="H28" s="32">
        <v>70478</v>
      </c>
      <c r="I28" s="32">
        <v>68450</v>
      </c>
      <c r="J28" s="32">
        <v>69027</v>
      </c>
      <c r="K28" s="32">
        <v>75233</v>
      </c>
      <c r="L28" s="65"/>
    </row>
    <row r="29" spans="1:12" s="57" customFormat="1" ht="9.75" customHeight="1">
      <c r="A29" s="67"/>
      <c r="B29" s="64" t="s">
        <v>459</v>
      </c>
      <c r="C29" s="72">
        <v>102426</v>
      </c>
      <c r="D29" s="1363">
        <v>100985</v>
      </c>
      <c r="E29" s="1363">
        <v>101537</v>
      </c>
      <c r="F29" s="32">
        <v>100461</v>
      </c>
      <c r="G29" s="32">
        <v>98288</v>
      </c>
      <c r="H29" s="32">
        <v>93231</v>
      </c>
      <c r="I29" s="32">
        <v>84631</v>
      </c>
      <c r="J29" s="32">
        <v>78550</v>
      </c>
      <c r="K29" s="32">
        <v>71028</v>
      </c>
      <c r="L29" s="65"/>
    </row>
    <row r="30" spans="1:12" s="57" customFormat="1" ht="9.75" customHeight="1">
      <c r="A30" s="67"/>
      <c r="B30" s="64" t="s">
        <v>460</v>
      </c>
      <c r="C30" s="72">
        <v>57981</v>
      </c>
      <c r="D30" s="1363">
        <v>59151</v>
      </c>
      <c r="E30" s="1363">
        <v>60735</v>
      </c>
      <c r="F30" s="32">
        <v>63138</v>
      </c>
      <c r="G30" s="32">
        <v>64414</v>
      </c>
      <c r="H30" s="32">
        <v>66324</v>
      </c>
      <c r="I30" s="32">
        <v>70175</v>
      </c>
      <c r="J30" s="32">
        <v>70880</v>
      </c>
      <c r="K30" s="32">
        <v>71746</v>
      </c>
      <c r="L30" s="65"/>
    </row>
    <row r="31" spans="1:12" s="57" customFormat="1" ht="9.75" customHeight="1">
      <c r="A31" s="67"/>
      <c r="B31" s="64" t="s">
        <v>461</v>
      </c>
      <c r="C31" s="73">
        <v>2336</v>
      </c>
      <c r="D31" s="1364">
        <v>1650</v>
      </c>
      <c r="E31" s="1364">
        <v>1066</v>
      </c>
      <c r="F31" s="25">
        <v>902</v>
      </c>
      <c r="G31" s="25">
        <v>1073</v>
      </c>
      <c r="H31" s="25">
        <v>1300</v>
      </c>
      <c r="I31" s="25">
        <v>1410</v>
      </c>
      <c r="J31" s="25">
        <v>1498</v>
      </c>
      <c r="K31" s="25">
        <v>1507</v>
      </c>
      <c r="L31" s="65"/>
    </row>
    <row r="32" spans="1:12" s="57" customFormat="1" ht="10.5" customHeight="1">
      <c r="A32" s="41"/>
      <c r="B32" s="41"/>
      <c r="C32" s="36">
        <f>SUM(C28:C31)</f>
        <v>245069</v>
      </c>
      <c r="D32" s="37">
        <f>SUM(D28:D31)</f>
        <v>245093</v>
      </c>
      <c r="E32" s="37">
        <f aca="true" t="shared" si="4" ref="E32:K32">SUM(E28:E31)</f>
        <v>243555</v>
      </c>
      <c r="F32" s="37">
        <f t="shared" si="4"/>
        <v>242213</v>
      </c>
      <c r="G32" s="37">
        <f t="shared" si="4"/>
        <v>239271</v>
      </c>
      <c r="H32" s="37">
        <f t="shared" si="4"/>
        <v>231333</v>
      </c>
      <c r="I32" s="37">
        <f t="shared" si="4"/>
        <v>224666</v>
      </c>
      <c r="J32" s="37">
        <f t="shared" si="4"/>
        <v>219955</v>
      </c>
      <c r="K32" s="37">
        <f t="shared" si="4"/>
        <v>219514</v>
      </c>
      <c r="L32" s="66"/>
    </row>
    <row r="33" spans="1:12" s="57" customFormat="1" ht="9.75" customHeight="1">
      <c r="A33" s="2000" t="s">
        <v>337</v>
      </c>
      <c r="B33" s="2000"/>
      <c r="C33" s="39"/>
      <c r="D33" s="34"/>
      <c r="E33" s="34"/>
      <c r="F33" s="25"/>
      <c r="G33" s="25"/>
      <c r="H33" s="25"/>
      <c r="I33" s="25"/>
      <c r="J33" s="25"/>
      <c r="K33" s="25"/>
      <c r="L33" s="63"/>
    </row>
    <row r="34" spans="1:12" s="57" customFormat="1" ht="12" customHeight="1">
      <c r="A34" s="67"/>
      <c r="B34" s="64" t="s">
        <v>667</v>
      </c>
      <c r="C34" s="73">
        <v>73372</v>
      </c>
      <c r="D34" s="1364">
        <v>72368</v>
      </c>
      <c r="E34" s="1364">
        <v>72041</v>
      </c>
      <c r="F34" s="25">
        <v>71415</v>
      </c>
      <c r="G34" s="25">
        <v>68616</v>
      </c>
      <c r="H34" s="25">
        <v>68503</v>
      </c>
      <c r="I34" s="25">
        <v>69993</v>
      </c>
      <c r="J34" s="25">
        <v>69056</v>
      </c>
      <c r="K34" s="25">
        <v>68334</v>
      </c>
      <c r="L34" s="65"/>
    </row>
    <row r="35" spans="1:12" s="57" customFormat="1" ht="10.5" customHeight="1">
      <c r="A35" s="41"/>
      <c r="B35" s="41"/>
      <c r="C35" s="36">
        <f>C34</f>
        <v>73372</v>
      </c>
      <c r="D35" s="37">
        <f>D34</f>
        <v>72368</v>
      </c>
      <c r="E35" s="37">
        <f aca="true" t="shared" si="5" ref="E35:K35">E34</f>
        <v>72041</v>
      </c>
      <c r="F35" s="37">
        <f t="shared" si="5"/>
        <v>71415</v>
      </c>
      <c r="G35" s="37">
        <f t="shared" si="5"/>
        <v>68616</v>
      </c>
      <c r="H35" s="37">
        <f t="shared" si="5"/>
        <v>68503</v>
      </c>
      <c r="I35" s="37">
        <f t="shared" si="5"/>
        <v>69993</v>
      </c>
      <c r="J35" s="37">
        <f t="shared" si="5"/>
        <v>69056</v>
      </c>
      <c r="K35" s="37">
        <f t="shared" si="5"/>
        <v>68334</v>
      </c>
      <c r="L35" s="66"/>
    </row>
    <row r="36" spans="1:12" s="57" customFormat="1" ht="9.75" customHeight="1">
      <c r="A36" s="2000" t="s">
        <v>687</v>
      </c>
      <c r="B36" s="2000"/>
      <c r="C36" s="39"/>
      <c r="D36" s="34"/>
      <c r="E36" s="34"/>
      <c r="F36" s="25"/>
      <c r="G36" s="25"/>
      <c r="H36" s="25"/>
      <c r="I36" s="25"/>
      <c r="J36" s="25"/>
      <c r="K36" s="25"/>
      <c r="L36" s="63"/>
    </row>
    <row r="37" spans="1:12" s="57" customFormat="1" ht="12" customHeight="1">
      <c r="A37" s="67"/>
      <c r="B37" s="64" t="s">
        <v>667</v>
      </c>
      <c r="C37" s="72">
        <v>12416</v>
      </c>
      <c r="D37" s="1363">
        <v>12363</v>
      </c>
      <c r="E37" s="1363">
        <v>12116</v>
      </c>
      <c r="F37" s="32">
        <v>12036</v>
      </c>
      <c r="G37" s="32">
        <v>11754</v>
      </c>
      <c r="H37" s="32">
        <v>11501</v>
      </c>
      <c r="I37" s="32">
        <v>11274</v>
      </c>
      <c r="J37" s="32">
        <v>11242</v>
      </c>
      <c r="K37" s="32">
        <v>11204</v>
      </c>
      <c r="L37" s="65"/>
    </row>
    <row r="38" spans="1:12" s="57" customFormat="1" ht="9.75" customHeight="1">
      <c r="A38" s="67"/>
      <c r="B38" s="64" t="s">
        <v>459</v>
      </c>
      <c r="C38" s="72">
        <v>186</v>
      </c>
      <c r="D38" s="1363">
        <v>183</v>
      </c>
      <c r="E38" s="1363">
        <v>209</v>
      </c>
      <c r="F38" s="32">
        <v>169</v>
      </c>
      <c r="G38" s="32">
        <v>174</v>
      </c>
      <c r="H38" s="32">
        <v>186</v>
      </c>
      <c r="I38" s="32">
        <v>185</v>
      </c>
      <c r="J38" s="32">
        <v>180</v>
      </c>
      <c r="K38" s="32">
        <v>210</v>
      </c>
      <c r="L38" s="65"/>
    </row>
    <row r="39" spans="1:12" s="57" customFormat="1" ht="9.75" customHeight="1">
      <c r="A39" s="67"/>
      <c r="B39" s="64" t="s">
        <v>460</v>
      </c>
      <c r="C39" s="72">
        <v>552</v>
      </c>
      <c r="D39" s="1363">
        <v>448</v>
      </c>
      <c r="E39" s="1363">
        <v>354</v>
      </c>
      <c r="F39" s="32">
        <v>295</v>
      </c>
      <c r="G39" s="32">
        <v>214</v>
      </c>
      <c r="H39" s="32">
        <v>176</v>
      </c>
      <c r="I39" s="32">
        <v>148</v>
      </c>
      <c r="J39" s="32">
        <v>130</v>
      </c>
      <c r="K39" s="32">
        <v>116</v>
      </c>
      <c r="L39" s="65"/>
    </row>
    <row r="40" spans="1:12" s="57" customFormat="1" ht="9.75" customHeight="1">
      <c r="A40" s="67"/>
      <c r="B40" s="64" t="s">
        <v>461</v>
      </c>
      <c r="C40" s="73">
        <v>1190</v>
      </c>
      <c r="D40" s="1364">
        <v>1043</v>
      </c>
      <c r="E40" s="1364">
        <v>834</v>
      </c>
      <c r="F40" s="25">
        <v>688</v>
      </c>
      <c r="G40" s="25">
        <v>499</v>
      </c>
      <c r="H40" s="25">
        <v>376</v>
      </c>
      <c r="I40" s="25">
        <v>264</v>
      </c>
      <c r="J40" s="25">
        <v>177</v>
      </c>
      <c r="K40" s="25">
        <v>117</v>
      </c>
      <c r="L40" s="65"/>
    </row>
    <row r="41" spans="1:12" s="57" customFormat="1" ht="10.5" customHeight="1">
      <c r="A41" s="68"/>
      <c r="B41" s="41"/>
      <c r="C41" s="36">
        <f>SUM(C37:C40)</f>
        <v>14344</v>
      </c>
      <c r="D41" s="37">
        <f>SUM(D37:D40)</f>
        <v>14037</v>
      </c>
      <c r="E41" s="37">
        <f aca="true" t="shared" si="6" ref="E41:K41">SUM(E37:E40)</f>
        <v>13513</v>
      </c>
      <c r="F41" s="37">
        <f t="shared" si="6"/>
        <v>13188</v>
      </c>
      <c r="G41" s="37">
        <f t="shared" si="6"/>
        <v>12641</v>
      </c>
      <c r="H41" s="37">
        <f t="shared" si="6"/>
        <v>12239</v>
      </c>
      <c r="I41" s="37">
        <f t="shared" si="6"/>
        <v>11871</v>
      </c>
      <c r="J41" s="37">
        <f t="shared" si="6"/>
        <v>11729</v>
      </c>
      <c r="K41" s="37">
        <f t="shared" si="6"/>
        <v>11647</v>
      </c>
      <c r="L41" s="66"/>
    </row>
    <row r="42" spans="1:12" s="57" customFormat="1" ht="10.5" customHeight="1">
      <c r="A42" s="2006" t="s">
        <v>339</v>
      </c>
      <c r="B42" s="2006"/>
      <c r="C42" s="45">
        <f>C32+C35+C41</f>
        <v>332785</v>
      </c>
      <c r="D42" s="46">
        <f>D32+D35+D41</f>
        <v>331498</v>
      </c>
      <c r="E42" s="46">
        <f aca="true" t="shared" si="7" ref="E42:K42">E32+E35+E41</f>
        <v>329109</v>
      </c>
      <c r="F42" s="46">
        <f t="shared" si="7"/>
        <v>326816</v>
      </c>
      <c r="G42" s="46">
        <f t="shared" si="7"/>
        <v>320528</v>
      </c>
      <c r="H42" s="46">
        <f t="shared" si="7"/>
        <v>312075</v>
      </c>
      <c r="I42" s="46">
        <f t="shared" si="7"/>
        <v>306530</v>
      </c>
      <c r="J42" s="46">
        <f t="shared" si="7"/>
        <v>300740</v>
      </c>
      <c r="K42" s="46">
        <f t="shared" si="7"/>
        <v>299495</v>
      </c>
      <c r="L42" s="71"/>
    </row>
    <row r="43" spans="1:12" s="57" customFormat="1" ht="10.5" customHeight="1">
      <c r="A43" s="75"/>
      <c r="B43" s="75"/>
      <c r="C43" s="39"/>
      <c r="D43" s="34"/>
      <c r="E43" s="34"/>
      <c r="F43" s="61"/>
      <c r="G43" s="61"/>
      <c r="H43" s="61"/>
      <c r="I43" s="61"/>
      <c r="J43" s="61"/>
      <c r="K43" s="61"/>
      <c r="L43" s="76"/>
    </row>
    <row r="44" spans="1:12" s="57" customFormat="1" ht="10.5" customHeight="1">
      <c r="A44" s="2006" t="s">
        <v>31</v>
      </c>
      <c r="B44" s="2006"/>
      <c r="C44" s="45">
        <f>C24+C42</f>
        <v>649661</v>
      </c>
      <c r="D44" s="46">
        <f>D24+D42</f>
        <v>643597</v>
      </c>
      <c r="E44" s="46">
        <f aca="true" t="shared" si="8" ref="E44:K44">E24+E42</f>
        <v>625647</v>
      </c>
      <c r="F44" s="46">
        <f t="shared" si="8"/>
        <v>611346</v>
      </c>
      <c r="G44" s="46">
        <f t="shared" si="8"/>
        <v>603052</v>
      </c>
      <c r="H44" s="46">
        <f t="shared" si="8"/>
        <v>600806</v>
      </c>
      <c r="I44" s="46">
        <f t="shared" si="8"/>
        <v>580234</v>
      </c>
      <c r="J44" s="46">
        <f t="shared" si="8"/>
        <v>580761</v>
      </c>
      <c r="K44" s="46">
        <f t="shared" si="8"/>
        <v>569438</v>
      </c>
      <c r="L44" s="71"/>
    </row>
    <row r="45" spans="1:12" ht="5.25" customHeight="1">
      <c r="A45" s="77"/>
      <c r="B45" s="77"/>
      <c r="C45" s="78"/>
      <c r="D45" s="78"/>
      <c r="E45" s="79"/>
      <c r="F45" s="79"/>
      <c r="G45" s="79"/>
      <c r="H45" s="79"/>
      <c r="I45" s="79"/>
      <c r="J45" s="79"/>
      <c r="K45" s="80"/>
      <c r="L45" s="81"/>
    </row>
    <row r="46" spans="1:12" ht="9" customHeight="1">
      <c r="A46" s="82">
        <v>1</v>
      </c>
      <c r="B46" s="2005" t="s">
        <v>32</v>
      </c>
      <c r="C46" s="2005"/>
      <c r="D46" s="2005"/>
      <c r="E46" s="2005"/>
      <c r="F46" s="2005"/>
      <c r="G46" s="2005"/>
      <c r="H46" s="2005"/>
      <c r="I46" s="2005"/>
      <c r="J46" s="2005"/>
      <c r="K46" s="2005"/>
      <c r="L46" s="2005"/>
    </row>
    <row r="47" spans="1:12" ht="9" customHeight="1">
      <c r="A47" s="82">
        <v>2</v>
      </c>
      <c r="B47" s="2005" t="s">
        <v>793</v>
      </c>
      <c r="C47" s="2005"/>
      <c r="D47" s="2005"/>
      <c r="E47" s="2005"/>
      <c r="F47" s="2005"/>
      <c r="G47" s="2005"/>
      <c r="H47" s="2005"/>
      <c r="I47" s="2005"/>
      <c r="J47" s="2005"/>
      <c r="K47" s="2005"/>
      <c r="L47" s="2005"/>
    </row>
  </sheetData>
  <sheetProtection/>
  <mergeCells count="15">
    <mergeCell ref="A1:L1"/>
    <mergeCell ref="A18:B18"/>
    <mergeCell ref="A12:B12"/>
    <mergeCell ref="A6:B6"/>
    <mergeCell ref="A26:B26"/>
    <mergeCell ref="A24:B24"/>
    <mergeCell ref="A3:B3"/>
    <mergeCell ref="A5:B5"/>
    <mergeCell ref="A27:B27"/>
    <mergeCell ref="B46:L46"/>
    <mergeCell ref="A42:B42"/>
    <mergeCell ref="B47:L47"/>
    <mergeCell ref="A44:B44"/>
    <mergeCell ref="A36:B36"/>
    <mergeCell ref="A33:B33"/>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12" min="3" max="48" man="1"/>
  </colBreaks>
</worksheet>
</file>

<file path=xl/worksheets/sheet14.xml><?xml version="1.0" encoding="utf-8"?>
<worksheet xmlns="http://schemas.openxmlformats.org/spreadsheetml/2006/main" xmlns:r="http://schemas.openxmlformats.org/officeDocument/2006/relationships">
  <dimension ref="A1:S52"/>
  <sheetViews>
    <sheetView zoomScaleSheetLayoutView="100" zoomScalePageLayoutView="0" workbookViewId="0" topLeftCell="A25">
      <selection activeCell="B47" sqref="B47:S47"/>
    </sheetView>
  </sheetViews>
  <sheetFormatPr defaultColWidth="9.140625" defaultRowHeight="12.75"/>
  <cols>
    <col min="1" max="1" width="2.00390625" style="698" customWidth="1"/>
    <col min="2" max="2" width="1.7109375" style="698" customWidth="1"/>
    <col min="3" max="3" width="39.8515625" style="698" customWidth="1"/>
    <col min="4" max="4" width="8.8515625" style="705" customWidth="1"/>
    <col min="5" max="5" width="7.421875" style="706" customWidth="1"/>
    <col min="6" max="6" width="8.28125" style="706" bestFit="1" customWidth="1"/>
    <col min="7" max="7" width="1.28515625" style="706" customWidth="1"/>
    <col min="8" max="8" width="11.140625" style="706" customWidth="1"/>
    <col min="9" max="9" width="1.28515625" style="706" customWidth="1"/>
    <col min="10" max="10" width="7.421875" style="707" customWidth="1"/>
    <col min="11" max="12" width="6.7109375" style="706" customWidth="1"/>
    <col min="13" max="14" width="6.7109375" style="707" customWidth="1"/>
    <col min="15" max="15" width="6.7109375" style="706" customWidth="1"/>
    <col min="16" max="18" width="6.7109375" style="698" customWidth="1"/>
    <col min="19" max="19" width="1.28515625" style="698" customWidth="1"/>
    <col min="20" max="20" width="5.7109375" style="698" customWidth="1"/>
    <col min="21" max="22" width="9.140625" style="698" customWidth="1"/>
    <col min="23" max="24" width="9.140625" style="699" customWidth="1"/>
    <col min="25" max="25" width="9.140625" style="698" customWidth="1"/>
    <col min="26" max="16384" width="9.140625" style="698" customWidth="1"/>
  </cols>
  <sheetData>
    <row r="1" spans="1:19" ht="19.5" customHeight="1">
      <c r="A1" s="1805" t="s">
        <v>79</v>
      </c>
      <c r="B1" s="1805"/>
      <c r="C1" s="1805"/>
      <c r="D1" s="1805"/>
      <c r="E1" s="1805"/>
      <c r="F1" s="1805"/>
      <c r="G1" s="1805"/>
      <c r="H1" s="1805"/>
      <c r="I1" s="1805"/>
      <c r="J1" s="1805"/>
      <c r="K1" s="1805"/>
      <c r="L1" s="1805"/>
      <c r="M1" s="1805"/>
      <c r="N1" s="1805"/>
      <c r="O1" s="1805"/>
      <c r="P1" s="1805"/>
      <c r="Q1" s="1805"/>
      <c r="R1" s="1805"/>
      <c r="S1" s="1805"/>
    </row>
    <row r="2" spans="1:19" s="700" customFormat="1" ht="9" customHeight="1">
      <c r="A2" s="1671"/>
      <c r="B2" s="1671"/>
      <c r="C2" s="1671"/>
      <c r="D2" s="1672"/>
      <c r="E2" s="1672"/>
      <c r="F2" s="1673"/>
      <c r="G2" s="1673"/>
      <c r="H2" s="1673"/>
      <c r="I2" s="1673"/>
      <c r="J2" s="1673"/>
      <c r="K2" s="1673"/>
      <c r="L2" s="1673"/>
      <c r="M2" s="1673"/>
      <c r="N2" s="1673"/>
      <c r="O2" s="1673"/>
      <c r="P2" s="1673"/>
      <c r="Q2" s="1673"/>
      <c r="R2" s="1674"/>
      <c r="S2" s="1675"/>
    </row>
    <row r="3" spans="1:19" s="700" customFormat="1" ht="9.75" customHeight="1">
      <c r="A3" s="2019" t="s">
        <v>440</v>
      </c>
      <c r="B3" s="2019"/>
      <c r="C3" s="2019"/>
      <c r="D3" s="2008" t="s">
        <v>904</v>
      </c>
      <c r="E3" s="2009"/>
      <c r="F3" s="2009"/>
      <c r="G3" s="2009"/>
      <c r="H3" s="2009"/>
      <c r="I3" s="2009"/>
      <c r="J3" s="1676" t="s">
        <v>904</v>
      </c>
      <c r="K3" s="1677" t="s">
        <v>803</v>
      </c>
      <c r="L3" s="1677" t="s">
        <v>441</v>
      </c>
      <c r="M3" s="1677" t="s">
        <v>442</v>
      </c>
      <c r="N3" s="1677" t="s">
        <v>443</v>
      </c>
      <c r="O3" s="1677" t="s">
        <v>444</v>
      </c>
      <c r="P3" s="1677" t="s">
        <v>445</v>
      </c>
      <c r="Q3" s="1677" t="s">
        <v>446</v>
      </c>
      <c r="R3" s="1677" t="s">
        <v>447</v>
      </c>
      <c r="S3" s="1678"/>
    </row>
    <row r="4" spans="1:19" s="700" customFormat="1" ht="9.75" customHeight="1">
      <c r="A4" s="1679"/>
      <c r="B4" s="1679"/>
      <c r="C4" s="1672"/>
      <c r="D4" s="2022"/>
      <c r="E4" s="2022"/>
      <c r="F4" s="2022"/>
      <c r="G4" s="1680"/>
      <c r="H4" s="1681" t="s">
        <v>915</v>
      </c>
      <c r="I4" s="1681"/>
      <c r="J4" s="2023"/>
      <c r="K4" s="2023"/>
      <c r="L4" s="2023"/>
      <c r="M4" s="2023"/>
      <c r="N4" s="2023"/>
      <c r="O4" s="2023"/>
      <c r="P4" s="2023"/>
      <c r="Q4" s="2023"/>
      <c r="R4" s="2023"/>
      <c r="S4" s="2023"/>
    </row>
    <row r="5" spans="1:19" s="700" customFormat="1" ht="9.75" customHeight="1">
      <c r="A5" s="1679"/>
      <c r="B5" s="1679"/>
      <c r="C5" s="1672"/>
      <c r="D5" s="2015" t="s">
        <v>80</v>
      </c>
      <c r="E5" s="2015"/>
      <c r="F5" s="2015"/>
      <c r="G5" s="1680"/>
      <c r="H5" s="1681" t="s">
        <v>916</v>
      </c>
      <c r="I5" s="1681"/>
      <c r="J5" s="2015" t="s">
        <v>81</v>
      </c>
      <c r="K5" s="2015"/>
      <c r="L5" s="2015"/>
      <c r="M5" s="2015"/>
      <c r="N5" s="2015"/>
      <c r="O5" s="2015"/>
      <c r="P5" s="2015"/>
      <c r="Q5" s="2015"/>
      <c r="R5" s="2015"/>
      <c r="S5" s="2015"/>
    </row>
    <row r="6" spans="1:19" s="700" customFormat="1" ht="9.75" customHeight="1">
      <c r="A6" s="1682"/>
      <c r="B6" s="1682"/>
      <c r="C6" s="1682"/>
      <c r="D6" s="1683" t="s">
        <v>15</v>
      </c>
      <c r="E6" s="1684" t="s">
        <v>82</v>
      </c>
      <c r="F6" s="1683" t="s">
        <v>83</v>
      </c>
      <c r="G6" s="1683"/>
      <c r="H6" s="1681" t="s">
        <v>917</v>
      </c>
      <c r="I6" s="1685" t="s">
        <v>84</v>
      </c>
      <c r="J6" s="2015"/>
      <c r="K6" s="2015"/>
      <c r="L6" s="2015"/>
      <c r="M6" s="2015"/>
      <c r="N6" s="2015"/>
      <c r="O6" s="2015"/>
      <c r="P6" s="2015"/>
      <c r="Q6" s="2015"/>
      <c r="R6" s="2015"/>
      <c r="S6" s="1675"/>
    </row>
    <row r="7" spans="1:19" s="700" customFormat="1" ht="9.75" customHeight="1">
      <c r="A7" s="2016" t="s">
        <v>85</v>
      </c>
      <c r="B7" s="2016"/>
      <c r="C7" s="2016"/>
      <c r="D7" s="1686"/>
      <c r="E7" s="1687"/>
      <c r="F7" s="1688"/>
      <c r="G7" s="1688"/>
      <c r="H7" s="1688"/>
      <c r="I7" s="1688"/>
      <c r="J7" s="1688"/>
      <c r="K7" s="1688"/>
      <c r="L7" s="1688"/>
      <c r="M7" s="1688"/>
      <c r="N7" s="1688"/>
      <c r="O7" s="1688"/>
      <c r="P7" s="1688"/>
      <c r="Q7" s="1688"/>
      <c r="R7" s="1688"/>
      <c r="S7" s="1689"/>
    </row>
    <row r="8" spans="1:19" s="700" customFormat="1" ht="9.75" customHeight="1">
      <c r="A8" s="2019" t="s">
        <v>344</v>
      </c>
      <c r="B8" s="2019"/>
      <c r="C8" s="2019"/>
      <c r="D8" s="1690"/>
      <c r="E8" s="1691"/>
      <c r="F8" s="1672"/>
      <c r="G8" s="1672"/>
      <c r="H8" s="1672"/>
      <c r="I8" s="1672"/>
      <c r="J8" s="1672"/>
      <c r="K8" s="1672"/>
      <c r="L8" s="1672"/>
      <c r="M8" s="1672"/>
      <c r="N8" s="1672"/>
      <c r="O8" s="1672"/>
      <c r="P8" s="1672"/>
      <c r="Q8" s="1672"/>
      <c r="R8" s="1672"/>
      <c r="S8" s="1692"/>
    </row>
    <row r="9" spans="1:19" s="700" customFormat="1" ht="9.75" customHeight="1">
      <c r="A9" s="1693"/>
      <c r="B9" s="2020" t="s">
        <v>565</v>
      </c>
      <c r="C9" s="2020"/>
      <c r="D9" s="1694">
        <v>80</v>
      </c>
      <c r="E9" s="1695">
        <v>0</v>
      </c>
      <c r="F9" s="1695">
        <f>SUM(D9:E9)</f>
        <v>80</v>
      </c>
      <c r="G9" s="1695"/>
      <c r="H9" s="1695">
        <v>42</v>
      </c>
      <c r="I9" s="1695"/>
      <c r="J9" s="1695">
        <v>1</v>
      </c>
      <c r="K9" s="1696">
        <v>2</v>
      </c>
      <c r="L9" s="1696">
        <v>1</v>
      </c>
      <c r="M9" s="1696">
        <v>3</v>
      </c>
      <c r="N9" s="1696">
        <v>1</v>
      </c>
      <c r="O9" s="1696">
        <v>2</v>
      </c>
      <c r="P9" s="1696">
        <v>6</v>
      </c>
      <c r="Q9" s="1696">
        <v>2</v>
      </c>
      <c r="R9" s="1696">
        <v>22</v>
      </c>
      <c r="S9" s="1697"/>
    </row>
    <row r="10" spans="1:19" s="700" customFormat="1" ht="9.75" customHeight="1">
      <c r="A10" s="1698"/>
      <c r="B10" s="2021" t="s">
        <v>27</v>
      </c>
      <c r="C10" s="2021"/>
      <c r="D10" s="1694">
        <v>5718</v>
      </c>
      <c r="E10" s="1695">
        <v>897</v>
      </c>
      <c r="F10" s="1695">
        <f>SUM(D10:E10)</f>
        <v>6615</v>
      </c>
      <c r="G10" s="1695"/>
      <c r="H10" s="1695">
        <v>5084</v>
      </c>
      <c r="I10" s="1695"/>
      <c r="J10" s="1695">
        <v>544</v>
      </c>
      <c r="K10" s="1696">
        <v>542</v>
      </c>
      <c r="L10" s="1696">
        <v>563</v>
      </c>
      <c r="M10" s="1699">
        <v>653</v>
      </c>
      <c r="N10" s="1699">
        <v>693</v>
      </c>
      <c r="O10" s="1699">
        <v>759</v>
      </c>
      <c r="P10" s="1699">
        <v>741</v>
      </c>
      <c r="Q10" s="1699">
        <v>915</v>
      </c>
      <c r="R10" s="1699">
        <v>1100</v>
      </c>
      <c r="S10" s="1697"/>
    </row>
    <row r="11" spans="1:19" s="700" customFormat="1" ht="9.75" customHeight="1">
      <c r="A11" s="1698"/>
      <c r="B11" s="2021" t="s">
        <v>26</v>
      </c>
      <c r="C11" s="2021"/>
      <c r="D11" s="1700">
        <v>86</v>
      </c>
      <c r="E11" s="1701">
        <v>12</v>
      </c>
      <c r="F11" s="1701">
        <f>SUM(D11:E11)</f>
        <v>98</v>
      </c>
      <c r="G11" s="1701"/>
      <c r="H11" s="1701">
        <v>22</v>
      </c>
      <c r="I11" s="1701"/>
      <c r="J11" s="1701">
        <v>12</v>
      </c>
      <c r="K11" s="1702">
        <v>11</v>
      </c>
      <c r="L11" s="1702">
        <v>16</v>
      </c>
      <c r="M11" s="1702">
        <v>22</v>
      </c>
      <c r="N11" s="1702">
        <v>17</v>
      </c>
      <c r="O11" s="1702">
        <v>20</v>
      </c>
      <c r="P11" s="1702">
        <v>14</v>
      </c>
      <c r="Q11" s="1702">
        <v>13</v>
      </c>
      <c r="R11" s="1702">
        <v>21</v>
      </c>
      <c r="S11" s="1703"/>
    </row>
    <row r="12" spans="1:19" s="700" customFormat="1" ht="9.75" customHeight="1">
      <c r="A12" s="1691"/>
      <c r="B12" s="1691"/>
      <c r="C12" s="1691"/>
      <c r="D12" s="1704">
        <f>SUM(D9:D11)</f>
        <v>5884</v>
      </c>
      <c r="E12" s="1705">
        <f>SUM(E9:E11)</f>
        <v>909</v>
      </c>
      <c r="F12" s="1705">
        <f>SUM(F9:F11)</f>
        <v>6793</v>
      </c>
      <c r="G12" s="1705"/>
      <c r="H12" s="1705">
        <f>SUM(H9:H11)</f>
        <v>5148</v>
      </c>
      <c r="I12" s="1705"/>
      <c r="J12" s="1705">
        <f>SUM(J9:J11)</f>
        <v>557</v>
      </c>
      <c r="K12" s="1706">
        <f>SUM(K9:K11)</f>
        <v>555</v>
      </c>
      <c r="L12" s="1706">
        <f>SUM(L9:L11)</f>
        <v>580</v>
      </c>
      <c r="M12" s="1706">
        <f>SUM(M9:M11)</f>
        <v>678</v>
      </c>
      <c r="N12" s="1706">
        <f>SUM(N9:N11)</f>
        <v>711</v>
      </c>
      <c r="O12" s="1706">
        <f>SUM(O9:O11)</f>
        <v>781</v>
      </c>
      <c r="P12" s="1706">
        <f>SUM(P9:P11)</f>
        <v>761</v>
      </c>
      <c r="Q12" s="1706">
        <f>SUM(Q9:Q11)</f>
        <v>930</v>
      </c>
      <c r="R12" s="1706">
        <f>SUM(R9:R11)</f>
        <v>1143</v>
      </c>
      <c r="S12" s="1697"/>
    </row>
    <row r="13" spans="1:19" s="700" customFormat="1" ht="9.75" customHeight="1">
      <c r="A13" s="2019" t="s">
        <v>25</v>
      </c>
      <c r="B13" s="2019"/>
      <c r="C13" s="2019"/>
      <c r="D13" s="1707">
        <v>1</v>
      </c>
      <c r="E13" s="1708">
        <v>0</v>
      </c>
      <c r="F13" s="1708">
        <f>SUM(D13:E13)</f>
        <v>1</v>
      </c>
      <c r="G13" s="1708"/>
      <c r="H13" s="1708">
        <v>94</v>
      </c>
      <c r="I13" s="1708"/>
      <c r="J13" s="1708">
        <v>3</v>
      </c>
      <c r="K13" s="1709">
        <v>3</v>
      </c>
      <c r="L13" s="1709">
        <v>1</v>
      </c>
      <c r="M13" s="1710">
        <v>2</v>
      </c>
      <c r="N13" s="1710">
        <v>2</v>
      </c>
      <c r="O13" s="1710">
        <v>2</v>
      </c>
      <c r="P13" s="1710">
        <v>1</v>
      </c>
      <c r="Q13" s="1710">
        <v>2</v>
      </c>
      <c r="R13" s="1710">
        <v>1</v>
      </c>
      <c r="S13" s="1697"/>
    </row>
    <row r="14" spans="1:19" s="700" customFormat="1" ht="9.75" customHeight="1">
      <c r="A14" s="2017" t="s">
        <v>86</v>
      </c>
      <c r="B14" s="2017"/>
      <c r="C14" s="2017"/>
      <c r="D14" s="1711">
        <f>D12+D13</f>
        <v>5885</v>
      </c>
      <c r="E14" s="1712">
        <f>E12+E13</f>
        <v>909</v>
      </c>
      <c r="F14" s="1712">
        <f>F12+F13</f>
        <v>6794</v>
      </c>
      <c r="G14" s="1712"/>
      <c r="H14" s="1712">
        <f>H12+H13</f>
        <v>5242</v>
      </c>
      <c r="I14" s="1712"/>
      <c r="J14" s="1712">
        <f aca="true" t="shared" si="0" ref="J14:R14">J12+J13</f>
        <v>560</v>
      </c>
      <c r="K14" s="1713">
        <f t="shared" si="0"/>
        <v>558</v>
      </c>
      <c r="L14" s="1713">
        <f t="shared" si="0"/>
        <v>581</v>
      </c>
      <c r="M14" s="1713">
        <f t="shared" si="0"/>
        <v>680</v>
      </c>
      <c r="N14" s="1713">
        <f t="shared" si="0"/>
        <v>713</v>
      </c>
      <c r="O14" s="1713">
        <f t="shared" si="0"/>
        <v>783</v>
      </c>
      <c r="P14" s="1713">
        <f t="shared" si="0"/>
        <v>762</v>
      </c>
      <c r="Q14" s="1713">
        <f t="shared" si="0"/>
        <v>932</v>
      </c>
      <c r="R14" s="1713">
        <f t="shared" si="0"/>
        <v>1144</v>
      </c>
      <c r="S14" s="1714"/>
    </row>
    <row r="15" spans="1:19" s="700" customFormat="1" ht="9.75" customHeight="1">
      <c r="A15" s="2016"/>
      <c r="B15" s="2016"/>
      <c r="C15" s="2016"/>
      <c r="D15" s="1715"/>
      <c r="E15" s="1716"/>
      <c r="F15" s="1716"/>
      <c r="G15" s="1716"/>
      <c r="H15" s="1716"/>
      <c r="I15" s="1716"/>
      <c r="J15" s="1716"/>
      <c r="K15" s="1710"/>
      <c r="L15" s="1710"/>
      <c r="M15" s="1710"/>
      <c r="N15" s="1710"/>
      <c r="O15" s="1710"/>
      <c r="P15" s="1710"/>
      <c r="Q15" s="1710"/>
      <c r="R15" s="1710"/>
      <c r="S15" s="1697"/>
    </row>
    <row r="16" spans="1:19" s="700" customFormat="1" ht="9.75" customHeight="1">
      <c r="A16" s="2016" t="s">
        <v>87</v>
      </c>
      <c r="B16" s="2016"/>
      <c r="C16" s="2016"/>
      <c r="D16" s="1715"/>
      <c r="E16" s="1716"/>
      <c r="F16" s="1716"/>
      <c r="G16" s="1716"/>
      <c r="H16" s="1716"/>
      <c r="I16" s="1716"/>
      <c r="J16" s="1716"/>
      <c r="K16" s="1710"/>
      <c r="L16" s="1710"/>
      <c r="M16" s="1710"/>
      <c r="N16" s="1710"/>
      <c r="O16" s="1710"/>
      <c r="P16" s="1710"/>
      <c r="Q16" s="1710"/>
      <c r="R16" s="1710"/>
      <c r="S16" s="1697"/>
    </row>
    <row r="17" spans="1:19" s="700" customFormat="1" ht="9.75" customHeight="1">
      <c r="A17" s="2019" t="s">
        <v>344</v>
      </c>
      <c r="B17" s="2019"/>
      <c r="C17" s="2019"/>
      <c r="D17" s="1715"/>
      <c r="E17" s="1716"/>
      <c r="F17" s="1716"/>
      <c r="G17" s="1716"/>
      <c r="H17" s="1716"/>
      <c r="I17" s="1716"/>
      <c r="J17" s="1716"/>
      <c r="K17" s="1710"/>
      <c r="L17" s="1710"/>
      <c r="M17" s="1710"/>
      <c r="N17" s="1710"/>
      <c r="O17" s="1710"/>
      <c r="P17" s="1710"/>
      <c r="Q17" s="1710"/>
      <c r="R17" s="1710"/>
      <c r="S17" s="1697"/>
    </row>
    <row r="18" spans="1:19" s="700" customFormat="1" ht="9.75" customHeight="1">
      <c r="A18" s="1672"/>
      <c r="B18" s="2020" t="s">
        <v>88</v>
      </c>
      <c r="C18" s="2020"/>
      <c r="D18" s="1694">
        <v>2330</v>
      </c>
      <c r="E18" s="1695">
        <v>9</v>
      </c>
      <c r="F18" s="1695">
        <f>SUM(D18:E18)</f>
        <v>2339</v>
      </c>
      <c r="G18" s="1695"/>
      <c r="H18" s="1695">
        <v>3199</v>
      </c>
      <c r="I18" s="1695"/>
      <c r="J18" s="1695">
        <v>892</v>
      </c>
      <c r="K18" s="1696">
        <v>976</v>
      </c>
      <c r="L18" s="1696">
        <v>1061</v>
      </c>
      <c r="M18" s="1710">
        <v>938</v>
      </c>
      <c r="N18" s="1710">
        <v>970</v>
      </c>
      <c r="O18" s="1710">
        <v>869</v>
      </c>
      <c r="P18" s="1710">
        <v>839</v>
      </c>
      <c r="Q18" s="1710">
        <v>900</v>
      </c>
      <c r="R18" s="1710">
        <v>732</v>
      </c>
      <c r="S18" s="1697"/>
    </row>
    <row r="19" spans="1:19" s="700" customFormat="1" ht="9.75" customHeight="1">
      <c r="A19" s="1698"/>
      <c r="B19" s="2021" t="s">
        <v>27</v>
      </c>
      <c r="C19" s="2021"/>
      <c r="D19" s="1694">
        <v>4621</v>
      </c>
      <c r="E19" s="1695">
        <v>1900</v>
      </c>
      <c r="F19" s="1695">
        <f>SUM(D19:E19)</f>
        <v>6521</v>
      </c>
      <c r="G19" s="1695"/>
      <c r="H19" s="1695">
        <v>4754</v>
      </c>
      <c r="I19" s="1695"/>
      <c r="J19" s="1695">
        <v>928</v>
      </c>
      <c r="K19" s="1696">
        <v>861</v>
      </c>
      <c r="L19" s="1696">
        <v>834</v>
      </c>
      <c r="M19" s="1717">
        <v>847</v>
      </c>
      <c r="N19" s="1717">
        <v>784</v>
      </c>
      <c r="O19" s="1717">
        <v>775</v>
      </c>
      <c r="P19" s="1717">
        <v>653</v>
      </c>
      <c r="Q19" s="1717">
        <v>673</v>
      </c>
      <c r="R19" s="1717">
        <v>653</v>
      </c>
      <c r="S19" s="1697"/>
    </row>
    <row r="20" spans="1:19" s="700" customFormat="1" ht="9.75" customHeight="1">
      <c r="A20" s="1698"/>
      <c r="B20" s="2021" t="s">
        <v>26</v>
      </c>
      <c r="C20" s="2021"/>
      <c r="D20" s="1694">
        <v>230</v>
      </c>
      <c r="E20" s="1695">
        <v>0</v>
      </c>
      <c r="F20" s="1695">
        <f>SUM(D20:E20)</f>
        <v>230</v>
      </c>
      <c r="G20" s="1695"/>
      <c r="H20" s="1695">
        <v>249</v>
      </c>
      <c r="I20" s="1695"/>
      <c r="J20" s="1695">
        <v>68</v>
      </c>
      <c r="K20" s="1696">
        <v>68</v>
      </c>
      <c r="L20" s="1696">
        <v>84</v>
      </c>
      <c r="M20" s="1699">
        <v>81</v>
      </c>
      <c r="N20" s="1699">
        <v>107</v>
      </c>
      <c r="O20" s="1699">
        <v>126</v>
      </c>
      <c r="P20" s="1699">
        <v>104</v>
      </c>
      <c r="Q20" s="1699">
        <v>123</v>
      </c>
      <c r="R20" s="1699">
        <v>144</v>
      </c>
      <c r="S20" s="1697"/>
    </row>
    <row r="21" spans="1:19" s="700" customFormat="1" ht="9.75" customHeight="1">
      <c r="A21" s="1691"/>
      <c r="B21" s="1691"/>
      <c r="C21" s="1691"/>
      <c r="D21" s="1711">
        <f>SUM(D18:D20)</f>
        <v>7181</v>
      </c>
      <c r="E21" s="1712">
        <f>SUM(E18:E20)</f>
        <v>1909</v>
      </c>
      <c r="F21" s="1712">
        <f>SUM(F18:F20)</f>
        <v>9090</v>
      </c>
      <c r="G21" s="1712"/>
      <c r="H21" s="1712">
        <f>SUM(H18:H20)</f>
        <v>8202</v>
      </c>
      <c r="I21" s="1712"/>
      <c r="J21" s="1712">
        <f aca="true" t="shared" si="1" ref="J21:R21">SUM(J18:J20)</f>
        <v>1888</v>
      </c>
      <c r="K21" s="1713">
        <f t="shared" si="1"/>
        <v>1905</v>
      </c>
      <c r="L21" s="1713">
        <f t="shared" si="1"/>
        <v>1979</v>
      </c>
      <c r="M21" s="1713">
        <f t="shared" si="1"/>
        <v>1866</v>
      </c>
      <c r="N21" s="1713">
        <f t="shared" si="1"/>
        <v>1861</v>
      </c>
      <c r="O21" s="1713">
        <f t="shared" si="1"/>
        <v>1770</v>
      </c>
      <c r="P21" s="1713">
        <f t="shared" si="1"/>
        <v>1596</v>
      </c>
      <c r="Q21" s="1713">
        <f t="shared" si="1"/>
        <v>1696</v>
      </c>
      <c r="R21" s="1713">
        <f t="shared" si="1"/>
        <v>1529</v>
      </c>
      <c r="S21" s="1714"/>
    </row>
    <row r="22" spans="1:19" s="700" customFormat="1" ht="9.75" customHeight="1">
      <c r="A22" s="2016" t="s">
        <v>89</v>
      </c>
      <c r="B22" s="2016"/>
      <c r="C22" s="2016"/>
      <c r="D22" s="1715"/>
      <c r="E22" s="1716"/>
      <c r="F22" s="1716"/>
      <c r="G22" s="1716"/>
      <c r="H22" s="1716"/>
      <c r="I22" s="1716"/>
      <c r="J22" s="1716"/>
      <c r="K22" s="1710"/>
      <c r="L22" s="1710"/>
      <c r="M22" s="1710"/>
      <c r="N22" s="1710"/>
      <c r="O22" s="1710"/>
      <c r="P22" s="1710"/>
      <c r="Q22" s="1710"/>
      <c r="R22" s="1710"/>
      <c r="S22" s="1697"/>
    </row>
    <row r="23" spans="1:19" s="700" customFormat="1" ht="9.75" customHeight="1">
      <c r="A23" s="2019" t="s">
        <v>344</v>
      </c>
      <c r="B23" s="2019"/>
      <c r="C23" s="2019"/>
      <c r="D23" s="1715"/>
      <c r="E23" s="1716"/>
      <c r="F23" s="1716"/>
      <c r="G23" s="1716"/>
      <c r="H23" s="1716"/>
      <c r="I23" s="1716"/>
      <c r="J23" s="1716"/>
      <c r="K23" s="1710"/>
      <c r="L23" s="1710"/>
      <c r="M23" s="1710"/>
      <c r="N23" s="1710"/>
      <c r="O23" s="1710"/>
      <c r="P23" s="1710"/>
      <c r="Q23" s="1710"/>
      <c r="R23" s="1710"/>
      <c r="S23" s="1697"/>
    </row>
    <row r="24" spans="1:19" s="700" customFormat="1" ht="9.75" customHeight="1">
      <c r="A24" s="1693"/>
      <c r="B24" s="2020" t="s">
        <v>90</v>
      </c>
      <c r="C24" s="2020"/>
      <c r="D24" s="1694">
        <v>114</v>
      </c>
      <c r="E24" s="1695">
        <v>0</v>
      </c>
      <c r="F24" s="1695">
        <f>SUM(D24:E24)</f>
        <v>114</v>
      </c>
      <c r="G24" s="1695"/>
      <c r="H24" s="1695">
        <v>42</v>
      </c>
      <c r="I24" s="1695"/>
      <c r="J24" s="1695">
        <v>10</v>
      </c>
      <c r="K24" s="1696">
        <v>7</v>
      </c>
      <c r="L24" s="1696">
        <v>8</v>
      </c>
      <c r="M24" s="1696">
        <v>10</v>
      </c>
      <c r="N24" s="1696">
        <v>7</v>
      </c>
      <c r="O24" s="1696">
        <v>4</v>
      </c>
      <c r="P24" s="1696">
        <v>4</v>
      </c>
      <c r="Q24" s="1696">
        <v>7</v>
      </c>
      <c r="R24" s="1696">
        <v>8</v>
      </c>
      <c r="S24" s="1697"/>
    </row>
    <row r="25" spans="1:19" s="700" customFormat="1" ht="9.75" customHeight="1">
      <c r="A25" s="1693"/>
      <c r="B25" s="2020" t="s">
        <v>91</v>
      </c>
      <c r="C25" s="2020"/>
      <c r="D25" s="1694">
        <v>0</v>
      </c>
      <c r="E25" s="1695">
        <v>0</v>
      </c>
      <c r="F25" s="1695">
        <f>SUM(D25:E25)</f>
        <v>0</v>
      </c>
      <c r="G25" s="1695"/>
      <c r="H25" s="1695">
        <v>3</v>
      </c>
      <c r="I25" s="1695"/>
      <c r="J25" s="1695">
        <v>0</v>
      </c>
      <c r="K25" s="1696">
        <v>0</v>
      </c>
      <c r="L25" s="1696">
        <v>0</v>
      </c>
      <c r="M25" s="1696">
        <v>0</v>
      </c>
      <c r="N25" s="1696">
        <v>0</v>
      </c>
      <c r="O25" s="1696">
        <v>0</v>
      </c>
      <c r="P25" s="1696">
        <v>0</v>
      </c>
      <c r="Q25" s="1696">
        <v>0</v>
      </c>
      <c r="R25" s="1696">
        <v>0</v>
      </c>
      <c r="S25" s="1697"/>
    </row>
    <row r="26" spans="1:19" s="700" customFormat="1" ht="9.75" customHeight="1">
      <c r="A26" s="1691"/>
      <c r="B26" s="1691"/>
      <c r="C26" s="1691"/>
      <c r="D26" s="1711">
        <f>SUM(D24:D25)</f>
        <v>114</v>
      </c>
      <c r="E26" s="1712">
        <f>SUM(E24:E25)</f>
        <v>0</v>
      </c>
      <c r="F26" s="1712">
        <f>SUM(F24:F25)</f>
        <v>114</v>
      </c>
      <c r="G26" s="1712"/>
      <c r="H26" s="1712">
        <f>SUM(H24:H25)</f>
        <v>45</v>
      </c>
      <c r="I26" s="1712"/>
      <c r="J26" s="1712">
        <f aca="true" t="shared" si="2" ref="J26:R26">SUM(J24:J25)</f>
        <v>10</v>
      </c>
      <c r="K26" s="1713">
        <f t="shared" si="2"/>
        <v>7</v>
      </c>
      <c r="L26" s="1713">
        <f t="shared" si="2"/>
        <v>8</v>
      </c>
      <c r="M26" s="1713">
        <f t="shared" si="2"/>
        <v>10</v>
      </c>
      <c r="N26" s="1713">
        <f t="shared" si="2"/>
        <v>7</v>
      </c>
      <c r="O26" s="1713">
        <f t="shared" si="2"/>
        <v>4</v>
      </c>
      <c r="P26" s="1713">
        <f t="shared" si="2"/>
        <v>4</v>
      </c>
      <c r="Q26" s="1713">
        <f t="shared" si="2"/>
        <v>7</v>
      </c>
      <c r="R26" s="1713">
        <f t="shared" si="2"/>
        <v>8</v>
      </c>
      <c r="S26" s="1714"/>
    </row>
    <row r="27" spans="1:19" s="700" customFormat="1" ht="9.75" customHeight="1">
      <c r="A27" s="2016" t="s">
        <v>688</v>
      </c>
      <c r="B27" s="2016"/>
      <c r="C27" s="2016"/>
      <c r="D27" s="1718"/>
      <c r="E27" s="1719"/>
      <c r="F27" s="1719"/>
      <c r="G27" s="1719"/>
      <c r="H27" s="1719"/>
      <c r="I27" s="1719"/>
      <c r="J27" s="1720"/>
      <c r="K27" s="1721"/>
      <c r="L27" s="1721"/>
      <c r="M27" s="1721"/>
      <c r="N27" s="1721"/>
      <c r="O27" s="1721"/>
      <c r="P27" s="1721"/>
      <c r="Q27" s="1721"/>
      <c r="R27" s="1721"/>
      <c r="S27" s="1697"/>
    </row>
    <row r="28" spans="1:19" s="700" customFormat="1" ht="9.75" customHeight="1">
      <c r="A28" s="2020" t="s">
        <v>344</v>
      </c>
      <c r="B28" s="2024"/>
      <c r="C28" s="2025"/>
      <c r="D28" s="1694">
        <v>1238</v>
      </c>
      <c r="E28" s="1695">
        <v>134</v>
      </c>
      <c r="F28" s="1695">
        <f>SUM(D28:E28)</f>
        <v>1372</v>
      </c>
      <c r="G28" s="1695"/>
      <c r="H28" s="1695">
        <v>1729</v>
      </c>
      <c r="I28" s="1695"/>
      <c r="J28" s="1695">
        <v>421</v>
      </c>
      <c r="K28" s="1696">
        <v>504</v>
      </c>
      <c r="L28" s="1696">
        <v>498</v>
      </c>
      <c r="M28" s="1696">
        <v>520</v>
      </c>
      <c r="N28" s="1696">
        <v>479</v>
      </c>
      <c r="O28" s="1696">
        <v>540</v>
      </c>
      <c r="P28" s="1696">
        <v>445</v>
      </c>
      <c r="Q28" s="1696">
        <v>379</v>
      </c>
      <c r="R28" s="1696">
        <v>300</v>
      </c>
      <c r="S28" s="1697"/>
    </row>
    <row r="29" spans="1:19" s="700" customFormat="1" ht="9.75" customHeight="1">
      <c r="A29" s="2021" t="s">
        <v>25</v>
      </c>
      <c r="B29" s="2026"/>
      <c r="C29" s="2027"/>
      <c r="D29" s="1694">
        <v>1884</v>
      </c>
      <c r="E29" s="1695">
        <v>0</v>
      </c>
      <c r="F29" s="1695">
        <f>SUM(D29:E29)</f>
        <v>1884</v>
      </c>
      <c r="G29" s="1695"/>
      <c r="H29" s="1695">
        <v>4711</v>
      </c>
      <c r="I29" s="1695"/>
      <c r="J29" s="1695">
        <v>119</v>
      </c>
      <c r="K29" s="1696">
        <v>110</v>
      </c>
      <c r="L29" s="1696">
        <v>101</v>
      </c>
      <c r="M29" s="1710">
        <v>84</v>
      </c>
      <c r="N29" s="1710">
        <v>75</v>
      </c>
      <c r="O29" s="1710">
        <v>70</v>
      </c>
      <c r="P29" s="1710">
        <v>44</v>
      </c>
      <c r="Q29" s="1710">
        <v>49</v>
      </c>
      <c r="R29" s="1710">
        <v>45</v>
      </c>
      <c r="S29" s="1697"/>
    </row>
    <row r="30" spans="1:19" s="700" customFormat="1" ht="9.75" customHeight="1">
      <c r="A30" s="1722"/>
      <c r="B30" s="1722"/>
      <c r="C30" s="1722"/>
      <c r="D30" s="1711">
        <f>SUM(D28:D29)</f>
        <v>3122</v>
      </c>
      <c r="E30" s="1712">
        <f>SUM(E28:E29)</f>
        <v>134</v>
      </c>
      <c r="F30" s="1712">
        <f>SUM(F28:F29)</f>
        <v>3256</v>
      </c>
      <c r="G30" s="1712"/>
      <c r="H30" s="1712">
        <f>SUM(H28:H29)</f>
        <v>6440</v>
      </c>
      <c r="I30" s="1712"/>
      <c r="J30" s="1712">
        <f aca="true" t="shared" si="3" ref="J30:R30">SUM(J28:J29)</f>
        <v>540</v>
      </c>
      <c r="K30" s="1713">
        <f t="shared" si="3"/>
        <v>614</v>
      </c>
      <c r="L30" s="1713">
        <f t="shared" si="3"/>
        <v>599</v>
      </c>
      <c r="M30" s="1713">
        <f t="shared" si="3"/>
        <v>604</v>
      </c>
      <c r="N30" s="1713">
        <f t="shared" si="3"/>
        <v>554</v>
      </c>
      <c r="O30" s="1713">
        <f t="shared" si="3"/>
        <v>610</v>
      </c>
      <c r="P30" s="1713">
        <f t="shared" si="3"/>
        <v>489</v>
      </c>
      <c r="Q30" s="1713">
        <f t="shared" si="3"/>
        <v>428</v>
      </c>
      <c r="R30" s="1713">
        <f t="shared" si="3"/>
        <v>345</v>
      </c>
      <c r="S30" s="1714"/>
    </row>
    <row r="31" spans="1:19" s="700" customFormat="1" ht="9.75" customHeight="1">
      <c r="A31" s="2016" t="s">
        <v>92</v>
      </c>
      <c r="B31" s="2016"/>
      <c r="C31" s="2016"/>
      <c r="D31" s="1715"/>
      <c r="E31" s="1716"/>
      <c r="F31" s="1716"/>
      <c r="G31" s="1716"/>
      <c r="H31" s="1716"/>
      <c r="I31" s="1716"/>
      <c r="J31" s="1716"/>
      <c r="K31" s="1710"/>
      <c r="L31" s="1710"/>
      <c r="M31" s="1710"/>
      <c r="N31" s="1710"/>
      <c r="O31" s="1710"/>
      <c r="P31" s="1710"/>
      <c r="Q31" s="1710"/>
      <c r="R31" s="1710"/>
      <c r="S31" s="1697"/>
    </row>
    <row r="32" spans="1:19" s="700" customFormat="1" ht="9.75" customHeight="1">
      <c r="A32" s="2020" t="s">
        <v>344</v>
      </c>
      <c r="B32" s="2024"/>
      <c r="C32" s="2025"/>
      <c r="D32" s="1694">
        <v>28</v>
      </c>
      <c r="E32" s="1695">
        <v>0</v>
      </c>
      <c r="F32" s="1695">
        <f>SUM(D32:E32)</f>
        <v>28</v>
      </c>
      <c r="G32" s="1695"/>
      <c r="H32" s="1695">
        <v>44</v>
      </c>
      <c r="I32" s="1695"/>
      <c r="J32" s="1695">
        <v>19</v>
      </c>
      <c r="K32" s="1696">
        <v>21</v>
      </c>
      <c r="L32" s="1696">
        <v>22</v>
      </c>
      <c r="M32" s="1696">
        <v>19</v>
      </c>
      <c r="N32" s="1696">
        <v>15</v>
      </c>
      <c r="O32" s="1696">
        <v>20</v>
      </c>
      <c r="P32" s="1696">
        <v>28</v>
      </c>
      <c r="Q32" s="1696">
        <v>17</v>
      </c>
      <c r="R32" s="1696">
        <v>15</v>
      </c>
      <c r="S32" s="1697"/>
    </row>
    <row r="33" spans="1:19" s="700" customFormat="1" ht="9.75" customHeight="1">
      <c r="A33" s="2021" t="s">
        <v>25</v>
      </c>
      <c r="B33" s="2026"/>
      <c r="C33" s="2027"/>
      <c r="D33" s="1694">
        <v>148</v>
      </c>
      <c r="E33" s="1695">
        <v>0</v>
      </c>
      <c r="F33" s="1695">
        <f>SUM(D33:E33)</f>
        <v>148</v>
      </c>
      <c r="G33" s="1695"/>
      <c r="H33" s="1695">
        <v>15</v>
      </c>
      <c r="I33" s="1695"/>
      <c r="J33" s="1695">
        <v>1</v>
      </c>
      <c r="K33" s="1696">
        <v>1</v>
      </c>
      <c r="L33" s="1696">
        <v>1</v>
      </c>
      <c r="M33" s="1710">
        <v>1</v>
      </c>
      <c r="N33" s="1710">
        <v>1</v>
      </c>
      <c r="O33" s="1710">
        <v>1</v>
      </c>
      <c r="P33" s="1710">
        <v>1</v>
      </c>
      <c r="Q33" s="1710">
        <v>0</v>
      </c>
      <c r="R33" s="1710">
        <v>0</v>
      </c>
      <c r="S33" s="1697"/>
    </row>
    <row r="34" spans="1:19" s="700" customFormat="1" ht="9.75" customHeight="1">
      <c r="A34" s="1722"/>
      <c r="B34" s="1722"/>
      <c r="C34" s="1722"/>
      <c r="D34" s="1711">
        <f>SUM(D32:D33)</f>
        <v>176</v>
      </c>
      <c r="E34" s="1712">
        <f>SUM(E32:E33)</f>
        <v>0</v>
      </c>
      <c r="F34" s="1712">
        <f>SUM(F32:F33)</f>
        <v>176</v>
      </c>
      <c r="G34" s="1712"/>
      <c r="H34" s="1712">
        <f>SUM(H32:H33)</f>
        <v>59</v>
      </c>
      <c r="I34" s="1712"/>
      <c r="J34" s="1712">
        <f aca="true" t="shared" si="4" ref="J34:R34">SUM(J32:J33)</f>
        <v>20</v>
      </c>
      <c r="K34" s="1713">
        <f t="shared" si="4"/>
        <v>22</v>
      </c>
      <c r="L34" s="1713">
        <f t="shared" si="4"/>
        <v>23</v>
      </c>
      <c r="M34" s="1713">
        <f t="shared" si="4"/>
        <v>20</v>
      </c>
      <c r="N34" s="1713">
        <f t="shared" si="4"/>
        <v>16</v>
      </c>
      <c r="O34" s="1713">
        <f t="shared" si="4"/>
        <v>21</v>
      </c>
      <c r="P34" s="1713">
        <f t="shared" si="4"/>
        <v>29</v>
      </c>
      <c r="Q34" s="1713">
        <f t="shared" si="4"/>
        <v>17</v>
      </c>
      <c r="R34" s="1713">
        <f t="shared" si="4"/>
        <v>15</v>
      </c>
      <c r="S34" s="1714"/>
    </row>
    <row r="35" spans="1:19" s="700" customFormat="1" ht="9.75" customHeight="1">
      <c r="A35" s="2016" t="s">
        <v>93</v>
      </c>
      <c r="B35" s="2016"/>
      <c r="C35" s="2016"/>
      <c r="D35" s="1715"/>
      <c r="E35" s="1716"/>
      <c r="F35" s="1716"/>
      <c r="G35" s="1716"/>
      <c r="H35" s="1716"/>
      <c r="I35" s="1716"/>
      <c r="J35" s="1716"/>
      <c r="K35" s="1710"/>
      <c r="L35" s="1710"/>
      <c r="M35" s="1710"/>
      <c r="N35" s="1710"/>
      <c r="O35" s="1710"/>
      <c r="P35" s="1710"/>
      <c r="Q35" s="1710"/>
      <c r="R35" s="1710"/>
      <c r="S35" s="1697"/>
    </row>
    <row r="36" spans="1:19" s="700" customFormat="1" ht="9.75" customHeight="1">
      <c r="A36" s="2020" t="s">
        <v>344</v>
      </c>
      <c r="B36" s="2024"/>
      <c r="C36" s="2025"/>
      <c r="D36" s="1694">
        <v>2492</v>
      </c>
      <c r="E36" s="1695">
        <v>0</v>
      </c>
      <c r="F36" s="1695">
        <f>SUM(D36:E36)</f>
        <v>2492</v>
      </c>
      <c r="G36" s="1695"/>
      <c r="H36" s="1695">
        <v>3870</v>
      </c>
      <c r="I36" s="1695"/>
      <c r="J36" s="1695">
        <v>1306</v>
      </c>
      <c r="K36" s="1696">
        <v>1388</v>
      </c>
      <c r="L36" s="1696">
        <v>1155</v>
      </c>
      <c r="M36" s="1696">
        <v>902</v>
      </c>
      <c r="N36" s="1696">
        <v>730</v>
      </c>
      <c r="O36" s="1696">
        <v>1054</v>
      </c>
      <c r="P36" s="1696">
        <v>991</v>
      </c>
      <c r="Q36" s="1696">
        <v>1025</v>
      </c>
      <c r="R36" s="1696">
        <v>888</v>
      </c>
      <c r="S36" s="1697"/>
    </row>
    <row r="37" spans="1:19" s="700" customFormat="1" ht="9.75" customHeight="1">
      <c r="A37" s="2021" t="s">
        <v>25</v>
      </c>
      <c r="B37" s="2026"/>
      <c r="C37" s="2027"/>
      <c r="D37" s="1694">
        <v>81</v>
      </c>
      <c r="E37" s="1695">
        <v>0</v>
      </c>
      <c r="F37" s="1695">
        <f>SUM(D37:E37)</f>
        <v>81</v>
      </c>
      <c r="G37" s="1695"/>
      <c r="H37" s="1695">
        <v>1487</v>
      </c>
      <c r="I37" s="1695"/>
      <c r="J37" s="1695">
        <v>58</v>
      </c>
      <c r="K37" s="1696">
        <v>50</v>
      </c>
      <c r="L37" s="1696">
        <v>50</v>
      </c>
      <c r="M37" s="1710">
        <v>40</v>
      </c>
      <c r="N37" s="1710">
        <v>33</v>
      </c>
      <c r="O37" s="1710">
        <v>38</v>
      </c>
      <c r="P37" s="1710">
        <v>37</v>
      </c>
      <c r="Q37" s="1710">
        <v>39</v>
      </c>
      <c r="R37" s="1710">
        <v>43</v>
      </c>
      <c r="S37" s="1697"/>
    </row>
    <row r="38" spans="1:19" s="700" customFormat="1" ht="9.75" customHeight="1">
      <c r="A38" s="1722"/>
      <c r="B38" s="1722"/>
      <c r="C38" s="1722"/>
      <c r="D38" s="1711">
        <f>SUM(D36:D37)</f>
        <v>2573</v>
      </c>
      <c r="E38" s="1712">
        <f>SUM(E36:E37)</f>
        <v>0</v>
      </c>
      <c r="F38" s="1712">
        <f>SUM(F36:F37)</f>
        <v>2573</v>
      </c>
      <c r="G38" s="1712"/>
      <c r="H38" s="1712">
        <f>SUM(H36:H37)</f>
        <v>5357</v>
      </c>
      <c r="I38" s="1712"/>
      <c r="J38" s="1712">
        <f aca="true" t="shared" si="5" ref="J38:R38">SUM(J36:J37)</f>
        <v>1364</v>
      </c>
      <c r="K38" s="1713">
        <f t="shared" si="5"/>
        <v>1438</v>
      </c>
      <c r="L38" s="1713">
        <f t="shared" si="5"/>
        <v>1205</v>
      </c>
      <c r="M38" s="1713">
        <f t="shared" si="5"/>
        <v>942</v>
      </c>
      <c r="N38" s="1713">
        <f t="shared" si="5"/>
        <v>763</v>
      </c>
      <c r="O38" s="1713">
        <f t="shared" si="5"/>
        <v>1092</v>
      </c>
      <c r="P38" s="1713">
        <f t="shared" si="5"/>
        <v>1028</v>
      </c>
      <c r="Q38" s="1713">
        <f t="shared" si="5"/>
        <v>1064</v>
      </c>
      <c r="R38" s="1713">
        <f t="shared" si="5"/>
        <v>931</v>
      </c>
      <c r="S38" s="1714"/>
    </row>
    <row r="39" spans="1:19" s="700" customFormat="1" ht="22.5" customHeight="1">
      <c r="A39" s="2018" t="s">
        <v>802</v>
      </c>
      <c r="B39" s="2018"/>
      <c r="C39" s="2018"/>
      <c r="D39" s="1711"/>
      <c r="E39" s="1712"/>
      <c r="F39" s="1712"/>
      <c r="G39" s="1712"/>
      <c r="H39" s="1712"/>
      <c r="I39" s="1712"/>
      <c r="J39" s="1716">
        <v>208</v>
      </c>
      <c r="K39" s="1710">
        <v>210</v>
      </c>
      <c r="L39" s="1710">
        <v>167</v>
      </c>
      <c r="M39" s="1713">
        <v>176</v>
      </c>
      <c r="N39" s="1713">
        <v>145</v>
      </c>
      <c r="O39" s="1713">
        <v>153</v>
      </c>
      <c r="P39" s="1713">
        <v>155</v>
      </c>
      <c r="Q39" s="1713">
        <v>286</v>
      </c>
      <c r="R39" s="1713">
        <v>225</v>
      </c>
      <c r="S39" s="1714"/>
    </row>
    <row r="40" spans="1:19" s="700" customFormat="1" ht="32.25" customHeight="1">
      <c r="A40" s="2018" t="s">
        <v>846</v>
      </c>
      <c r="B40" s="2018"/>
      <c r="C40" s="2018"/>
      <c r="D40" s="1711"/>
      <c r="E40" s="1712"/>
      <c r="F40" s="1712"/>
      <c r="G40" s="1712"/>
      <c r="H40" s="1712"/>
      <c r="I40" s="1712"/>
      <c r="J40" s="1712">
        <v>3956</v>
      </c>
      <c r="K40" s="1713">
        <v>4346</v>
      </c>
      <c r="L40" s="1713">
        <v>3798</v>
      </c>
      <c r="M40" s="1713">
        <v>3498</v>
      </c>
      <c r="N40" s="1713">
        <v>3264</v>
      </c>
      <c r="O40" s="1713">
        <v>3655</v>
      </c>
      <c r="P40" s="1713">
        <v>3247</v>
      </c>
      <c r="Q40" s="1713">
        <v>2977</v>
      </c>
      <c r="R40" s="1713">
        <v>3021</v>
      </c>
      <c r="S40" s="1714"/>
    </row>
    <row r="41" spans="1:19" s="700" customFormat="1" ht="4.5" customHeight="1">
      <c r="A41" s="1723"/>
      <c r="B41" s="1723"/>
      <c r="C41" s="1723"/>
      <c r="D41" s="1715"/>
      <c r="E41" s="1716"/>
      <c r="F41" s="1716"/>
      <c r="G41" s="1716"/>
      <c r="H41" s="1716"/>
      <c r="I41" s="1716"/>
      <c r="J41" s="1716"/>
      <c r="K41" s="1710"/>
      <c r="L41" s="1710"/>
      <c r="M41" s="1710"/>
      <c r="N41" s="1710"/>
      <c r="O41" s="1710"/>
      <c r="P41" s="1710"/>
      <c r="Q41" s="1710"/>
      <c r="R41" s="1710"/>
      <c r="S41" s="1697"/>
    </row>
    <row r="42" spans="1:19" s="700" customFormat="1" ht="9.75" customHeight="1">
      <c r="A42" s="2016" t="s">
        <v>94</v>
      </c>
      <c r="B42" s="2016"/>
      <c r="C42" s="2016"/>
      <c r="D42" s="1715">
        <f>D38+D34+D30+D26+D21+D14</f>
        <v>19051</v>
      </c>
      <c r="E42" s="1716">
        <f>E38+E34+E30+E26+E21+E14</f>
        <v>2952</v>
      </c>
      <c r="F42" s="1716">
        <f>SUM(D42:E42)</f>
        <v>22003</v>
      </c>
      <c r="G42" s="1716"/>
      <c r="H42" s="1716">
        <f>H38+H34+H30+H26+H21+H14</f>
        <v>25345</v>
      </c>
      <c r="I42" s="1716"/>
      <c r="J42" s="1716">
        <f aca="true" t="shared" si="6" ref="J42:R42">J38+J34+J30+J26+J21+J14+J39+J40</f>
        <v>8546</v>
      </c>
      <c r="K42" s="1710">
        <f t="shared" si="6"/>
        <v>9100</v>
      </c>
      <c r="L42" s="1710">
        <f t="shared" si="6"/>
        <v>8360</v>
      </c>
      <c r="M42" s="1710">
        <f t="shared" si="6"/>
        <v>7796</v>
      </c>
      <c r="N42" s="1710">
        <f t="shared" si="6"/>
        <v>7323</v>
      </c>
      <c r="O42" s="1710">
        <f t="shared" si="6"/>
        <v>8088</v>
      </c>
      <c r="P42" s="1710">
        <f t="shared" si="6"/>
        <v>7310</v>
      </c>
      <c r="Q42" s="1710">
        <f t="shared" si="6"/>
        <v>7407</v>
      </c>
      <c r="R42" s="1710">
        <f t="shared" si="6"/>
        <v>7218</v>
      </c>
      <c r="S42" s="1697"/>
    </row>
    <row r="43" spans="1:19" s="700" customFormat="1" ht="9.75" customHeight="1">
      <c r="A43" s="1693"/>
      <c r="B43" s="2020" t="s">
        <v>668</v>
      </c>
      <c r="C43" s="2020"/>
      <c r="D43" s="1711"/>
      <c r="E43" s="1712"/>
      <c r="F43" s="1712">
        <v>-11491</v>
      </c>
      <c r="G43" s="1712"/>
      <c r="H43" s="1712"/>
      <c r="I43" s="1712"/>
      <c r="J43" s="1712"/>
      <c r="K43" s="1713"/>
      <c r="L43" s="1713"/>
      <c r="M43" s="1713"/>
      <c r="N43" s="1713"/>
      <c r="O43" s="1713"/>
      <c r="P43" s="1713"/>
      <c r="Q43" s="1713"/>
      <c r="R43" s="1713"/>
      <c r="S43" s="1714"/>
    </row>
    <row r="44" spans="1:19" s="700" customFormat="1" ht="9.75" customHeight="1">
      <c r="A44" s="2017" t="s">
        <v>95</v>
      </c>
      <c r="B44" s="2017"/>
      <c r="C44" s="2017"/>
      <c r="D44" s="1707"/>
      <c r="E44" s="1708"/>
      <c r="F44" s="1708">
        <f>F42+F43</f>
        <v>10512</v>
      </c>
      <c r="G44" s="1708"/>
      <c r="H44" s="1708">
        <f>H42</f>
        <v>25345</v>
      </c>
      <c r="I44" s="1708"/>
      <c r="J44" s="1708">
        <f>J42</f>
        <v>8546</v>
      </c>
      <c r="K44" s="1709">
        <f>K42</f>
        <v>9100</v>
      </c>
      <c r="L44" s="1709">
        <f aca="true" t="shared" si="7" ref="L44:R44">L42</f>
        <v>8360</v>
      </c>
      <c r="M44" s="1709">
        <f t="shared" si="7"/>
        <v>7796</v>
      </c>
      <c r="N44" s="1709">
        <f t="shared" si="7"/>
        <v>7323</v>
      </c>
      <c r="O44" s="1709">
        <f t="shared" si="7"/>
        <v>8088</v>
      </c>
      <c r="P44" s="1709">
        <f t="shared" si="7"/>
        <v>7310</v>
      </c>
      <c r="Q44" s="1709">
        <f t="shared" si="7"/>
        <v>7407</v>
      </c>
      <c r="R44" s="1709">
        <f t="shared" si="7"/>
        <v>7218</v>
      </c>
      <c r="S44" s="1724"/>
    </row>
    <row r="45" spans="1:19" s="700" customFormat="1" ht="6" customHeight="1">
      <c r="A45" s="1691"/>
      <c r="B45" s="1691"/>
      <c r="C45" s="1691"/>
      <c r="D45" s="1725"/>
      <c r="E45" s="1725"/>
      <c r="F45" s="1725"/>
      <c r="G45" s="1725"/>
      <c r="H45" s="1725"/>
      <c r="I45" s="1725"/>
      <c r="J45" s="1725"/>
      <c r="K45" s="1726"/>
      <c r="L45" s="1726"/>
      <c r="M45" s="1726"/>
      <c r="N45" s="1725"/>
      <c r="O45" s="1725"/>
      <c r="P45" s="1725"/>
      <c r="Q45" s="1725"/>
      <c r="R45" s="1727"/>
      <c r="S45" s="1675"/>
    </row>
    <row r="46" spans="1:19" ht="18.75" customHeight="1">
      <c r="A46" s="1728">
        <v>1</v>
      </c>
      <c r="B46" s="2010" t="s">
        <v>945</v>
      </c>
      <c r="C46" s="2010"/>
      <c r="D46" s="2010"/>
      <c r="E46" s="2010"/>
      <c r="F46" s="2010"/>
      <c r="G46" s="2010"/>
      <c r="H46" s="2010"/>
      <c r="I46" s="2010"/>
      <c r="J46" s="2010"/>
      <c r="K46" s="2010"/>
      <c r="L46" s="2010"/>
      <c r="M46" s="2010"/>
      <c r="N46" s="2010"/>
      <c r="O46" s="2010"/>
      <c r="P46" s="2010"/>
      <c r="Q46" s="2010"/>
      <c r="R46" s="2010"/>
      <c r="S46" s="2010"/>
    </row>
    <row r="47" spans="1:19" ht="27" customHeight="1">
      <c r="A47" s="1728">
        <v>2</v>
      </c>
      <c r="B47" s="2010" t="s">
        <v>918</v>
      </c>
      <c r="C47" s="2010"/>
      <c r="D47" s="2010"/>
      <c r="E47" s="2010"/>
      <c r="F47" s="2010"/>
      <c r="G47" s="2010"/>
      <c r="H47" s="2010"/>
      <c r="I47" s="2010"/>
      <c r="J47" s="2010"/>
      <c r="K47" s="2010"/>
      <c r="L47" s="2010"/>
      <c r="M47" s="2010"/>
      <c r="N47" s="2010"/>
      <c r="O47" s="2010"/>
      <c r="P47" s="2010"/>
      <c r="Q47" s="2010"/>
      <c r="R47" s="2010"/>
      <c r="S47" s="2010"/>
    </row>
    <row r="48" spans="2:19" ht="9" customHeight="1">
      <c r="B48" s="2011"/>
      <c r="C48" s="2011"/>
      <c r="D48" s="2012"/>
      <c r="E48" s="2013"/>
      <c r="F48" s="2013"/>
      <c r="G48" s="2013"/>
      <c r="H48" s="2013"/>
      <c r="I48" s="2013"/>
      <c r="J48" s="2014"/>
      <c r="K48" s="2013"/>
      <c r="L48" s="2013"/>
      <c r="M48" s="2014"/>
      <c r="N48" s="2014"/>
      <c r="O48" s="2013"/>
      <c r="P48" s="2011"/>
      <c r="Q48" s="2011"/>
      <c r="R48" s="2011"/>
      <c r="S48" s="2011"/>
    </row>
    <row r="49" ht="9" customHeight="1"/>
    <row r="52" spans="2:19" ht="12.75">
      <c r="B52" s="2011"/>
      <c r="C52" s="2011"/>
      <c r="D52" s="2012"/>
      <c r="E52" s="2013"/>
      <c r="F52" s="2013"/>
      <c r="G52" s="2013"/>
      <c r="H52" s="2013"/>
      <c r="I52" s="2013"/>
      <c r="J52" s="2014"/>
      <c r="K52" s="2013"/>
      <c r="L52" s="2013"/>
      <c r="M52" s="2014"/>
      <c r="N52" s="2014"/>
      <c r="O52" s="2013"/>
      <c r="P52" s="2011"/>
      <c r="Q52" s="2011"/>
      <c r="R52" s="2011"/>
      <c r="S52" s="2011"/>
    </row>
  </sheetData>
  <sheetProtection/>
  <mergeCells count="43">
    <mergeCell ref="A15:C15"/>
    <mergeCell ref="A35:C35"/>
    <mergeCell ref="A14:C14"/>
    <mergeCell ref="A31:C31"/>
    <mergeCell ref="B25:C25"/>
    <mergeCell ref="A28:C28"/>
    <mergeCell ref="A29:C29"/>
    <mergeCell ref="A32:C32"/>
    <mergeCell ref="A33:C33"/>
    <mergeCell ref="A36:C36"/>
    <mergeCell ref="B52:S52"/>
    <mergeCell ref="B19:C19"/>
    <mergeCell ref="B20:C20"/>
    <mergeCell ref="A23:C23"/>
    <mergeCell ref="B43:C43"/>
    <mergeCell ref="A22:C22"/>
    <mergeCell ref="A27:C27"/>
    <mergeCell ref="A39:C39"/>
    <mergeCell ref="A37:C37"/>
    <mergeCell ref="D5:F5"/>
    <mergeCell ref="A13:C13"/>
    <mergeCell ref="J4:S4"/>
    <mergeCell ref="A7:C7"/>
    <mergeCell ref="J6:R6"/>
    <mergeCell ref="B11:C11"/>
    <mergeCell ref="A8:C8"/>
    <mergeCell ref="B9:C9"/>
    <mergeCell ref="D3:I3"/>
    <mergeCell ref="A1:S1"/>
    <mergeCell ref="B47:S47"/>
    <mergeCell ref="B48:S48"/>
    <mergeCell ref="J5:S5"/>
    <mergeCell ref="A42:C42"/>
    <mergeCell ref="A44:C44"/>
    <mergeCell ref="B46:S46"/>
    <mergeCell ref="A40:C40"/>
    <mergeCell ref="A3:C3"/>
    <mergeCell ref="B24:C24"/>
    <mergeCell ref="A16:C16"/>
    <mergeCell ref="B18:C18"/>
    <mergeCell ref="A17:C17"/>
    <mergeCell ref="B10:C10"/>
    <mergeCell ref="D4:F4"/>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19" min="3" max="30" man="1"/>
  </colBreaks>
</worksheet>
</file>

<file path=xl/worksheets/sheet15.xml><?xml version="1.0" encoding="utf-8"?>
<worksheet xmlns="http://schemas.openxmlformats.org/spreadsheetml/2006/main" xmlns:r="http://schemas.openxmlformats.org/officeDocument/2006/relationships">
  <dimension ref="A1:W70"/>
  <sheetViews>
    <sheetView zoomScaleSheetLayoutView="100" zoomScalePageLayoutView="0" workbookViewId="0" topLeftCell="A1">
      <selection activeCell="G11" sqref="G11"/>
    </sheetView>
  </sheetViews>
  <sheetFormatPr defaultColWidth="8.421875" defaultRowHeight="12.75"/>
  <cols>
    <col min="1" max="2" width="1.7109375" style="635" customWidth="1"/>
    <col min="3" max="3" width="7.8515625" style="635" customWidth="1"/>
    <col min="4" max="4" width="10.140625" style="635" customWidth="1"/>
    <col min="5" max="6" width="9.28125" style="635" customWidth="1"/>
    <col min="7" max="7" width="1.7109375" style="635" customWidth="1"/>
    <col min="8" max="8" width="5.7109375" style="760" customWidth="1"/>
    <col min="9" max="9" width="9.28125" style="760" customWidth="1"/>
    <col min="10" max="13" width="7.8515625" style="760" customWidth="1"/>
    <col min="14" max="14" width="6.421875" style="760" bestFit="1" customWidth="1"/>
    <col min="15" max="15" width="1.7109375" style="760" customWidth="1"/>
    <col min="16" max="16" width="5.7109375" style="761" customWidth="1"/>
    <col min="17" max="17" width="8.57421875" style="761" customWidth="1"/>
    <col min="18" max="21" width="7.8515625" style="761" customWidth="1"/>
    <col min="22" max="22" width="4.7109375" style="761" bestFit="1" customWidth="1"/>
    <col min="23" max="23" width="1.7109375" style="635" customWidth="1"/>
    <col min="24" max="24" width="8.421875" style="635" customWidth="1"/>
    <col min="25" max="30" width="8.421875" style="708" customWidth="1"/>
    <col min="31" max="33" width="8.421875" style="709" customWidth="1"/>
    <col min="34" max="36" width="8.421875" style="710" customWidth="1"/>
    <col min="37" max="37" width="8.421875" style="635" customWidth="1"/>
    <col min="38" max="16384" width="8.421875" style="635" customWidth="1"/>
  </cols>
  <sheetData>
    <row r="1" spans="1:23" ht="35.25" customHeight="1">
      <c r="A1" s="2028" t="s">
        <v>814</v>
      </c>
      <c r="B1" s="2028"/>
      <c r="C1" s="2028"/>
      <c r="D1" s="2028"/>
      <c r="E1" s="2028"/>
      <c r="F1" s="2028"/>
      <c r="G1" s="2028"/>
      <c r="H1" s="2028"/>
      <c r="I1" s="2028"/>
      <c r="J1" s="2028"/>
      <c r="K1" s="2028"/>
      <c r="L1" s="2028"/>
      <c r="M1" s="2028"/>
      <c r="N1" s="2028"/>
      <c r="O1" s="2028"/>
      <c r="P1" s="2028"/>
      <c r="Q1" s="2028"/>
      <c r="R1" s="2028"/>
      <c r="S1" s="2028"/>
      <c r="T1" s="2028"/>
      <c r="U1" s="2028"/>
      <c r="V1" s="2028"/>
      <c r="W1" s="2028"/>
    </row>
    <row r="2" spans="1:23" s="711" customFormat="1" ht="6" customHeight="1">
      <c r="A2" s="2029"/>
      <c r="B2" s="2029"/>
      <c r="C2" s="2029"/>
      <c r="D2" s="2029"/>
      <c r="E2" s="2029"/>
      <c r="F2" s="2029"/>
      <c r="G2" s="2029"/>
      <c r="H2" s="2029"/>
      <c r="I2" s="2029"/>
      <c r="J2" s="2029"/>
      <c r="K2" s="2029"/>
      <c r="L2" s="2029"/>
      <c r="M2" s="2029"/>
      <c r="N2" s="2029"/>
      <c r="O2" s="2029"/>
      <c r="P2" s="2029"/>
      <c r="Q2" s="2029"/>
      <c r="R2" s="2029"/>
      <c r="S2" s="2029"/>
      <c r="T2" s="2029"/>
      <c r="U2" s="2029"/>
      <c r="V2" s="2029"/>
      <c r="W2" s="2029"/>
    </row>
    <row r="3" spans="1:23" s="711" customFormat="1" ht="9" customHeight="1">
      <c r="A3" s="1996" t="s">
        <v>440</v>
      </c>
      <c r="B3" s="1996"/>
      <c r="C3" s="1996"/>
      <c r="D3" s="1996"/>
      <c r="E3" s="292"/>
      <c r="F3" s="292"/>
      <c r="G3" s="293"/>
      <c r="H3" s="1994" t="s">
        <v>904</v>
      </c>
      <c r="I3" s="2031"/>
      <c r="J3" s="2031"/>
      <c r="K3" s="2031"/>
      <c r="L3" s="2031"/>
      <c r="M3" s="2031"/>
      <c r="N3" s="2031"/>
      <c r="O3" s="295"/>
      <c r="P3" s="1992" t="s">
        <v>803</v>
      </c>
      <c r="Q3" s="2034"/>
      <c r="R3" s="2034"/>
      <c r="S3" s="2034"/>
      <c r="T3" s="2034"/>
      <c r="U3" s="2034"/>
      <c r="V3" s="2034"/>
      <c r="W3" s="712"/>
    </row>
    <row r="4" spans="1:23" s="711" customFormat="1" ht="25.5" customHeight="1">
      <c r="A4" s="84"/>
      <c r="B4" s="84"/>
      <c r="C4" s="84"/>
      <c r="D4" s="84"/>
      <c r="E4" s="84"/>
      <c r="F4" s="84"/>
      <c r="G4" s="85"/>
      <c r="H4" s="86"/>
      <c r="I4" s="88" t="s">
        <v>577</v>
      </c>
      <c r="J4" s="88" t="s">
        <v>574</v>
      </c>
      <c r="K4" s="88" t="s">
        <v>579</v>
      </c>
      <c r="L4" s="88" t="s">
        <v>580</v>
      </c>
      <c r="M4" s="88" t="s">
        <v>581</v>
      </c>
      <c r="N4" s="88"/>
      <c r="O4" s="89"/>
      <c r="P4" s="90"/>
      <c r="Q4" s="91" t="s">
        <v>577</v>
      </c>
      <c r="R4" s="91" t="s">
        <v>574</v>
      </c>
      <c r="S4" s="91" t="s">
        <v>579</v>
      </c>
      <c r="T4" s="91" t="s">
        <v>580</v>
      </c>
      <c r="U4" s="91" t="s">
        <v>581</v>
      </c>
      <c r="V4" s="91"/>
      <c r="W4" s="713"/>
    </row>
    <row r="5" spans="1:23" s="711" customFormat="1" ht="9.75" customHeight="1">
      <c r="A5" s="84"/>
      <c r="B5" s="84"/>
      <c r="C5" s="84"/>
      <c r="D5" s="84"/>
      <c r="E5" s="84"/>
      <c r="F5" s="84"/>
      <c r="G5" s="85"/>
      <c r="H5" s="86"/>
      <c r="I5" s="88" t="s">
        <v>576</v>
      </c>
      <c r="J5" s="88" t="s">
        <v>575</v>
      </c>
      <c r="K5" s="88" t="s">
        <v>575</v>
      </c>
      <c r="L5" s="88" t="s">
        <v>575</v>
      </c>
      <c r="M5" s="88" t="s">
        <v>584</v>
      </c>
      <c r="N5" s="88"/>
      <c r="O5" s="89"/>
      <c r="P5" s="90"/>
      <c r="Q5" s="91" t="s">
        <v>576</v>
      </c>
      <c r="R5" s="91" t="s">
        <v>575</v>
      </c>
      <c r="S5" s="91" t="s">
        <v>575</v>
      </c>
      <c r="T5" s="91" t="s">
        <v>575</v>
      </c>
      <c r="U5" s="91" t="s">
        <v>584</v>
      </c>
      <c r="V5" s="91"/>
      <c r="W5" s="713"/>
    </row>
    <row r="6" spans="1:23" s="711" customFormat="1" ht="9" customHeight="1">
      <c r="A6" s="84"/>
      <c r="B6" s="84"/>
      <c r="C6" s="84"/>
      <c r="D6" s="91"/>
      <c r="E6" s="91"/>
      <c r="F6" s="88" t="s">
        <v>567</v>
      </c>
      <c r="G6" s="89"/>
      <c r="H6" s="86"/>
      <c r="I6" s="88" t="s">
        <v>569</v>
      </c>
      <c r="J6" s="88" t="s">
        <v>571</v>
      </c>
      <c r="K6" s="88" t="s">
        <v>571</v>
      </c>
      <c r="L6" s="88" t="s">
        <v>571</v>
      </c>
      <c r="M6" s="88" t="s">
        <v>578</v>
      </c>
      <c r="N6" s="88"/>
      <c r="O6" s="89"/>
      <c r="P6" s="90"/>
      <c r="Q6" s="91" t="s">
        <v>569</v>
      </c>
      <c r="R6" s="91" t="s">
        <v>571</v>
      </c>
      <c r="S6" s="91" t="s">
        <v>571</v>
      </c>
      <c r="T6" s="91" t="s">
        <v>571</v>
      </c>
      <c r="U6" s="91" t="s">
        <v>578</v>
      </c>
      <c r="V6" s="91"/>
      <c r="W6" s="713"/>
    </row>
    <row r="7" spans="1:23" s="711" customFormat="1" ht="9" customHeight="1">
      <c r="A7" s="2032" t="s">
        <v>463</v>
      </c>
      <c r="B7" s="2032"/>
      <c r="C7" s="2032"/>
      <c r="D7" s="91"/>
      <c r="E7" s="88" t="s">
        <v>591</v>
      </c>
      <c r="F7" s="88" t="s">
        <v>690</v>
      </c>
      <c r="G7" s="87"/>
      <c r="H7" s="93" t="s">
        <v>462</v>
      </c>
      <c r="I7" s="94" t="s">
        <v>568</v>
      </c>
      <c r="J7" s="94" t="s">
        <v>570</v>
      </c>
      <c r="K7" s="94" t="s">
        <v>570</v>
      </c>
      <c r="L7" s="94" t="s">
        <v>570</v>
      </c>
      <c r="M7" s="94" t="s">
        <v>570</v>
      </c>
      <c r="N7" s="94" t="s">
        <v>172</v>
      </c>
      <c r="O7" s="95"/>
      <c r="P7" s="96" t="s">
        <v>462</v>
      </c>
      <c r="Q7" s="97" t="s">
        <v>568</v>
      </c>
      <c r="R7" s="97" t="s">
        <v>570</v>
      </c>
      <c r="S7" s="97" t="s">
        <v>570</v>
      </c>
      <c r="T7" s="97" t="s">
        <v>570</v>
      </c>
      <c r="U7" s="97" t="s">
        <v>570</v>
      </c>
      <c r="V7" s="97" t="s">
        <v>172</v>
      </c>
      <c r="W7" s="714"/>
    </row>
    <row r="8" spans="2:23" s="711" customFormat="1" ht="9" customHeight="1">
      <c r="B8" s="1173" t="s">
        <v>572</v>
      </c>
      <c r="C8" s="1172"/>
      <c r="D8" s="88"/>
      <c r="E8" s="88" t="s">
        <v>692</v>
      </c>
      <c r="F8" s="88" t="s">
        <v>689</v>
      </c>
      <c r="G8" s="87"/>
      <c r="H8" s="715"/>
      <c r="I8" s="716"/>
      <c r="J8" s="717"/>
      <c r="K8" s="717"/>
      <c r="L8" s="717"/>
      <c r="M8" s="92"/>
      <c r="N8" s="92"/>
      <c r="O8" s="92"/>
      <c r="P8" s="718"/>
      <c r="Q8" s="719"/>
      <c r="R8" s="719"/>
      <c r="S8" s="719"/>
      <c r="T8" s="719"/>
      <c r="U8" s="720"/>
      <c r="V8" s="92"/>
      <c r="W8" s="721"/>
    </row>
    <row r="9" spans="1:23" s="711" customFormat="1" ht="9" customHeight="1">
      <c r="A9" s="722"/>
      <c r="B9" s="2032" t="s">
        <v>573</v>
      </c>
      <c r="C9" s="2032"/>
      <c r="D9" s="88" t="s">
        <v>464</v>
      </c>
      <c r="E9" s="88" t="s">
        <v>691</v>
      </c>
      <c r="F9" s="88" t="s">
        <v>566</v>
      </c>
      <c r="G9" s="87"/>
      <c r="H9" s="715"/>
      <c r="I9" s="716"/>
      <c r="J9" s="717"/>
      <c r="K9" s="717"/>
      <c r="L9" s="717"/>
      <c r="M9" s="92"/>
      <c r="N9" s="92"/>
      <c r="O9" s="92"/>
      <c r="P9" s="723"/>
      <c r="Q9" s="717"/>
      <c r="R9" s="717"/>
      <c r="S9" s="717"/>
      <c r="T9" s="717"/>
      <c r="U9" s="92"/>
      <c r="V9" s="92"/>
      <c r="W9" s="721"/>
    </row>
    <row r="10" spans="1:23" s="711" customFormat="1" ht="8.25" customHeight="1">
      <c r="A10" s="84"/>
      <c r="B10" s="2030" t="s">
        <v>465</v>
      </c>
      <c r="C10" s="2030"/>
      <c r="D10" s="2030"/>
      <c r="E10" s="2030"/>
      <c r="F10" s="2030"/>
      <c r="G10" s="85"/>
      <c r="H10" s="724"/>
      <c r="I10" s="725"/>
      <c r="J10" s="726"/>
      <c r="K10" s="726"/>
      <c r="L10" s="726"/>
      <c r="M10" s="726"/>
      <c r="N10" s="726"/>
      <c r="O10" s="726"/>
      <c r="P10" s="668"/>
      <c r="Q10" s="727"/>
      <c r="R10" s="728"/>
      <c r="S10" s="728"/>
      <c r="T10" s="728"/>
      <c r="U10" s="728"/>
      <c r="V10" s="728"/>
      <c r="W10" s="721"/>
    </row>
    <row r="11" spans="1:23" s="711" customFormat="1" ht="8.25" customHeight="1">
      <c r="A11" s="729"/>
      <c r="B11" s="729"/>
      <c r="C11" s="729">
        <v>10</v>
      </c>
      <c r="D11" s="730" t="s">
        <v>736</v>
      </c>
      <c r="E11" s="731" t="s">
        <v>33</v>
      </c>
      <c r="F11" s="731" t="s">
        <v>34</v>
      </c>
      <c r="G11" s="752"/>
      <c r="H11" s="1596">
        <v>2093</v>
      </c>
      <c r="I11" s="1597">
        <v>209</v>
      </c>
      <c r="J11" s="1598">
        <v>62</v>
      </c>
      <c r="K11" s="1599">
        <v>0.02</v>
      </c>
      <c r="L11" s="1598">
        <v>11</v>
      </c>
      <c r="M11" s="1598">
        <v>3</v>
      </c>
      <c r="N11" s="1597">
        <v>64</v>
      </c>
      <c r="O11" s="733"/>
      <c r="P11" s="1579">
        <v>2008</v>
      </c>
      <c r="Q11" s="1580">
        <v>142</v>
      </c>
      <c r="R11" s="1581">
        <v>67</v>
      </c>
      <c r="S11" s="1582">
        <v>0.02</v>
      </c>
      <c r="T11" s="1581">
        <v>13</v>
      </c>
      <c r="U11" s="1581">
        <v>4</v>
      </c>
      <c r="V11" s="1580">
        <v>73</v>
      </c>
      <c r="W11" s="721"/>
    </row>
    <row r="12" spans="1:23" s="711" customFormat="1" ht="8.25" customHeight="1">
      <c r="A12" s="729"/>
      <c r="B12" s="729"/>
      <c r="C12" s="729">
        <v>21</v>
      </c>
      <c r="D12" s="730" t="s">
        <v>736</v>
      </c>
      <c r="E12" s="731" t="s">
        <v>35</v>
      </c>
      <c r="F12" s="731" t="s">
        <v>36</v>
      </c>
      <c r="G12" s="752"/>
      <c r="H12" s="1596">
        <v>1157</v>
      </c>
      <c r="I12" s="1597">
        <v>40</v>
      </c>
      <c r="J12" s="1598">
        <v>65</v>
      </c>
      <c r="K12" s="1599">
        <v>0.04</v>
      </c>
      <c r="L12" s="1598">
        <v>26</v>
      </c>
      <c r="M12" s="1598">
        <v>8</v>
      </c>
      <c r="N12" s="1597">
        <v>92</v>
      </c>
      <c r="O12" s="733"/>
      <c r="P12" s="1579">
        <v>1047</v>
      </c>
      <c r="Q12" s="1580">
        <v>39</v>
      </c>
      <c r="R12" s="1581">
        <v>65</v>
      </c>
      <c r="S12" s="1582">
        <v>0.04</v>
      </c>
      <c r="T12" s="1581">
        <v>19</v>
      </c>
      <c r="U12" s="1581">
        <v>3</v>
      </c>
      <c r="V12" s="1580">
        <v>32</v>
      </c>
      <c r="W12" s="721"/>
    </row>
    <row r="13" spans="1:23" s="711" customFormat="1" ht="8.25" customHeight="1">
      <c r="A13" s="729"/>
      <c r="B13" s="729"/>
      <c r="C13" s="729">
        <v>24</v>
      </c>
      <c r="D13" s="730" t="s">
        <v>737</v>
      </c>
      <c r="E13" s="731" t="s">
        <v>37</v>
      </c>
      <c r="F13" s="731" t="s">
        <v>38</v>
      </c>
      <c r="G13" s="752"/>
      <c r="H13" s="1596">
        <v>5146</v>
      </c>
      <c r="I13" s="1597">
        <v>1156</v>
      </c>
      <c r="J13" s="1598">
        <v>63</v>
      </c>
      <c r="K13" s="1599">
        <v>0.04</v>
      </c>
      <c r="L13" s="1598">
        <v>9</v>
      </c>
      <c r="M13" s="1598">
        <v>2</v>
      </c>
      <c r="N13" s="1597">
        <v>127</v>
      </c>
      <c r="O13" s="733"/>
      <c r="P13" s="1579">
        <v>6047</v>
      </c>
      <c r="Q13" s="1580">
        <v>824</v>
      </c>
      <c r="R13" s="1581">
        <v>65</v>
      </c>
      <c r="S13" s="1582">
        <v>0.04</v>
      </c>
      <c r="T13" s="1581">
        <v>8</v>
      </c>
      <c r="U13" s="1581">
        <v>2</v>
      </c>
      <c r="V13" s="1580">
        <v>134</v>
      </c>
      <c r="W13" s="721"/>
    </row>
    <row r="14" spans="1:23" s="711" customFormat="1" ht="8.25" customHeight="1">
      <c r="A14" s="729"/>
      <c r="B14" s="729"/>
      <c r="C14" s="729">
        <v>27</v>
      </c>
      <c r="D14" s="730" t="s">
        <v>738</v>
      </c>
      <c r="E14" s="731" t="s">
        <v>39</v>
      </c>
      <c r="F14" s="731" t="s">
        <v>40</v>
      </c>
      <c r="G14" s="752"/>
      <c r="H14" s="1596">
        <v>6781</v>
      </c>
      <c r="I14" s="1597">
        <v>1533</v>
      </c>
      <c r="J14" s="1598">
        <v>64</v>
      </c>
      <c r="K14" s="1599">
        <v>0.05</v>
      </c>
      <c r="L14" s="1598">
        <v>15</v>
      </c>
      <c r="M14" s="1598">
        <v>5</v>
      </c>
      <c r="N14" s="1597">
        <v>336</v>
      </c>
      <c r="O14" s="733"/>
      <c r="P14" s="1579">
        <v>7526</v>
      </c>
      <c r="Q14" s="1580">
        <v>1317</v>
      </c>
      <c r="R14" s="1581">
        <v>64</v>
      </c>
      <c r="S14" s="1582">
        <v>0.05</v>
      </c>
      <c r="T14" s="1581">
        <v>13</v>
      </c>
      <c r="U14" s="1581">
        <v>4</v>
      </c>
      <c r="V14" s="1580">
        <v>321</v>
      </c>
      <c r="W14" s="721"/>
    </row>
    <row r="15" spans="1:23" s="711" customFormat="1" ht="8.25" customHeight="1">
      <c r="A15" s="729"/>
      <c r="B15" s="729"/>
      <c r="C15" s="729">
        <v>31</v>
      </c>
      <c r="D15" s="730" t="s">
        <v>739</v>
      </c>
      <c r="E15" s="731" t="s">
        <v>41</v>
      </c>
      <c r="F15" s="731" t="s">
        <v>42</v>
      </c>
      <c r="G15" s="752"/>
      <c r="H15" s="1596">
        <v>3989</v>
      </c>
      <c r="I15" s="1597">
        <v>1213</v>
      </c>
      <c r="J15" s="1598">
        <v>64</v>
      </c>
      <c r="K15" s="1599">
        <v>0.08</v>
      </c>
      <c r="L15" s="1598">
        <v>30</v>
      </c>
      <c r="M15" s="1598">
        <v>17</v>
      </c>
      <c r="N15" s="1597">
        <v>669</v>
      </c>
      <c r="O15" s="733"/>
      <c r="P15" s="1579">
        <v>4171</v>
      </c>
      <c r="Q15" s="1580">
        <v>1258</v>
      </c>
      <c r="R15" s="1581">
        <v>64</v>
      </c>
      <c r="S15" s="1582">
        <v>0.08</v>
      </c>
      <c r="T15" s="1581">
        <v>33</v>
      </c>
      <c r="U15" s="1581">
        <v>18</v>
      </c>
      <c r="V15" s="1580">
        <v>730</v>
      </c>
      <c r="W15" s="721"/>
    </row>
    <row r="16" spans="1:23" s="711" customFormat="1" ht="8.25" customHeight="1">
      <c r="A16" s="729"/>
      <c r="B16" s="729"/>
      <c r="C16" s="729">
        <v>34</v>
      </c>
      <c r="D16" s="730" t="s">
        <v>740</v>
      </c>
      <c r="E16" s="731" t="s">
        <v>43</v>
      </c>
      <c r="F16" s="731" t="s">
        <v>44</v>
      </c>
      <c r="G16" s="752"/>
      <c r="H16" s="1596">
        <v>8601</v>
      </c>
      <c r="I16" s="1597">
        <v>4267</v>
      </c>
      <c r="J16" s="1598">
        <v>65</v>
      </c>
      <c r="K16" s="1599">
        <v>0.1</v>
      </c>
      <c r="L16" s="1598">
        <v>35</v>
      </c>
      <c r="M16" s="1598">
        <v>23</v>
      </c>
      <c r="N16" s="1597">
        <v>1953</v>
      </c>
      <c r="O16" s="733"/>
      <c r="P16" s="1579">
        <v>7931</v>
      </c>
      <c r="Q16" s="1580">
        <v>3996</v>
      </c>
      <c r="R16" s="1581">
        <v>65</v>
      </c>
      <c r="S16" s="1582">
        <v>0.1</v>
      </c>
      <c r="T16" s="1581">
        <v>34</v>
      </c>
      <c r="U16" s="1581">
        <v>22</v>
      </c>
      <c r="V16" s="1580">
        <v>1726</v>
      </c>
      <c r="W16" s="721"/>
    </row>
    <row r="17" spans="1:23" s="711" customFormat="1" ht="8.25" customHeight="1">
      <c r="A17" s="729"/>
      <c r="B17" s="729"/>
      <c r="C17" s="729">
        <v>37</v>
      </c>
      <c r="D17" s="730" t="s">
        <v>741</v>
      </c>
      <c r="E17" s="731" t="s">
        <v>45</v>
      </c>
      <c r="F17" s="731" t="s">
        <v>46</v>
      </c>
      <c r="G17" s="752"/>
      <c r="H17" s="1596">
        <v>10578</v>
      </c>
      <c r="I17" s="1597">
        <v>6098</v>
      </c>
      <c r="J17" s="1598">
        <v>66</v>
      </c>
      <c r="K17" s="1599">
        <v>0.12</v>
      </c>
      <c r="L17" s="1598">
        <v>36</v>
      </c>
      <c r="M17" s="1598">
        <v>28.000000000000004</v>
      </c>
      <c r="N17" s="1597">
        <v>2951</v>
      </c>
      <c r="O17" s="733"/>
      <c r="P17" s="1579">
        <v>11391</v>
      </c>
      <c r="Q17" s="1580">
        <v>5754</v>
      </c>
      <c r="R17" s="1581">
        <v>65</v>
      </c>
      <c r="S17" s="1582">
        <v>0.12</v>
      </c>
      <c r="T17" s="1581">
        <v>37</v>
      </c>
      <c r="U17" s="1581">
        <v>28</v>
      </c>
      <c r="V17" s="1580">
        <v>3187</v>
      </c>
      <c r="W17" s="721"/>
    </row>
    <row r="18" spans="1:23" s="711" customFormat="1" ht="8.25" customHeight="1">
      <c r="A18" s="729"/>
      <c r="B18" s="729"/>
      <c r="C18" s="729">
        <v>41</v>
      </c>
      <c r="D18" s="730" t="s">
        <v>742</v>
      </c>
      <c r="E18" s="731" t="s">
        <v>47</v>
      </c>
      <c r="F18" s="731" t="s">
        <v>48</v>
      </c>
      <c r="G18" s="752"/>
      <c r="H18" s="1596">
        <v>20673</v>
      </c>
      <c r="I18" s="1597">
        <v>11348</v>
      </c>
      <c r="J18" s="1598">
        <v>66</v>
      </c>
      <c r="K18" s="1599">
        <v>0.16</v>
      </c>
      <c r="L18" s="1598">
        <v>43</v>
      </c>
      <c r="M18" s="1598">
        <v>36</v>
      </c>
      <c r="N18" s="1597">
        <v>7527</v>
      </c>
      <c r="O18" s="733"/>
      <c r="P18" s="1579">
        <v>20661</v>
      </c>
      <c r="Q18" s="1580">
        <v>10865</v>
      </c>
      <c r="R18" s="1581">
        <v>66</v>
      </c>
      <c r="S18" s="1582">
        <v>0.16</v>
      </c>
      <c r="T18" s="1581">
        <v>42</v>
      </c>
      <c r="U18" s="1581">
        <v>35</v>
      </c>
      <c r="V18" s="1580">
        <v>7281</v>
      </c>
      <c r="W18" s="721"/>
    </row>
    <row r="19" spans="1:23" s="711" customFormat="1" ht="8.25" customHeight="1">
      <c r="A19" s="729"/>
      <c r="B19" s="729"/>
      <c r="C19" s="729">
        <v>44</v>
      </c>
      <c r="D19" s="730" t="s">
        <v>743</v>
      </c>
      <c r="E19" s="731" t="s">
        <v>49</v>
      </c>
      <c r="F19" s="731" t="s">
        <v>50</v>
      </c>
      <c r="G19" s="752"/>
      <c r="H19" s="1596">
        <v>17299</v>
      </c>
      <c r="I19" s="1597">
        <v>9065</v>
      </c>
      <c r="J19" s="1598">
        <v>67</v>
      </c>
      <c r="K19" s="1599">
        <v>0.22999999999999998</v>
      </c>
      <c r="L19" s="1598">
        <v>40</v>
      </c>
      <c r="M19" s="1598">
        <v>41</v>
      </c>
      <c r="N19" s="1597">
        <v>7175</v>
      </c>
      <c r="O19" s="733"/>
      <c r="P19" s="1579">
        <v>16478</v>
      </c>
      <c r="Q19" s="1580">
        <v>8643</v>
      </c>
      <c r="R19" s="1581">
        <v>66</v>
      </c>
      <c r="S19" s="1582">
        <v>0.23</v>
      </c>
      <c r="T19" s="1581">
        <v>41</v>
      </c>
      <c r="U19" s="1581">
        <v>41</v>
      </c>
      <c r="V19" s="1580">
        <v>6780</v>
      </c>
      <c r="W19" s="721"/>
    </row>
    <row r="20" spans="1:23" s="711" customFormat="1" ht="8.25" customHeight="1">
      <c r="A20" s="729"/>
      <c r="B20" s="729"/>
      <c r="C20" s="729">
        <v>47</v>
      </c>
      <c r="D20" s="730" t="s">
        <v>744</v>
      </c>
      <c r="E20" s="731" t="s">
        <v>51</v>
      </c>
      <c r="F20" s="731" t="s">
        <v>52</v>
      </c>
      <c r="G20" s="752"/>
      <c r="H20" s="1600">
        <v>19529</v>
      </c>
      <c r="I20" s="1601">
        <v>10124</v>
      </c>
      <c r="J20" s="1602">
        <v>67</v>
      </c>
      <c r="K20" s="1603">
        <v>0.32</v>
      </c>
      <c r="L20" s="1602">
        <v>38</v>
      </c>
      <c r="M20" s="1602">
        <v>47</v>
      </c>
      <c r="N20" s="1601">
        <v>9163</v>
      </c>
      <c r="O20" s="733"/>
      <c r="P20" s="1583">
        <v>19771</v>
      </c>
      <c r="Q20" s="1584">
        <v>10858</v>
      </c>
      <c r="R20" s="1585">
        <v>67</v>
      </c>
      <c r="S20" s="1586">
        <v>0.32</v>
      </c>
      <c r="T20" s="1585">
        <v>37</v>
      </c>
      <c r="U20" s="1585">
        <v>47</v>
      </c>
      <c r="V20" s="1584">
        <v>9255</v>
      </c>
      <c r="W20" s="721"/>
    </row>
    <row r="21" spans="1:23" s="711" customFormat="1" ht="9" customHeight="1">
      <c r="A21" s="84"/>
      <c r="B21" s="84"/>
      <c r="C21" s="84"/>
      <c r="D21" s="91"/>
      <c r="E21" s="91"/>
      <c r="F21" s="91"/>
      <c r="G21" s="92"/>
      <c r="H21" s="1384">
        <f>SUM(H11:H20)</f>
        <v>95846</v>
      </c>
      <c r="I21" s="1385">
        <f>SUM(I11:I20)</f>
        <v>45053</v>
      </c>
      <c r="J21" s="1386">
        <v>66</v>
      </c>
      <c r="K21" s="1387">
        <v>0.16999999999999998</v>
      </c>
      <c r="L21" s="1386">
        <v>35</v>
      </c>
      <c r="M21" s="1386">
        <v>31</v>
      </c>
      <c r="N21" s="1385">
        <f>SUM(N11:N20)</f>
        <v>30057</v>
      </c>
      <c r="O21" s="740"/>
      <c r="P21" s="1587">
        <f>SUM(P11:P20)</f>
        <v>97031</v>
      </c>
      <c r="Q21" s="1588">
        <f>SUM(Q11:Q20)</f>
        <v>43696</v>
      </c>
      <c r="R21" s="1589">
        <v>66</v>
      </c>
      <c r="S21" s="1590">
        <v>0.17</v>
      </c>
      <c r="T21" s="1589">
        <v>34</v>
      </c>
      <c r="U21" s="1589">
        <v>30</v>
      </c>
      <c r="V21" s="1588">
        <f>SUM(V11:V20)</f>
        <v>29519</v>
      </c>
      <c r="W21" s="744"/>
    </row>
    <row r="22" spans="1:23" s="711" customFormat="1" ht="8.25" customHeight="1">
      <c r="A22" s="84"/>
      <c r="B22" s="2030" t="s">
        <v>466</v>
      </c>
      <c r="C22" s="2030"/>
      <c r="D22" s="2030"/>
      <c r="E22" s="2030"/>
      <c r="F22" s="2030"/>
      <c r="G22" s="92"/>
      <c r="H22" s="1380"/>
      <c r="I22" s="1381"/>
      <c r="J22" s="1382"/>
      <c r="K22" s="1388"/>
      <c r="L22" s="1382"/>
      <c r="M22" s="1382"/>
      <c r="N22" s="1381"/>
      <c r="O22" s="733"/>
      <c r="P22" s="1583"/>
      <c r="Q22" s="1584"/>
      <c r="R22" s="1585"/>
      <c r="S22" s="1591"/>
      <c r="T22" s="1585"/>
      <c r="U22" s="1585"/>
      <c r="V22" s="1584"/>
      <c r="W22" s="721"/>
    </row>
    <row r="23" spans="1:23" s="711" customFormat="1" ht="8.25" customHeight="1">
      <c r="A23" s="729"/>
      <c r="B23" s="729"/>
      <c r="C23" s="729">
        <v>51</v>
      </c>
      <c r="D23" s="730" t="s">
        <v>745</v>
      </c>
      <c r="E23" s="731" t="s">
        <v>53</v>
      </c>
      <c r="F23" s="731" t="s">
        <v>54</v>
      </c>
      <c r="G23" s="752"/>
      <c r="H23" s="1376">
        <v>17378</v>
      </c>
      <c r="I23" s="1377">
        <v>7336</v>
      </c>
      <c r="J23" s="1378">
        <v>48</v>
      </c>
      <c r="K23" s="1379">
        <v>0.52</v>
      </c>
      <c r="L23" s="1378">
        <v>34</v>
      </c>
      <c r="M23" s="1378">
        <v>50</v>
      </c>
      <c r="N23" s="1377">
        <v>8738</v>
      </c>
      <c r="O23" s="733"/>
      <c r="P23" s="1579">
        <v>16057</v>
      </c>
      <c r="Q23" s="1580">
        <v>6939</v>
      </c>
      <c r="R23" s="1581">
        <v>49</v>
      </c>
      <c r="S23" s="1582">
        <v>0.52</v>
      </c>
      <c r="T23" s="1581">
        <v>34</v>
      </c>
      <c r="U23" s="1581">
        <v>52</v>
      </c>
      <c r="V23" s="1580">
        <v>8281</v>
      </c>
      <c r="W23" s="721"/>
    </row>
    <row r="24" spans="1:23" s="711" customFormat="1" ht="8.25" customHeight="1">
      <c r="A24" s="729"/>
      <c r="B24" s="729"/>
      <c r="C24" s="729">
        <v>54</v>
      </c>
      <c r="D24" s="730" t="s">
        <v>746</v>
      </c>
      <c r="E24" s="731" t="s">
        <v>55</v>
      </c>
      <c r="F24" s="731" t="s">
        <v>56</v>
      </c>
      <c r="G24" s="752"/>
      <c r="H24" s="1376">
        <v>16595</v>
      </c>
      <c r="I24" s="1377">
        <v>7243</v>
      </c>
      <c r="J24" s="1378">
        <v>50</v>
      </c>
      <c r="K24" s="1379">
        <v>0.7100000000000001</v>
      </c>
      <c r="L24" s="1378">
        <v>32</v>
      </c>
      <c r="M24" s="1378">
        <v>52</v>
      </c>
      <c r="N24" s="1377">
        <v>8663</v>
      </c>
      <c r="O24" s="733"/>
      <c r="P24" s="1579">
        <v>15121</v>
      </c>
      <c r="Q24" s="1580">
        <v>6430</v>
      </c>
      <c r="R24" s="1581">
        <v>50</v>
      </c>
      <c r="S24" s="1582">
        <v>0.7</v>
      </c>
      <c r="T24" s="1581">
        <v>32</v>
      </c>
      <c r="U24" s="1581">
        <v>52</v>
      </c>
      <c r="V24" s="1580">
        <v>7912</v>
      </c>
      <c r="W24" s="721"/>
    </row>
    <row r="25" spans="1:23" s="711" customFormat="1" ht="8.25" customHeight="1">
      <c r="A25" s="729"/>
      <c r="B25" s="729"/>
      <c r="C25" s="729">
        <v>57</v>
      </c>
      <c r="D25" s="730" t="s">
        <v>747</v>
      </c>
      <c r="E25" s="731" t="s">
        <v>57</v>
      </c>
      <c r="F25" s="731" t="s">
        <v>58</v>
      </c>
      <c r="G25" s="752"/>
      <c r="H25" s="1376">
        <v>11660</v>
      </c>
      <c r="I25" s="1377">
        <v>5277</v>
      </c>
      <c r="J25" s="1378">
        <v>51</v>
      </c>
      <c r="K25" s="1379">
        <v>1.28</v>
      </c>
      <c r="L25" s="1378">
        <v>31</v>
      </c>
      <c r="M25" s="1378">
        <v>61</v>
      </c>
      <c r="N25" s="1377">
        <v>7140</v>
      </c>
      <c r="O25" s="733"/>
      <c r="P25" s="1579">
        <v>11531</v>
      </c>
      <c r="Q25" s="1580">
        <v>4883</v>
      </c>
      <c r="R25" s="1581">
        <v>51</v>
      </c>
      <c r="S25" s="1582">
        <v>1.27</v>
      </c>
      <c r="T25" s="1581">
        <v>32</v>
      </c>
      <c r="U25" s="1581">
        <v>63</v>
      </c>
      <c r="V25" s="1580">
        <v>7271</v>
      </c>
      <c r="W25" s="721"/>
    </row>
    <row r="26" spans="1:23" s="711" customFormat="1" ht="8.25" customHeight="1">
      <c r="A26" s="729"/>
      <c r="B26" s="729"/>
      <c r="C26" s="729">
        <v>61</v>
      </c>
      <c r="D26" s="730" t="s">
        <v>748</v>
      </c>
      <c r="E26" s="731" t="s">
        <v>59</v>
      </c>
      <c r="F26" s="731" t="s">
        <v>60</v>
      </c>
      <c r="G26" s="752"/>
      <c r="H26" s="1376">
        <v>9397</v>
      </c>
      <c r="I26" s="1377">
        <v>3362</v>
      </c>
      <c r="J26" s="1378">
        <v>50</v>
      </c>
      <c r="K26" s="1379">
        <v>2.15</v>
      </c>
      <c r="L26" s="1378">
        <v>28.000000000000004</v>
      </c>
      <c r="M26" s="1378">
        <v>66</v>
      </c>
      <c r="N26" s="1377">
        <v>6198</v>
      </c>
      <c r="O26" s="733"/>
      <c r="P26" s="1579">
        <v>9576</v>
      </c>
      <c r="Q26" s="1580">
        <v>3852</v>
      </c>
      <c r="R26" s="1581">
        <v>50</v>
      </c>
      <c r="S26" s="1582">
        <v>2.17</v>
      </c>
      <c r="T26" s="1581">
        <v>29</v>
      </c>
      <c r="U26" s="1581">
        <v>68</v>
      </c>
      <c r="V26" s="1580">
        <v>6489</v>
      </c>
      <c r="W26" s="721"/>
    </row>
    <row r="27" spans="1:23" s="711" customFormat="1" ht="8.25" customHeight="1">
      <c r="A27" s="729"/>
      <c r="B27" s="729"/>
      <c r="C27" s="729">
        <v>64</v>
      </c>
      <c r="D27" s="730" t="s">
        <v>749</v>
      </c>
      <c r="E27" s="731" t="s">
        <v>61</v>
      </c>
      <c r="F27" s="731" t="s">
        <v>62</v>
      </c>
      <c r="G27" s="752"/>
      <c r="H27" s="1376">
        <v>4406</v>
      </c>
      <c r="I27" s="1377">
        <v>1275</v>
      </c>
      <c r="J27" s="1378">
        <v>55.00000000000001</v>
      </c>
      <c r="K27" s="1379">
        <v>4.109999999999999</v>
      </c>
      <c r="L27" s="1378">
        <v>33</v>
      </c>
      <c r="M27" s="1378">
        <v>88</v>
      </c>
      <c r="N27" s="1377">
        <v>3897</v>
      </c>
      <c r="O27" s="733"/>
      <c r="P27" s="1579">
        <v>4424</v>
      </c>
      <c r="Q27" s="1580">
        <v>1399</v>
      </c>
      <c r="R27" s="1581">
        <v>56</v>
      </c>
      <c r="S27" s="1582">
        <v>4.04</v>
      </c>
      <c r="T27" s="1581">
        <v>34</v>
      </c>
      <c r="U27" s="1581">
        <v>91</v>
      </c>
      <c r="V27" s="1580">
        <v>4012</v>
      </c>
      <c r="W27" s="721"/>
    </row>
    <row r="28" spans="1:23" s="711" customFormat="1" ht="8.25" customHeight="1">
      <c r="A28" s="729"/>
      <c r="B28" s="729"/>
      <c r="C28" s="729">
        <v>67</v>
      </c>
      <c r="D28" s="730" t="s">
        <v>750</v>
      </c>
      <c r="E28" s="731" t="s">
        <v>63</v>
      </c>
      <c r="F28" s="731" t="s">
        <v>64</v>
      </c>
      <c r="G28" s="752"/>
      <c r="H28" s="1380">
        <v>813</v>
      </c>
      <c r="I28" s="1381">
        <v>151</v>
      </c>
      <c r="J28" s="1382">
        <v>56.00000000000001</v>
      </c>
      <c r="K28" s="1383">
        <v>7.99</v>
      </c>
      <c r="L28" s="1382">
        <v>34</v>
      </c>
      <c r="M28" s="1382">
        <v>114.99999999999999</v>
      </c>
      <c r="N28" s="1381">
        <v>935</v>
      </c>
      <c r="O28" s="733"/>
      <c r="P28" s="1583">
        <v>899</v>
      </c>
      <c r="Q28" s="1584">
        <v>144</v>
      </c>
      <c r="R28" s="1585">
        <v>53</v>
      </c>
      <c r="S28" s="1586">
        <v>8.26</v>
      </c>
      <c r="T28" s="1585">
        <v>31</v>
      </c>
      <c r="U28" s="1585">
        <v>108</v>
      </c>
      <c r="V28" s="1584">
        <v>973</v>
      </c>
      <c r="W28" s="721"/>
    </row>
    <row r="29" spans="1:23" s="711" customFormat="1" ht="9" customHeight="1">
      <c r="A29" s="746"/>
      <c r="B29" s="746"/>
      <c r="C29" s="746"/>
      <c r="D29" s="747"/>
      <c r="E29" s="747"/>
      <c r="F29" s="747"/>
      <c r="G29" s="92"/>
      <c r="H29" s="1384">
        <f>SUM(H23:H28)</f>
        <v>60249</v>
      </c>
      <c r="I29" s="1385">
        <f>SUM(I23:I28)</f>
        <v>24644</v>
      </c>
      <c r="J29" s="1386">
        <v>50</v>
      </c>
      <c r="K29" s="1387">
        <v>1.34</v>
      </c>
      <c r="L29" s="1386">
        <v>32</v>
      </c>
      <c r="M29" s="1386">
        <v>59</v>
      </c>
      <c r="N29" s="1385">
        <f>SUM(N23:N28)</f>
        <v>35571</v>
      </c>
      <c r="O29" s="740"/>
      <c r="P29" s="1587">
        <f>SUM(P23:P28)</f>
        <v>57608</v>
      </c>
      <c r="Q29" s="1588">
        <f>SUM(Q23:Q28)</f>
        <v>23647</v>
      </c>
      <c r="R29" s="1589">
        <v>50</v>
      </c>
      <c r="S29" s="1590">
        <v>1.38</v>
      </c>
      <c r="T29" s="1589">
        <v>32</v>
      </c>
      <c r="U29" s="1589">
        <v>61</v>
      </c>
      <c r="V29" s="1588">
        <f>SUM(V23:V28)</f>
        <v>34938</v>
      </c>
      <c r="W29" s="744"/>
    </row>
    <row r="30" spans="1:23" s="711" customFormat="1" ht="8.25" customHeight="1">
      <c r="A30" s="84"/>
      <c r="B30" s="2030" t="s">
        <v>467</v>
      </c>
      <c r="C30" s="2030"/>
      <c r="D30" s="2030"/>
      <c r="E30" s="2030"/>
      <c r="F30" s="2030"/>
      <c r="G30" s="92"/>
      <c r="H30" s="1380"/>
      <c r="I30" s="1381"/>
      <c r="J30" s="1382"/>
      <c r="K30" s="1388"/>
      <c r="L30" s="1382"/>
      <c r="M30" s="1382"/>
      <c r="N30" s="1381"/>
      <c r="O30" s="733"/>
      <c r="P30" s="1583"/>
      <c r="Q30" s="1584"/>
      <c r="R30" s="1585"/>
      <c r="S30" s="1591"/>
      <c r="T30" s="1585"/>
      <c r="U30" s="1585"/>
      <c r="V30" s="1584"/>
      <c r="W30" s="721"/>
    </row>
    <row r="31" spans="1:23" s="711" customFormat="1" ht="8.25" customHeight="1">
      <c r="A31" s="729"/>
      <c r="B31" s="729"/>
      <c r="C31" s="729">
        <v>70</v>
      </c>
      <c r="D31" s="730" t="s">
        <v>751</v>
      </c>
      <c r="E31" s="731" t="s">
        <v>66</v>
      </c>
      <c r="F31" s="731" t="s">
        <v>67</v>
      </c>
      <c r="G31" s="752"/>
      <c r="H31" s="1376">
        <v>302</v>
      </c>
      <c r="I31" s="1377">
        <v>66</v>
      </c>
      <c r="J31" s="1378">
        <v>52</v>
      </c>
      <c r="K31" s="1379">
        <v>18.72</v>
      </c>
      <c r="L31" s="1378">
        <v>31</v>
      </c>
      <c r="M31" s="1378">
        <v>149</v>
      </c>
      <c r="N31" s="1377">
        <v>451</v>
      </c>
      <c r="O31" s="726"/>
      <c r="P31" s="1579">
        <v>376</v>
      </c>
      <c r="Q31" s="1580">
        <v>94</v>
      </c>
      <c r="R31" s="1581">
        <v>52</v>
      </c>
      <c r="S31" s="1582">
        <v>18.35</v>
      </c>
      <c r="T31" s="1581">
        <v>38</v>
      </c>
      <c r="U31" s="1581">
        <v>184</v>
      </c>
      <c r="V31" s="1580">
        <v>692</v>
      </c>
      <c r="W31" s="721"/>
    </row>
    <row r="32" spans="1:23" s="711" customFormat="1" ht="8.25" customHeight="1">
      <c r="A32" s="729"/>
      <c r="B32" s="729"/>
      <c r="C32" s="729">
        <v>75</v>
      </c>
      <c r="D32" s="730" t="s">
        <v>751</v>
      </c>
      <c r="E32" s="731" t="s">
        <v>468</v>
      </c>
      <c r="F32" s="731" t="s">
        <v>469</v>
      </c>
      <c r="G32" s="752"/>
      <c r="H32" s="1376">
        <v>104</v>
      </c>
      <c r="I32" s="1377">
        <v>28</v>
      </c>
      <c r="J32" s="1378">
        <v>50</v>
      </c>
      <c r="K32" s="1379">
        <v>17.06</v>
      </c>
      <c r="L32" s="1378">
        <v>65</v>
      </c>
      <c r="M32" s="1378">
        <v>323</v>
      </c>
      <c r="N32" s="1377">
        <v>334</v>
      </c>
      <c r="O32" s="726"/>
      <c r="P32" s="1579">
        <v>135</v>
      </c>
      <c r="Q32" s="1580">
        <v>19</v>
      </c>
      <c r="R32" s="1581">
        <v>53</v>
      </c>
      <c r="S32" s="1582">
        <v>17.06</v>
      </c>
      <c r="T32" s="1581">
        <v>61</v>
      </c>
      <c r="U32" s="1581">
        <v>305</v>
      </c>
      <c r="V32" s="1580">
        <v>413</v>
      </c>
      <c r="W32" s="721"/>
    </row>
    <row r="33" spans="1:23" s="711" customFormat="1" ht="8.25" customHeight="1">
      <c r="A33" s="729"/>
      <c r="B33" s="729"/>
      <c r="C33" s="729">
        <v>80</v>
      </c>
      <c r="D33" s="730" t="s">
        <v>752</v>
      </c>
      <c r="E33" s="731" t="s">
        <v>470</v>
      </c>
      <c r="F33" s="731" t="s">
        <v>69</v>
      </c>
      <c r="G33" s="752"/>
      <c r="H33" s="1380">
        <v>328</v>
      </c>
      <c r="I33" s="1381">
        <v>76</v>
      </c>
      <c r="J33" s="1382">
        <v>51</v>
      </c>
      <c r="K33" s="1383">
        <v>39.96</v>
      </c>
      <c r="L33" s="1382">
        <v>28.999999999999996</v>
      </c>
      <c r="M33" s="1382">
        <v>143</v>
      </c>
      <c r="N33" s="1381">
        <v>470</v>
      </c>
      <c r="O33" s="726"/>
      <c r="P33" s="1583">
        <v>377</v>
      </c>
      <c r="Q33" s="1584">
        <v>73</v>
      </c>
      <c r="R33" s="1585">
        <v>42</v>
      </c>
      <c r="S33" s="1586">
        <v>39.67</v>
      </c>
      <c r="T33" s="1585">
        <v>27</v>
      </c>
      <c r="U33" s="1585">
        <v>140</v>
      </c>
      <c r="V33" s="1584">
        <v>527</v>
      </c>
      <c r="W33" s="721"/>
    </row>
    <row r="34" spans="1:23" s="711" customFormat="1" ht="9" customHeight="1">
      <c r="A34" s="746"/>
      <c r="B34" s="746"/>
      <c r="C34" s="746"/>
      <c r="D34" s="747"/>
      <c r="E34" s="747"/>
      <c r="F34" s="747"/>
      <c r="G34" s="92"/>
      <c r="H34" s="1384">
        <f>SUM(H31:H33)</f>
        <v>734</v>
      </c>
      <c r="I34" s="1385">
        <f>SUM(I31:I33)</f>
        <v>170</v>
      </c>
      <c r="J34" s="1386">
        <v>51</v>
      </c>
      <c r="K34" s="1387">
        <v>27.99</v>
      </c>
      <c r="L34" s="1386">
        <v>35</v>
      </c>
      <c r="M34" s="1386">
        <v>171</v>
      </c>
      <c r="N34" s="1385">
        <f>SUM(N31:N33)</f>
        <v>1255</v>
      </c>
      <c r="O34" s="740"/>
      <c r="P34" s="1587">
        <f>SUM(P31:P33)</f>
        <v>888</v>
      </c>
      <c r="Q34" s="1588">
        <f>SUM(Q31:Q33)</f>
        <v>186</v>
      </c>
      <c r="R34" s="1589">
        <v>48</v>
      </c>
      <c r="S34" s="1590">
        <v>27.2</v>
      </c>
      <c r="T34" s="1589">
        <v>37</v>
      </c>
      <c r="U34" s="1589">
        <v>184</v>
      </c>
      <c r="V34" s="1588">
        <f>SUM(V31:V33)</f>
        <v>1632</v>
      </c>
      <c r="W34" s="744"/>
    </row>
    <row r="35" spans="1:23" s="711" customFormat="1" ht="8.25" customHeight="1">
      <c r="A35" s="84"/>
      <c r="B35" s="2030" t="s">
        <v>471</v>
      </c>
      <c r="C35" s="2030"/>
      <c r="D35" s="2030"/>
      <c r="E35" s="2030"/>
      <c r="F35" s="2030"/>
      <c r="G35" s="92"/>
      <c r="H35" s="1380"/>
      <c r="I35" s="1381"/>
      <c r="J35" s="1382"/>
      <c r="K35" s="1388"/>
      <c r="L35" s="1382"/>
      <c r="M35" s="1382"/>
      <c r="N35" s="1381"/>
      <c r="O35" s="726"/>
      <c r="P35" s="1583"/>
      <c r="Q35" s="1584"/>
      <c r="R35" s="1585"/>
      <c r="S35" s="1591"/>
      <c r="T35" s="1585"/>
      <c r="U35" s="1585"/>
      <c r="V35" s="1584"/>
      <c r="W35" s="721"/>
    </row>
    <row r="36" spans="1:23" s="711" customFormat="1" ht="8.25" customHeight="1">
      <c r="A36" s="729"/>
      <c r="B36" s="729"/>
      <c r="C36" s="729">
        <v>90</v>
      </c>
      <c r="D36" s="730" t="s">
        <v>753</v>
      </c>
      <c r="E36" s="731" t="s">
        <v>70</v>
      </c>
      <c r="F36" s="731" t="s">
        <v>71</v>
      </c>
      <c r="G36" s="752"/>
      <c r="H36" s="1380">
        <v>243</v>
      </c>
      <c r="I36" s="1381">
        <v>14</v>
      </c>
      <c r="J36" s="1382">
        <v>43</v>
      </c>
      <c r="K36" s="1383">
        <v>100</v>
      </c>
      <c r="L36" s="1382">
        <v>40</v>
      </c>
      <c r="M36" s="1382">
        <v>109.00000000000001</v>
      </c>
      <c r="N36" s="1381">
        <v>264</v>
      </c>
      <c r="O36" s="726"/>
      <c r="P36" s="1583">
        <v>404</v>
      </c>
      <c r="Q36" s="1584">
        <v>52</v>
      </c>
      <c r="R36" s="1585">
        <v>38</v>
      </c>
      <c r="S36" s="1586">
        <v>100</v>
      </c>
      <c r="T36" s="1585">
        <v>33</v>
      </c>
      <c r="U36" s="1585">
        <v>183</v>
      </c>
      <c r="V36" s="1584">
        <v>739</v>
      </c>
      <c r="W36" s="721"/>
    </row>
    <row r="37" spans="1:23" s="711" customFormat="1" ht="9" customHeight="1">
      <c r="A37" s="746"/>
      <c r="B37" s="746"/>
      <c r="C37" s="746"/>
      <c r="D37" s="747"/>
      <c r="E37" s="747"/>
      <c r="F37" s="747"/>
      <c r="G37" s="92"/>
      <c r="H37" s="1384">
        <f>SUM(H36)</f>
        <v>243</v>
      </c>
      <c r="I37" s="1385">
        <f>SUM(I36)</f>
        <v>14</v>
      </c>
      <c r="J37" s="1386">
        <v>43</v>
      </c>
      <c r="K37" s="1387">
        <v>100</v>
      </c>
      <c r="L37" s="1386">
        <v>40</v>
      </c>
      <c r="M37" s="1386">
        <v>109.00000000000001</v>
      </c>
      <c r="N37" s="1385">
        <f>SUM(N36)</f>
        <v>264</v>
      </c>
      <c r="O37" s="740"/>
      <c r="P37" s="1587">
        <f>SUM(P36)</f>
        <v>404</v>
      </c>
      <c r="Q37" s="1588">
        <f>SUM(Q36)</f>
        <v>52</v>
      </c>
      <c r="R37" s="1589">
        <v>38</v>
      </c>
      <c r="S37" s="1590">
        <v>100</v>
      </c>
      <c r="T37" s="1589">
        <v>33</v>
      </c>
      <c r="U37" s="1589">
        <v>183</v>
      </c>
      <c r="V37" s="1588">
        <f>SUM(V36)</f>
        <v>739</v>
      </c>
      <c r="W37" s="744"/>
    </row>
    <row r="38" spans="1:23" s="711" customFormat="1" ht="9" customHeight="1">
      <c r="A38" s="84"/>
      <c r="B38" s="84"/>
      <c r="C38" s="84"/>
      <c r="D38" s="84"/>
      <c r="E38" s="84"/>
      <c r="F38" s="84"/>
      <c r="G38" s="1355"/>
      <c r="H38" s="1384">
        <f>H21+H29+H34+H37</f>
        <v>157072</v>
      </c>
      <c r="I38" s="1385">
        <f>I21+I29+I34+I37</f>
        <v>69881</v>
      </c>
      <c r="J38" s="1386">
        <v>60</v>
      </c>
      <c r="K38" s="1387">
        <v>0.8999999999999999</v>
      </c>
      <c r="L38" s="1386">
        <v>33</v>
      </c>
      <c r="M38" s="1386">
        <v>43</v>
      </c>
      <c r="N38" s="1385">
        <f>N21+N29+N34+N37</f>
        <v>67147</v>
      </c>
      <c r="O38" s="748"/>
      <c r="P38" s="1587">
        <f>P21+P29+P34+P37</f>
        <v>155931</v>
      </c>
      <c r="Q38" s="1588">
        <f>Q21+Q29+Q34+Q37</f>
        <v>67581</v>
      </c>
      <c r="R38" s="1589">
        <v>60</v>
      </c>
      <c r="S38" s="1590">
        <v>1.03</v>
      </c>
      <c r="T38" s="1589">
        <v>33</v>
      </c>
      <c r="U38" s="1589">
        <v>43</v>
      </c>
      <c r="V38" s="1588">
        <f>V21+V29+V34+V37</f>
        <v>66828</v>
      </c>
      <c r="W38" s="744"/>
    </row>
    <row r="39" spans="1:23" s="711" customFormat="1" ht="8.25" customHeight="1">
      <c r="A39" s="694"/>
      <c r="B39" s="2032" t="s">
        <v>234</v>
      </c>
      <c r="C39" s="2032"/>
      <c r="D39" s="2032"/>
      <c r="E39" s="2032"/>
      <c r="F39" s="2032"/>
      <c r="G39" s="1356"/>
      <c r="H39" s="1380"/>
      <c r="I39" s="1381"/>
      <c r="J39" s="1382"/>
      <c r="K39" s="1389"/>
      <c r="L39" s="1382"/>
      <c r="M39" s="1382"/>
      <c r="N39" s="1381"/>
      <c r="O39" s="716"/>
      <c r="P39" s="1583"/>
      <c r="Q39" s="1584"/>
      <c r="R39" s="1585"/>
      <c r="S39" s="1592"/>
      <c r="T39" s="1584"/>
      <c r="U39" s="1584"/>
      <c r="V39" s="1584"/>
      <c r="W39" s="721"/>
    </row>
    <row r="40" spans="1:23" s="711" customFormat="1" ht="8.25" customHeight="1">
      <c r="A40" s="84"/>
      <c r="B40" s="2030" t="s">
        <v>465</v>
      </c>
      <c r="C40" s="2030"/>
      <c r="D40" s="2030"/>
      <c r="E40" s="2030"/>
      <c r="F40" s="2030"/>
      <c r="G40" s="1355"/>
      <c r="H40" s="1380"/>
      <c r="I40" s="1381"/>
      <c r="J40" s="1382"/>
      <c r="K40" s="1388"/>
      <c r="L40" s="1382"/>
      <c r="M40" s="1382"/>
      <c r="N40" s="1381"/>
      <c r="O40" s="726"/>
      <c r="P40" s="1583"/>
      <c r="Q40" s="1584"/>
      <c r="R40" s="1585"/>
      <c r="S40" s="1591"/>
      <c r="T40" s="1585"/>
      <c r="U40" s="1585"/>
      <c r="V40" s="1584"/>
      <c r="W40" s="721"/>
    </row>
    <row r="41" spans="1:23" s="711" customFormat="1" ht="8.25" customHeight="1">
      <c r="A41" s="729"/>
      <c r="B41" s="729"/>
      <c r="C41" s="751" t="s">
        <v>72</v>
      </c>
      <c r="D41" s="730" t="s">
        <v>720</v>
      </c>
      <c r="E41" s="731" t="s">
        <v>33</v>
      </c>
      <c r="F41" s="731" t="s">
        <v>34</v>
      </c>
      <c r="G41" s="752"/>
      <c r="H41" s="1376">
        <v>30958</v>
      </c>
      <c r="I41" s="1377">
        <v>191</v>
      </c>
      <c r="J41" s="1378">
        <v>65</v>
      </c>
      <c r="K41" s="1379">
        <v>0.01</v>
      </c>
      <c r="L41" s="1378">
        <v>6</v>
      </c>
      <c r="M41" s="1378">
        <v>1</v>
      </c>
      <c r="N41" s="1377">
        <v>219</v>
      </c>
      <c r="O41" s="733"/>
      <c r="P41" s="1579">
        <v>29125</v>
      </c>
      <c r="Q41" s="1580">
        <v>205</v>
      </c>
      <c r="R41" s="1581">
        <v>65</v>
      </c>
      <c r="S41" s="1582">
        <v>0.01</v>
      </c>
      <c r="T41" s="1581">
        <v>5</v>
      </c>
      <c r="U41" s="1581">
        <v>1</v>
      </c>
      <c r="V41" s="1580">
        <v>211</v>
      </c>
      <c r="W41" s="721"/>
    </row>
    <row r="42" spans="1:23" s="711" customFormat="1" ht="8.25" customHeight="1">
      <c r="A42" s="729"/>
      <c r="B42" s="729"/>
      <c r="C42" s="729">
        <v>10</v>
      </c>
      <c r="D42" s="730" t="s">
        <v>721</v>
      </c>
      <c r="E42" s="731" t="s">
        <v>33</v>
      </c>
      <c r="F42" s="731" t="s">
        <v>34</v>
      </c>
      <c r="G42" s="752"/>
      <c r="H42" s="1376">
        <v>22764</v>
      </c>
      <c r="I42" s="1377">
        <v>3263</v>
      </c>
      <c r="J42" s="1378">
        <v>63</v>
      </c>
      <c r="K42" s="1379">
        <v>0.02</v>
      </c>
      <c r="L42" s="1378">
        <v>8</v>
      </c>
      <c r="M42" s="1378">
        <v>2</v>
      </c>
      <c r="N42" s="1377">
        <v>476</v>
      </c>
      <c r="O42" s="733"/>
      <c r="P42" s="1579">
        <v>21107</v>
      </c>
      <c r="Q42" s="1580">
        <v>3190</v>
      </c>
      <c r="R42" s="1581">
        <v>63</v>
      </c>
      <c r="S42" s="1582">
        <v>0.02</v>
      </c>
      <c r="T42" s="1581">
        <v>9</v>
      </c>
      <c r="U42" s="1581">
        <v>2</v>
      </c>
      <c r="V42" s="1580">
        <v>452</v>
      </c>
      <c r="W42" s="721"/>
    </row>
    <row r="43" spans="1:23" s="711" customFormat="1" ht="8.25" customHeight="1">
      <c r="A43" s="729"/>
      <c r="B43" s="729"/>
      <c r="C43" s="729">
        <v>21</v>
      </c>
      <c r="D43" s="730" t="s">
        <v>721</v>
      </c>
      <c r="E43" s="731" t="s">
        <v>35</v>
      </c>
      <c r="F43" s="731" t="s">
        <v>36</v>
      </c>
      <c r="G43" s="752"/>
      <c r="H43" s="1376">
        <v>2501</v>
      </c>
      <c r="I43" s="1377">
        <v>1405</v>
      </c>
      <c r="J43" s="1378">
        <v>64</v>
      </c>
      <c r="K43" s="1379">
        <v>0.02</v>
      </c>
      <c r="L43" s="1378">
        <v>13</v>
      </c>
      <c r="M43" s="1378">
        <v>2</v>
      </c>
      <c r="N43" s="1377">
        <v>51</v>
      </c>
      <c r="O43" s="733"/>
      <c r="P43" s="1579">
        <v>2513</v>
      </c>
      <c r="Q43" s="1580">
        <v>1382</v>
      </c>
      <c r="R43" s="1581">
        <v>64</v>
      </c>
      <c r="S43" s="1582">
        <v>0.02</v>
      </c>
      <c r="T43" s="1581">
        <v>13</v>
      </c>
      <c r="U43" s="1581">
        <v>2</v>
      </c>
      <c r="V43" s="1580">
        <v>51</v>
      </c>
      <c r="W43" s="721"/>
    </row>
    <row r="44" spans="1:23" s="711" customFormat="1" ht="8.25" customHeight="1">
      <c r="A44" s="729"/>
      <c r="B44" s="729"/>
      <c r="C44" s="729">
        <v>24</v>
      </c>
      <c r="D44" s="730" t="s">
        <v>721</v>
      </c>
      <c r="E44" s="731" t="s">
        <v>37</v>
      </c>
      <c r="F44" s="731" t="s">
        <v>38</v>
      </c>
      <c r="G44" s="752"/>
      <c r="H44" s="1376">
        <v>2624</v>
      </c>
      <c r="I44" s="1377">
        <v>496</v>
      </c>
      <c r="J44" s="1378">
        <v>65</v>
      </c>
      <c r="K44" s="1379">
        <v>0.02</v>
      </c>
      <c r="L44" s="1378">
        <v>25</v>
      </c>
      <c r="M44" s="1378">
        <v>8</v>
      </c>
      <c r="N44" s="1377">
        <v>217</v>
      </c>
      <c r="O44" s="733"/>
      <c r="P44" s="1579">
        <v>2604</v>
      </c>
      <c r="Q44" s="1580">
        <v>750</v>
      </c>
      <c r="R44" s="1581">
        <v>65</v>
      </c>
      <c r="S44" s="1582">
        <v>0.02</v>
      </c>
      <c r="T44" s="1581">
        <v>29</v>
      </c>
      <c r="U44" s="1581">
        <v>7</v>
      </c>
      <c r="V44" s="1580">
        <v>187</v>
      </c>
      <c r="W44" s="721"/>
    </row>
    <row r="45" spans="1:23" s="711" customFormat="1" ht="8.25" customHeight="1">
      <c r="A45" s="729"/>
      <c r="B45" s="729"/>
      <c r="C45" s="729">
        <v>27</v>
      </c>
      <c r="D45" s="730" t="s">
        <v>722</v>
      </c>
      <c r="E45" s="731" t="s">
        <v>39</v>
      </c>
      <c r="F45" s="731" t="s">
        <v>40</v>
      </c>
      <c r="G45" s="752"/>
      <c r="H45" s="1376">
        <v>2364</v>
      </c>
      <c r="I45" s="1377">
        <v>1899</v>
      </c>
      <c r="J45" s="1378">
        <v>66</v>
      </c>
      <c r="K45" s="1379">
        <v>0.03</v>
      </c>
      <c r="L45" s="1378">
        <v>19</v>
      </c>
      <c r="M45" s="1378">
        <v>3</v>
      </c>
      <c r="N45" s="1377">
        <v>77</v>
      </c>
      <c r="O45" s="733"/>
      <c r="P45" s="1579">
        <v>2248</v>
      </c>
      <c r="Q45" s="1580">
        <v>1840</v>
      </c>
      <c r="R45" s="1581">
        <v>66</v>
      </c>
      <c r="S45" s="1582">
        <v>0.03</v>
      </c>
      <c r="T45" s="1581">
        <v>19</v>
      </c>
      <c r="U45" s="1581">
        <v>3</v>
      </c>
      <c r="V45" s="1580">
        <v>69</v>
      </c>
      <c r="W45" s="721"/>
    </row>
    <row r="46" spans="1:23" s="711" customFormat="1" ht="8.25" customHeight="1">
      <c r="A46" s="729"/>
      <c r="B46" s="729"/>
      <c r="C46" s="729">
        <v>31</v>
      </c>
      <c r="D46" s="730" t="s">
        <v>723</v>
      </c>
      <c r="E46" s="731" t="s">
        <v>41</v>
      </c>
      <c r="F46" s="731" t="s">
        <v>42</v>
      </c>
      <c r="G46" s="752"/>
      <c r="H46" s="1376">
        <v>793</v>
      </c>
      <c r="I46" s="1377">
        <v>833</v>
      </c>
      <c r="J46" s="1378">
        <v>65</v>
      </c>
      <c r="K46" s="1379">
        <v>0.04</v>
      </c>
      <c r="L46" s="1378">
        <v>20</v>
      </c>
      <c r="M46" s="1378">
        <v>7.000000000000001</v>
      </c>
      <c r="N46" s="1377">
        <v>56</v>
      </c>
      <c r="O46" s="733"/>
      <c r="P46" s="1579">
        <v>826</v>
      </c>
      <c r="Q46" s="1580">
        <v>851</v>
      </c>
      <c r="R46" s="1581">
        <v>65</v>
      </c>
      <c r="S46" s="1582">
        <v>0.04</v>
      </c>
      <c r="T46" s="1581">
        <v>25</v>
      </c>
      <c r="U46" s="1581">
        <v>8</v>
      </c>
      <c r="V46" s="1580">
        <v>67</v>
      </c>
      <c r="W46" s="721"/>
    </row>
    <row r="47" spans="1:23" s="711" customFormat="1" ht="8.25" customHeight="1">
      <c r="A47" s="729"/>
      <c r="B47" s="729"/>
      <c r="C47" s="729">
        <v>34</v>
      </c>
      <c r="D47" s="730" t="s">
        <v>724</v>
      </c>
      <c r="E47" s="731" t="s">
        <v>43</v>
      </c>
      <c r="F47" s="731" t="s">
        <v>44</v>
      </c>
      <c r="G47" s="752"/>
      <c r="H47" s="1376">
        <v>1115</v>
      </c>
      <c r="I47" s="1377">
        <v>1128</v>
      </c>
      <c r="J47" s="1378">
        <v>66</v>
      </c>
      <c r="K47" s="1379">
        <v>0.05</v>
      </c>
      <c r="L47" s="1378">
        <v>17</v>
      </c>
      <c r="M47" s="1378">
        <v>6</v>
      </c>
      <c r="N47" s="1377">
        <v>68</v>
      </c>
      <c r="O47" s="733"/>
      <c r="P47" s="1579">
        <v>1284</v>
      </c>
      <c r="Q47" s="1580">
        <v>781</v>
      </c>
      <c r="R47" s="1581">
        <v>66</v>
      </c>
      <c r="S47" s="1582">
        <v>0.05</v>
      </c>
      <c r="T47" s="1581">
        <v>27</v>
      </c>
      <c r="U47" s="1581">
        <v>15</v>
      </c>
      <c r="V47" s="1580">
        <v>189</v>
      </c>
      <c r="W47" s="721"/>
    </row>
    <row r="48" spans="1:23" s="711" customFormat="1" ht="8.25" customHeight="1">
      <c r="A48" s="729"/>
      <c r="B48" s="729"/>
      <c r="C48" s="729">
        <v>37</v>
      </c>
      <c r="D48" s="730" t="s">
        <v>725</v>
      </c>
      <c r="E48" s="731" t="s">
        <v>45</v>
      </c>
      <c r="F48" s="731" t="s">
        <v>46</v>
      </c>
      <c r="G48" s="752"/>
      <c r="H48" s="1376">
        <v>381</v>
      </c>
      <c r="I48" s="1377">
        <v>288</v>
      </c>
      <c r="J48" s="1378">
        <v>66</v>
      </c>
      <c r="K48" s="1379">
        <v>0.08</v>
      </c>
      <c r="L48" s="1378">
        <v>19</v>
      </c>
      <c r="M48" s="1378">
        <v>9</v>
      </c>
      <c r="N48" s="1377">
        <v>35</v>
      </c>
      <c r="O48" s="733"/>
      <c r="P48" s="1579">
        <v>496</v>
      </c>
      <c r="Q48" s="1580">
        <v>430</v>
      </c>
      <c r="R48" s="1581">
        <v>66</v>
      </c>
      <c r="S48" s="1582">
        <v>0.08</v>
      </c>
      <c r="T48" s="1581">
        <v>16</v>
      </c>
      <c r="U48" s="1581">
        <v>8</v>
      </c>
      <c r="V48" s="1580">
        <v>40</v>
      </c>
      <c r="W48" s="721"/>
    </row>
    <row r="49" spans="1:23" s="711" customFormat="1" ht="8.25" customHeight="1">
      <c r="A49" s="729"/>
      <c r="B49" s="729"/>
      <c r="C49" s="729">
        <v>41</v>
      </c>
      <c r="D49" s="730" t="s">
        <v>726</v>
      </c>
      <c r="E49" s="731" t="s">
        <v>47</v>
      </c>
      <c r="F49" s="731" t="s">
        <v>48</v>
      </c>
      <c r="G49" s="752"/>
      <c r="H49" s="1376">
        <v>490</v>
      </c>
      <c r="I49" s="1377">
        <v>183</v>
      </c>
      <c r="J49" s="1378">
        <v>67</v>
      </c>
      <c r="K49" s="1379">
        <v>0.13999999999999999</v>
      </c>
      <c r="L49" s="1378">
        <v>27</v>
      </c>
      <c r="M49" s="1378">
        <v>16</v>
      </c>
      <c r="N49" s="1377">
        <v>80</v>
      </c>
      <c r="O49" s="733"/>
      <c r="P49" s="1579">
        <v>550</v>
      </c>
      <c r="Q49" s="1580">
        <v>301</v>
      </c>
      <c r="R49" s="1581">
        <v>66</v>
      </c>
      <c r="S49" s="1582">
        <v>0.14</v>
      </c>
      <c r="T49" s="1581">
        <v>18</v>
      </c>
      <c r="U49" s="1581">
        <v>12</v>
      </c>
      <c r="V49" s="1580">
        <v>65</v>
      </c>
      <c r="W49" s="721"/>
    </row>
    <row r="50" spans="1:23" s="711" customFormat="1" ht="8.25" customHeight="1">
      <c r="A50" s="729"/>
      <c r="B50" s="729"/>
      <c r="C50" s="729">
        <v>44</v>
      </c>
      <c r="D50" s="730" t="s">
        <v>727</v>
      </c>
      <c r="E50" s="731" t="s">
        <v>49</v>
      </c>
      <c r="F50" s="731" t="s">
        <v>50</v>
      </c>
      <c r="G50" s="752"/>
      <c r="H50" s="1376">
        <v>123</v>
      </c>
      <c r="I50" s="1377">
        <v>80</v>
      </c>
      <c r="J50" s="1378">
        <v>68</v>
      </c>
      <c r="K50" s="1379">
        <v>0.22999999999999998</v>
      </c>
      <c r="L50" s="1378">
        <v>39</v>
      </c>
      <c r="M50" s="1378">
        <v>31</v>
      </c>
      <c r="N50" s="1377">
        <v>38</v>
      </c>
      <c r="O50" s="733"/>
      <c r="P50" s="1579">
        <v>150</v>
      </c>
      <c r="Q50" s="1580">
        <v>94</v>
      </c>
      <c r="R50" s="1581">
        <v>67</v>
      </c>
      <c r="S50" s="1582">
        <v>0.23</v>
      </c>
      <c r="T50" s="1581">
        <v>39</v>
      </c>
      <c r="U50" s="1581">
        <v>37</v>
      </c>
      <c r="V50" s="1580">
        <v>56</v>
      </c>
      <c r="W50" s="721"/>
    </row>
    <row r="51" spans="1:23" s="711" customFormat="1" ht="8.25" customHeight="1">
      <c r="A51" s="729"/>
      <c r="B51" s="729"/>
      <c r="C51" s="729">
        <v>47</v>
      </c>
      <c r="D51" s="730" t="s">
        <v>728</v>
      </c>
      <c r="E51" s="731" t="s">
        <v>51</v>
      </c>
      <c r="F51" s="731" t="s">
        <v>52</v>
      </c>
      <c r="G51" s="752"/>
      <c r="H51" s="1380">
        <v>179</v>
      </c>
      <c r="I51" s="1381">
        <v>57</v>
      </c>
      <c r="J51" s="1382">
        <v>74</v>
      </c>
      <c r="K51" s="1383">
        <v>0.33</v>
      </c>
      <c r="L51" s="1382">
        <v>37</v>
      </c>
      <c r="M51" s="1382">
        <v>35</v>
      </c>
      <c r="N51" s="1381">
        <v>64</v>
      </c>
      <c r="O51" s="733"/>
      <c r="P51" s="1583">
        <v>111</v>
      </c>
      <c r="Q51" s="1584">
        <v>48</v>
      </c>
      <c r="R51" s="1585">
        <v>68</v>
      </c>
      <c r="S51" s="1586">
        <v>0.33</v>
      </c>
      <c r="T51" s="1585">
        <v>48</v>
      </c>
      <c r="U51" s="1585">
        <v>47</v>
      </c>
      <c r="V51" s="1584">
        <v>53</v>
      </c>
      <c r="W51" s="721"/>
    </row>
    <row r="52" spans="1:23" s="711" customFormat="1" ht="9" customHeight="1">
      <c r="A52" s="84"/>
      <c r="B52" s="746"/>
      <c r="C52" s="746"/>
      <c r="D52" s="747"/>
      <c r="E52" s="747"/>
      <c r="F52" s="747"/>
      <c r="G52" s="1365"/>
      <c r="H52" s="1384">
        <f>SUM(H41:H51)</f>
        <v>64292</v>
      </c>
      <c r="I52" s="1385">
        <f>SUM(I41:I51)</f>
        <v>9823</v>
      </c>
      <c r="J52" s="1386">
        <v>65</v>
      </c>
      <c r="K52" s="1387">
        <v>0.02</v>
      </c>
      <c r="L52" s="1386">
        <v>9</v>
      </c>
      <c r="M52" s="1386">
        <v>2</v>
      </c>
      <c r="N52" s="1385">
        <f>SUM(N41:N51)</f>
        <v>1381</v>
      </c>
      <c r="O52" s="740"/>
      <c r="P52" s="1587">
        <f>SUM(P41:P51)</f>
        <v>61014</v>
      </c>
      <c r="Q52" s="1588">
        <f>SUM(Q41:Q51)</f>
        <v>9872</v>
      </c>
      <c r="R52" s="1589">
        <v>65</v>
      </c>
      <c r="S52" s="1590">
        <v>0.02</v>
      </c>
      <c r="T52" s="1589">
        <v>9</v>
      </c>
      <c r="U52" s="1589">
        <v>2</v>
      </c>
      <c r="V52" s="1588">
        <f>SUM(V41:V51)</f>
        <v>1440</v>
      </c>
      <c r="W52" s="744"/>
    </row>
    <row r="53" spans="1:23" s="711" customFormat="1" ht="8.25" customHeight="1">
      <c r="A53" s="84"/>
      <c r="B53" s="2030" t="s">
        <v>466</v>
      </c>
      <c r="C53" s="2030"/>
      <c r="D53" s="2030"/>
      <c r="E53" s="2030"/>
      <c r="F53" s="2030"/>
      <c r="G53" s="92"/>
      <c r="H53" s="1380"/>
      <c r="I53" s="1381"/>
      <c r="J53" s="1382"/>
      <c r="K53" s="1388"/>
      <c r="L53" s="1382"/>
      <c r="M53" s="1382"/>
      <c r="N53" s="1381"/>
      <c r="O53" s="733"/>
      <c r="P53" s="1583"/>
      <c r="Q53" s="1584"/>
      <c r="R53" s="1585"/>
      <c r="S53" s="1591"/>
      <c r="T53" s="1585"/>
      <c r="U53" s="1585"/>
      <c r="V53" s="1584"/>
      <c r="W53" s="721"/>
    </row>
    <row r="54" spans="1:23" s="711" customFormat="1" ht="8.25" customHeight="1">
      <c r="A54" s="729"/>
      <c r="B54" s="729"/>
      <c r="C54" s="729">
        <v>51</v>
      </c>
      <c r="D54" s="730" t="s">
        <v>712</v>
      </c>
      <c r="E54" s="731" t="s">
        <v>53</v>
      </c>
      <c r="F54" s="731" t="s">
        <v>54</v>
      </c>
      <c r="G54" s="752"/>
      <c r="H54" s="1376">
        <v>555</v>
      </c>
      <c r="I54" s="1377">
        <v>123</v>
      </c>
      <c r="J54" s="1378">
        <v>28.999999999999996</v>
      </c>
      <c r="K54" s="1379">
        <v>0.54</v>
      </c>
      <c r="L54" s="1378">
        <v>8</v>
      </c>
      <c r="M54" s="1378">
        <v>10</v>
      </c>
      <c r="N54" s="1377">
        <v>54</v>
      </c>
      <c r="O54" s="733"/>
      <c r="P54" s="1579">
        <v>518</v>
      </c>
      <c r="Q54" s="1580">
        <v>213</v>
      </c>
      <c r="R54" s="1581">
        <v>45</v>
      </c>
      <c r="S54" s="1582">
        <v>0.54</v>
      </c>
      <c r="T54" s="1581">
        <v>8</v>
      </c>
      <c r="U54" s="1581">
        <v>10</v>
      </c>
      <c r="V54" s="1580">
        <v>53</v>
      </c>
      <c r="W54" s="721"/>
    </row>
    <row r="55" spans="1:23" s="711" customFormat="1" ht="8.25" customHeight="1">
      <c r="A55" s="729"/>
      <c r="B55" s="729"/>
      <c r="C55" s="729">
        <v>54</v>
      </c>
      <c r="D55" s="730" t="s">
        <v>713</v>
      </c>
      <c r="E55" s="731" t="s">
        <v>55</v>
      </c>
      <c r="F55" s="731" t="s">
        <v>56</v>
      </c>
      <c r="G55" s="752"/>
      <c r="H55" s="1376">
        <v>24</v>
      </c>
      <c r="I55" s="1377">
        <v>7</v>
      </c>
      <c r="J55" s="1378">
        <v>57.99999999999999</v>
      </c>
      <c r="K55" s="1379">
        <v>0.74</v>
      </c>
      <c r="L55" s="1378">
        <v>35</v>
      </c>
      <c r="M55" s="1378">
        <v>56.99999999999999</v>
      </c>
      <c r="N55" s="1377">
        <v>14</v>
      </c>
      <c r="O55" s="733"/>
      <c r="P55" s="1579">
        <v>31</v>
      </c>
      <c r="Q55" s="1580">
        <v>12</v>
      </c>
      <c r="R55" s="1581">
        <v>55</v>
      </c>
      <c r="S55" s="1582">
        <v>0.74</v>
      </c>
      <c r="T55" s="1581">
        <v>35</v>
      </c>
      <c r="U55" s="1581">
        <v>60</v>
      </c>
      <c r="V55" s="1580">
        <v>19</v>
      </c>
      <c r="W55" s="721"/>
    </row>
    <row r="56" spans="1:23" s="711" customFormat="1" ht="8.25" customHeight="1">
      <c r="A56" s="729"/>
      <c r="B56" s="729"/>
      <c r="C56" s="729">
        <v>57</v>
      </c>
      <c r="D56" s="730" t="s">
        <v>714</v>
      </c>
      <c r="E56" s="731" t="s">
        <v>57</v>
      </c>
      <c r="F56" s="731" t="s">
        <v>58</v>
      </c>
      <c r="G56" s="752"/>
      <c r="H56" s="1376">
        <v>31</v>
      </c>
      <c r="I56" s="1377">
        <v>2</v>
      </c>
      <c r="J56" s="1378">
        <v>67</v>
      </c>
      <c r="K56" s="1379">
        <v>1.41</v>
      </c>
      <c r="L56" s="1378">
        <v>20</v>
      </c>
      <c r="M56" s="1378">
        <v>38</v>
      </c>
      <c r="N56" s="1377">
        <v>12</v>
      </c>
      <c r="O56" s="733"/>
      <c r="P56" s="1579">
        <v>33</v>
      </c>
      <c r="Q56" s="1580">
        <v>2</v>
      </c>
      <c r="R56" s="1581">
        <v>65</v>
      </c>
      <c r="S56" s="1582">
        <v>1.41</v>
      </c>
      <c r="T56" s="1581">
        <v>27</v>
      </c>
      <c r="U56" s="1581">
        <v>53</v>
      </c>
      <c r="V56" s="1580">
        <v>17</v>
      </c>
      <c r="W56" s="721"/>
    </row>
    <row r="57" spans="1:23" s="711" customFormat="1" ht="8.25" customHeight="1">
      <c r="A57" s="729"/>
      <c r="B57" s="729"/>
      <c r="C57" s="729">
        <v>61</v>
      </c>
      <c r="D57" s="730" t="s">
        <v>715</v>
      </c>
      <c r="E57" s="731" t="s">
        <v>59</v>
      </c>
      <c r="F57" s="731" t="s">
        <v>60</v>
      </c>
      <c r="G57" s="752"/>
      <c r="H57" s="1376">
        <v>6</v>
      </c>
      <c r="I57" s="1377">
        <v>1</v>
      </c>
      <c r="J57" s="1378">
        <v>67</v>
      </c>
      <c r="K57" s="1379">
        <v>2.4899999999999998</v>
      </c>
      <c r="L57" s="1378">
        <v>20</v>
      </c>
      <c r="M57" s="1378">
        <v>47</v>
      </c>
      <c r="N57" s="1377">
        <v>3</v>
      </c>
      <c r="O57" s="733"/>
      <c r="P57" s="1579">
        <v>6</v>
      </c>
      <c r="Q57" s="1580">
        <v>1</v>
      </c>
      <c r="R57" s="1581">
        <v>67</v>
      </c>
      <c r="S57" s="1582">
        <v>2.49</v>
      </c>
      <c r="T57" s="1581">
        <v>20</v>
      </c>
      <c r="U57" s="1581">
        <v>47</v>
      </c>
      <c r="V57" s="1580">
        <v>3</v>
      </c>
      <c r="W57" s="721"/>
    </row>
    <row r="58" spans="1:23" s="711" customFormat="1" ht="8.25" customHeight="1">
      <c r="A58" s="729"/>
      <c r="B58" s="729"/>
      <c r="C58" s="729">
        <v>64</v>
      </c>
      <c r="D58" s="730" t="s">
        <v>716</v>
      </c>
      <c r="E58" s="731" t="s">
        <v>61</v>
      </c>
      <c r="F58" s="731" t="s">
        <v>62</v>
      </c>
      <c r="G58" s="752"/>
      <c r="H58" s="1376">
        <v>21</v>
      </c>
      <c r="I58" s="1377">
        <v>4</v>
      </c>
      <c r="J58" s="1378">
        <v>68</v>
      </c>
      <c r="K58" s="1379">
        <v>6.08</v>
      </c>
      <c r="L58" s="1378">
        <v>17</v>
      </c>
      <c r="M58" s="1378">
        <v>54</v>
      </c>
      <c r="N58" s="1377">
        <v>12</v>
      </c>
      <c r="O58" s="733"/>
      <c r="P58" s="1579">
        <v>30</v>
      </c>
      <c r="Q58" s="1580">
        <v>4</v>
      </c>
      <c r="R58" s="1581">
        <v>68</v>
      </c>
      <c r="S58" s="1582">
        <v>6.08</v>
      </c>
      <c r="T58" s="1581">
        <v>21</v>
      </c>
      <c r="U58" s="1581">
        <v>65</v>
      </c>
      <c r="V58" s="1580">
        <v>19</v>
      </c>
      <c r="W58" s="721"/>
    </row>
    <row r="59" spans="1:23" s="711" customFormat="1" ht="8.25" customHeight="1">
      <c r="A59" s="729"/>
      <c r="B59" s="729"/>
      <c r="C59" s="729">
        <v>67</v>
      </c>
      <c r="D59" s="730" t="s">
        <v>717</v>
      </c>
      <c r="E59" s="731" t="s">
        <v>63</v>
      </c>
      <c r="F59" s="731" t="s">
        <v>64</v>
      </c>
      <c r="G59" s="752"/>
      <c r="H59" s="1380">
        <v>2</v>
      </c>
      <c r="I59" s="1381">
        <v>0</v>
      </c>
      <c r="J59" s="1382">
        <v>0</v>
      </c>
      <c r="K59" s="1388">
        <v>9.76</v>
      </c>
      <c r="L59" s="1382">
        <v>20</v>
      </c>
      <c r="M59" s="1382">
        <v>75</v>
      </c>
      <c r="N59" s="1381">
        <v>2</v>
      </c>
      <c r="O59" s="733"/>
      <c r="P59" s="1583">
        <v>0</v>
      </c>
      <c r="Q59" s="1584">
        <v>0</v>
      </c>
      <c r="R59" s="1585">
        <v>0</v>
      </c>
      <c r="S59" s="1591">
        <v>0</v>
      </c>
      <c r="T59" s="1585">
        <v>0</v>
      </c>
      <c r="U59" s="1585">
        <v>0</v>
      </c>
      <c r="V59" s="1584">
        <v>0</v>
      </c>
      <c r="W59" s="721"/>
    </row>
    <row r="60" spans="1:23" s="711" customFormat="1" ht="9" customHeight="1">
      <c r="A60" s="746"/>
      <c r="B60" s="746"/>
      <c r="C60" s="746"/>
      <c r="D60" s="747"/>
      <c r="E60" s="747"/>
      <c r="F60" s="747"/>
      <c r="G60" s="92"/>
      <c r="H60" s="1384">
        <f>SUM(H54:H59)</f>
        <v>639</v>
      </c>
      <c r="I60" s="1385">
        <f>SUM(I54:I59)</f>
        <v>137</v>
      </c>
      <c r="J60" s="1386">
        <v>32</v>
      </c>
      <c r="K60" s="1387">
        <v>0.83</v>
      </c>
      <c r="L60" s="1386">
        <v>10</v>
      </c>
      <c r="M60" s="1386">
        <v>15</v>
      </c>
      <c r="N60" s="1385">
        <f>SUM(N54:N59)</f>
        <v>97</v>
      </c>
      <c r="O60" s="740"/>
      <c r="P60" s="1587">
        <f>SUM(P54:P59)</f>
        <v>618</v>
      </c>
      <c r="Q60" s="1588">
        <f>SUM(Q54:Q59)</f>
        <v>232</v>
      </c>
      <c r="R60" s="1589">
        <v>46</v>
      </c>
      <c r="S60" s="1590">
        <v>0.88</v>
      </c>
      <c r="T60" s="1589">
        <v>11</v>
      </c>
      <c r="U60" s="1589">
        <v>18</v>
      </c>
      <c r="V60" s="1588">
        <f>SUM(V54:V59)</f>
        <v>111</v>
      </c>
      <c r="W60" s="744"/>
    </row>
    <row r="61" spans="1:23" s="711" customFormat="1" ht="8.25" customHeight="1">
      <c r="A61" s="84"/>
      <c r="B61" s="2030" t="s">
        <v>467</v>
      </c>
      <c r="C61" s="2030"/>
      <c r="D61" s="2030"/>
      <c r="E61" s="2030"/>
      <c r="F61" s="2030"/>
      <c r="G61" s="92"/>
      <c r="H61" s="1380"/>
      <c r="I61" s="1381"/>
      <c r="J61" s="1382"/>
      <c r="K61" s="1388"/>
      <c r="L61" s="1382"/>
      <c r="M61" s="1382"/>
      <c r="N61" s="1381"/>
      <c r="O61" s="733"/>
      <c r="P61" s="1583"/>
      <c r="Q61" s="1584"/>
      <c r="R61" s="1585"/>
      <c r="S61" s="1591"/>
      <c r="T61" s="1585"/>
      <c r="U61" s="1585"/>
      <c r="V61" s="1584"/>
      <c r="W61" s="721"/>
    </row>
    <row r="62" spans="1:23" s="711" customFormat="1" ht="8.25" customHeight="1">
      <c r="A62" s="729"/>
      <c r="B62" s="729"/>
      <c r="C62" s="729">
        <v>70</v>
      </c>
      <c r="D62" s="730" t="s">
        <v>718</v>
      </c>
      <c r="E62" s="731" t="s">
        <v>66</v>
      </c>
      <c r="F62" s="731" t="s">
        <v>67</v>
      </c>
      <c r="G62" s="752"/>
      <c r="H62" s="1376">
        <v>0</v>
      </c>
      <c r="I62" s="1377">
        <v>0</v>
      </c>
      <c r="J62" s="1377">
        <v>0</v>
      </c>
      <c r="K62" s="1390">
        <v>0</v>
      </c>
      <c r="L62" s="1377">
        <v>0</v>
      </c>
      <c r="M62" s="1377">
        <v>0</v>
      </c>
      <c r="N62" s="1377">
        <v>0</v>
      </c>
      <c r="O62" s="726"/>
      <c r="P62" s="1579">
        <v>0</v>
      </c>
      <c r="Q62" s="1580">
        <v>0</v>
      </c>
      <c r="R62" s="1580">
        <v>0</v>
      </c>
      <c r="S62" s="1593">
        <v>0</v>
      </c>
      <c r="T62" s="1580">
        <v>0</v>
      </c>
      <c r="U62" s="1580">
        <v>0</v>
      </c>
      <c r="V62" s="1580">
        <v>0</v>
      </c>
      <c r="W62" s="721"/>
    </row>
    <row r="63" spans="1:23" s="711" customFormat="1" ht="8.25" customHeight="1">
      <c r="A63" s="729"/>
      <c r="B63" s="729"/>
      <c r="C63" s="729">
        <v>75</v>
      </c>
      <c r="D63" s="730" t="s">
        <v>718</v>
      </c>
      <c r="E63" s="731" t="s">
        <v>468</v>
      </c>
      <c r="F63" s="731" t="s">
        <v>469</v>
      </c>
      <c r="G63" s="752"/>
      <c r="H63" s="1376">
        <v>0</v>
      </c>
      <c r="I63" s="1377">
        <v>0</v>
      </c>
      <c r="J63" s="1377">
        <v>0</v>
      </c>
      <c r="K63" s="1390">
        <v>0</v>
      </c>
      <c r="L63" s="1377">
        <v>0</v>
      </c>
      <c r="M63" s="1377">
        <v>0</v>
      </c>
      <c r="N63" s="1377">
        <v>0</v>
      </c>
      <c r="O63" s="726"/>
      <c r="P63" s="1579">
        <v>0</v>
      </c>
      <c r="Q63" s="1580">
        <v>0</v>
      </c>
      <c r="R63" s="1580">
        <v>0</v>
      </c>
      <c r="S63" s="1593">
        <v>0</v>
      </c>
      <c r="T63" s="1580">
        <v>0</v>
      </c>
      <c r="U63" s="1580">
        <v>0</v>
      </c>
      <c r="V63" s="1580">
        <v>0</v>
      </c>
      <c r="W63" s="721"/>
    </row>
    <row r="64" spans="1:23" s="711" customFormat="1" ht="8.25" customHeight="1">
      <c r="A64" s="729"/>
      <c r="B64" s="729"/>
      <c r="C64" s="729">
        <v>80</v>
      </c>
      <c r="D64" s="730" t="s">
        <v>719</v>
      </c>
      <c r="E64" s="731" t="s">
        <v>470</v>
      </c>
      <c r="F64" s="731" t="s">
        <v>69</v>
      </c>
      <c r="G64" s="752"/>
      <c r="H64" s="1380">
        <v>0</v>
      </c>
      <c r="I64" s="1381">
        <v>0</v>
      </c>
      <c r="J64" s="1381">
        <v>0</v>
      </c>
      <c r="K64" s="1389">
        <v>0</v>
      </c>
      <c r="L64" s="1381">
        <v>0</v>
      </c>
      <c r="M64" s="1381">
        <v>0</v>
      </c>
      <c r="N64" s="1381">
        <v>0</v>
      </c>
      <c r="O64" s="726"/>
      <c r="P64" s="1583">
        <v>0</v>
      </c>
      <c r="Q64" s="1584">
        <v>0</v>
      </c>
      <c r="R64" s="1584">
        <v>0</v>
      </c>
      <c r="S64" s="1592">
        <v>0</v>
      </c>
      <c r="T64" s="1584">
        <v>0</v>
      </c>
      <c r="U64" s="1584">
        <v>0</v>
      </c>
      <c r="V64" s="1584">
        <v>0</v>
      </c>
      <c r="W64" s="721"/>
    </row>
    <row r="65" spans="1:23" s="711" customFormat="1" ht="8.25" customHeight="1">
      <c r="A65" s="746"/>
      <c r="B65" s="746"/>
      <c r="C65" s="746"/>
      <c r="D65" s="747"/>
      <c r="E65" s="747"/>
      <c r="F65" s="747"/>
      <c r="G65" s="92"/>
      <c r="H65" s="1384">
        <f>SUM(H62:H64)</f>
        <v>0</v>
      </c>
      <c r="I65" s="1385">
        <f>SUM(I62:I64)</f>
        <v>0</v>
      </c>
      <c r="J65" s="1385">
        <v>0</v>
      </c>
      <c r="K65" s="1391">
        <v>0</v>
      </c>
      <c r="L65" s="1385">
        <v>0</v>
      </c>
      <c r="M65" s="1385">
        <v>0</v>
      </c>
      <c r="N65" s="1385">
        <f>SUM(N62:N64)</f>
        <v>0</v>
      </c>
      <c r="O65" s="740"/>
      <c r="P65" s="1587">
        <f>SUM(P62:P64)</f>
        <v>0</v>
      </c>
      <c r="Q65" s="1588">
        <f>SUM(Q62:Q64)</f>
        <v>0</v>
      </c>
      <c r="R65" s="1588">
        <v>0</v>
      </c>
      <c r="S65" s="1594">
        <v>0</v>
      </c>
      <c r="T65" s="1588">
        <v>0</v>
      </c>
      <c r="U65" s="1588">
        <v>0</v>
      </c>
      <c r="V65" s="1588">
        <f>SUM(V62:V64)</f>
        <v>0</v>
      </c>
      <c r="W65" s="744"/>
    </row>
    <row r="66" spans="1:23" s="711" customFormat="1" ht="8.25" customHeight="1">
      <c r="A66" s="84"/>
      <c r="B66" s="2030" t="s">
        <v>471</v>
      </c>
      <c r="C66" s="2030"/>
      <c r="D66" s="2030"/>
      <c r="E66" s="2030"/>
      <c r="F66" s="2030"/>
      <c r="G66" s="92"/>
      <c r="H66" s="1380"/>
      <c r="I66" s="1381"/>
      <c r="J66" s="1382"/>
      <c r="K66" s="1382"/>
      <c r="L66" s="1382"/>
      <c r="M66" s="1382"/>
      <c r="N66" s="1381"/>
      <c r="O66" s="726"/>
      <c r="P66" s="1583"/>
      <c r="Q66" s="1584"/>
      <c r="R66" s="1585"/>
      <c r="S66" s="1585"/>
      <c r="T66" s="1585"/>
      <c r="U66" s="1585"/>
      <c r="V66" s="1584"/>
      <c r="W66" s="721"/>
    </row>
    <row r="67" spans="1:23" s="711" customFormat="1" ht="8.25" customHeight="1">
      <c r="A67" s="729"/>
      <c r="B67" s="729"/>
      <c r="C67" s="729">
        <v>90</v>
      </c>
      <c r="D67" s="1642">
        <v>1</v>
      </c>
      <c r="E67" s="731" t="s">
        <v>70</v>
      </c>
      <c r="F67" s="731" t="s">
        <v>71</v>
      </c>
      <c r="G67" s="752"/>
      <c r="H67" s="1380">
        <v>0</v>
      </c>
      <c r="I67" s="1381">
        <v>0</v>
      </c>
      <c r="J67" s="1381">
        <v>0</v>
      </c>
      <c r="K67" s="1381">
        <v>0</v>
      </c>
      <c r="L67" s="1381">
        <v>0</v>
      </c>
      <c r="M67" s="1381">
        <v>0</v>
      </c>
      <c r="N67" s="1381">
        <v>0</v>
      </c>
      <c r="O67" s="726"/>
      <c r="P67" s="1583">
        <v>0</v>
      </c>
      <c r="Q67" s="1584">
        <v>0</v>
      </c>
      <c r="R67" s="1584">
        <v>0</v>
      </c>
      <c r="S67" s="1584">
        <v>0</v>
      </c>
      <c r="T67" s="1584">
        <v>0</v>
      </c>
      <c r="U67" s="1584">
        <v>0</v>
      </c>
      <c r="V67" s="1584">
        <v>0</v>
      </c>
      <c r="W67" s="721"/>
    </row>
    <row r="68" spans="1:23" s="711" customFormat="1" ht="8.25" customHeight="1">
      <c r="A68" s="84"/>
      <c r="B68" s="84"/>
      <c r="C68" s="84"/>
      <c r="D68" s="756"/>
      <c r="E68" s="91"/>
      <c r="F68" s="91"/>
      <c r="G68" s="92"/>
      <c r="H68" s="1384">
        <f>SUM(H67)</f>
        <v>0</v>
      </c>
      <c r="I68" s="1385">
        <f>SUM(I67)</f>
        <v>0</v>
      </c>
      <c r="J68" s="1385">
        <v>0</v>
      </c>
      <c r="K68" s="1385">
        <v>0</v>
      </c>
      <c r="L68" s="1385">
        <v>0</v>
      </c>
      <c r="M68" s="1385">
        <v>0</v>
      </c>
      <c r="N68" s="1385">
        <f>SUM(N67)</f>
        <v>0</v>
      </c>
      <c r="O68" s="740"/>
      <c r="P68" s="1587">
        <f>SUM(P67)</f>
        <v>0</v>
      </c>
      <c r="Q68" s="1588">
        <f>SUM(Q67)</f>
        <v>0</v>
      </c>
      <c r="R68" s="1588">
        <v>0</v>
      </c>
      <c r="S68" s="1588">
        <v>0</v>
      </c>
      <c r="T68" s="1588">
        <v>0</v>
      </c>
      <c r="U68" s="1588">
        <v>0</v>
      </c>
      <c r="V68" s="1588">
        <f>SUM(V67)</f>
        <v>0</v>
      </c>
      <c r="W68" s="744"/>
    </row>
    <row r="69" spans="1:23" s="711" customFormat="1" ht="9" customHeight="1">
      <c r="A69" s="84"/>
      <c r="B69" s="84"/>
      <c r="C69" s="84"/>
      <c r="D69" s="84"/>
      <c r="E69" s="84"/>
      <c r="F69" s="84"/>
      <c r="G69" s="1355"/>
      <c r="H69" s="1384">
        <f>H52+H60+H65+H68</f>
        <v>64931</v>
      </c>
      <c r="I69" s="1392">
        <f>I52+I60+I65+I68</f>
        <v>9960</v>
      </c>
      <c r="J69" s="1385">
        <v>64</v>
      </c>
      <c r="K69" s="1391">
        <v>0.03</v>
      </c>
      <c r="L69" s="1385">
        <v>9</v>
      </c>
      <c r="M69" s="1385">
        <v>2</v>
      </c>
      <c r="N69" s="1392">
        <f>N52+N60+N65+N68</f>
        <v>1478</v>
      </c>
      <c r="O69" s="757"/>
      <c r="P69" s="1587">
        <f>P52+P60+P65+P68</f>
        <v>61632</v>
      </c>
      <c r="Q69" s="1595">
        <f>Q52+Q60+Q65+Q68</f>
        <v>10104</v>
      </c>
      <c r="R69" s="1588">
        <v>64</v>
      </c>
      <c r="S69" s="1594">
        <v>0.03</v>
      </c>
      <c r="T69" s="1588">
        <v>9</v>
      </c>
      <c r="U69" s="1588">
        <v>3</v>
      </c>
      <c r="V69" s="1595">
        <f>V52+V60+V65+V68</f>
        <v>1551</v>
      </c>
      <c r="W69" s="759"/>
    </row>
    <row r="70" spans="1:23" ht="10.5" customHeight="1">
      <c r="A70" s="2033" t="s">
        <v>73</v>
      </c>
      <c r="B70" s="2033"/>
      <c r="C70" s="2033"/>
      <c r="D70" s="2033"/>
      <c r="E70" s="2033"/>
      <c r="F70" s="2033"/>
      <c r="G70" s="2033"/>
      <c r="H70" s="2033"/>
      <c r="I70" s="2033"/>
      <c r="J70" s="2033"/>
      <c r="K70" s="2033"/>
      <c r="L70" s="2033"/>
      <c r="M70" s="2033"/>
      <c r="N70" s="2033"/>
      <c r="O70" s="2033"/>
      <c r="P70" s="2033"/>
      <c r="Q70" s="2033"/>
      <c r="R70" s="2033"/>
      <c r="S70" s="2033"/>
      <c r="T70" s="2033"/>
      <c r="U70" s="2033"/>
      <c r="V70" s="2033"/>
      <c r="W70" s="2033"/>
    </row>
  </sheetData>
  <sheetProtection/>
  <mergeCells count="17">
    <mergeCell ref="A70:W70"/>
    <mergeCell ref="P3:V3"/>
    <mergeCell ref="B22:F22"/>
    <mergeCell ref="B10:F10"/>
    <mergeCell ref="B9:C9"/>
    <mergeCell ref="A3:D3"/>
    <mergeCell ref="B35:F35"/>
    <mergeCell ref="A7:C7"/>
    <mergeCell ref="B61:F61"/>
    <mergeCell ref="A1:W1"/>
    <mergeCell ref="A2:W2"/>
    <mergeCell ref="B66:F66"/>
    <mergeCell ref="H3:N3"/>
    <mergeCell ref="B30:F30"/>
    <mergeCell ref="B40:F40"/>
    <mergeCell ref="B53:F53"/>
    <mergeCell ref="B39:F39"/>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23" min="3" max="36" man="1"/>
  </colBreaks>
</worksheet>
</file>

<file path=xl/worksheets/sheet16.xml><?xml version="1.0" encoding="utf-8"?>
<worksheet xmlns="http://schemas.openxmlformats.org/spreadsheetml/2006/main" xmlns:r="http://schemas.openxmlformats.org/officeDocument/2006/relationships">
  <dimension ref="A1:W49"/>
  <sheetViews>
    <sheetView zoomScaleSheetLayoutView="100" zoomScalePageLayoutView="0" workbookViewId="0" topLeftCell="A1">
      <selection activeCell="B10" sqref="B10:F10"/>
    </sheetView>
  </sheetViews>
  <sheetFormatPr defaultColWidth="8.421875" defaultRowHeight="12.75"/>
  <cols>
    <col min="1" max="2" width="1.7109375" style="635" customWidth="1"/>
    <col min="3" max="3" width="7.57421875" style="635" customWidth="1"/>
    <col min="4" max="4" width="10.7109375" style="635" customWidth="1"/>
    <col min="5" max="6" width="8.8515625" style="635" customWidth="1"/>
    <col min="7" max="7" width="1.7109375" style="635" customWidth="1"/>
    <col min="8" max="8" width="7.8515625" style="760" bestFit="1" customWidth="1"/>
    <col min="9" max="9" width="9.28125" style="760" customWidth="1"/>
    <col min="10" max="13" width="7.8515625" style="760" customWidth="1"/>
    <col min="14" max="14" width="6.8515625" style="760" bestFit="1" customWidth="1"/>
    <col min="15" max="15" width="1.7109375" style="760" customWidth="1"/>
    <col min="16" max="16" width="6.140625" style="761" customWidth="1"/>
    <col min="17" max="17" width="8.421875" style="761" customWidth="1"/>
    <col min="18" max="20" width="7.57421875" style="761" customWidth="1"/>
    <col min="21" max="21" width="7.7109375" style="761" customWidth="1"/>
    <col min="22" max="22" width="5.57421875" style="761" bestFit="1" customWidth="1"/>
    <col min="23" max="23" width="1.7109375" style="635" customWidth="1"/>
    <col min="24" max="24" width="8.421875" style="635" customWidth="1"/>
    <col min="25" max="30" width="8.421875" style="708" customWidth="1"/>
    <col min="31" max="32" width="8.421875" style="709" customWidth="1"/>
    <col min="33" max="36" width="8.421875" style="710" customWidth="1"/>
    <col min="37" max="37" width="8.421875" style="635" customWidth="1"/>
    <col min="38" max="16384" width="8.421875" style="635" customWidth="1"/>
  </cols>
  <sheetData>
    <row r="1" spans="1:23" ht="36" customHeight="1">
      <c r="A1" s="2028" t="s">
        <v>812</v>
      </c>
      <c r="B1" s="2028"/>
      <c r="C1" s="2028"/>
      <c r="D1" s="2028"/>
      <c r="E1" s="2028"/>
      <c r="F1" s="2028"/>
      <c r="G1" s="2028"/>
      <c r="H1" s="2028"/>
      <c r="I1" s="2028"/>
      <c r="J1" s="2028"/>
      <c r="K1" s="2028"/>
      <c r="L1" s="2028"/>
      <c r="M1" s="2028"/>
      <c r="N1" s="2028"/>
      <c r="O1" s="2028"/>
      <c r="P1" s="2028"/>
      <c r="Q1" s="2028"/>
      <c r="R1" s="2028"/>
      <c r="S1" s="2028"/>
      <c r="T1" s="2028"/>
      <c r="U1" s="2028"/>
      <c r="V1" s="2028"/>
      <c r="W1" s="2028"/>
    </row>
    <row r="2" spans="1:23" s="711" customFormat="1" ht="6" customHeight="1">
      <c r="A2" s="2029"/>
      <c r="B2" s="2029"/>
      <c r="C2" s="2029"/>
      <c r="D2" s="2029"/>
      <c r="E2" s="2029"/>
      <c r="F2" s="2029"/>
      <c r="G2" s="2029"/>
      <c r="H2" s="2029"/>
      <c r="I2" s="2029"/>
      <c r="J2" s="2029"/>
      <c r="K2" s="2029"/>
      <c r="L2" s="2029"/>
      <c r="M2" s="2029"/>
      <c r="N2" s="2029"/>
      <c r="O2" s="2029"/>
      <c r="P2" s="2029"/>
      <c r="Q2" s="2029"/>
      <c r="R2" s="2029"/>
      <c r="S2" s="2029"/>
      <c r="T2" s="2029"/>
      <c r="U2" s="2029"/>
      <c r="V2" s="2029"/>
      <c r="W2" s="2029"/>
    </row>
    <row r="3" spans="1:23" s="711" customFormat="1" ht="9.75" customHeight="1">
      <c r="A3" s="2047" t="s">
        <v>440</v>
      </c>
      <c r="B3" s="2047"/>
      <c r="C3" s="2047"/>
      <c r="D3" s="2047"/>
      <c r="E3" s="297"/>
      <c r="F3" s="297"/>
      <c r="G3" s="98"/>
      <c r="H3" s="2037" t="s">
        <v>904</v>
      </c>
      <c r="I3" s="2038"/>
      <c r="J3" s="2038"/>
      <c r="K3" s="2038"/>
      <c r="L3" s="2038"/>
      <c r="M3" s="2038"/>
      <c r="N3" s="2038"/>
      <c r="O3" s="296"/>
      <c r="P3" s="2039" t="s">
        <v>803</v>
      </c>
      <c r="Q3" s="2040"/>
      <c r="R3" s="2040"/>
      <c r="S3" s="2040"/>
      <c r="T3" s="2040"/>
      <c r="U3" s="2040"/>
      <c r="V3" s="2040"/>
      <c r="W3" s="762"/>
    </row>
    <row r="4" spans="1:23" s="711" customFormat="1" ht="27.75" customHeight="1">
      <c r="A4" s="99"/>
      <c r="B4" s="99"/>
      <c r="C4" s="99"/>
      <c r="D4" s="99"/>
      <c r="E4" s="99"/>
      <c r="F4" s="99"/>
      <c r="G4" s="100"/>
      <c r="H4" s="101"/>
      <c r="I4" s="88" t="s">
        <v>577</v>
      </c>
      <c r="J4" s="88" t="s">
        <v>574</v>
      </c>
      <c r="K4" s="88" t="s">
        <v>579</v>
      </c>
      <c r="L4" s="88" t="s">
        <v>580</v>
      </c>
      <c r="M4" s="88" t="s">
        <v>581</v>
      </c>
      <c r="N4" s="103"/>
      <c r="O4" s="104"/>
      <c r="P4" s="105"/>
      <c r="Q4" s="91" t="s">
        <v>577</v>
      </c>
      <c r="R4" s="91" t="s">
        <v>574</v>
      </c>
      <c r="S4" s="91" t="s">
        <v>579</v>
      </c>
      <c r="T4" s="91" t="s">
        <v>580</v>
      </c>
      <c r="U4" s="91" t="s">
        <v>581</v>
      </c>
      <c r="V4" s="106"/>
      <c r="W4" s="763"/>
    </row>
    <row r="5" spans="1:23" s="711" customFormat="1" ht="9" customHeight="1">
      <c r="A5" s="99"/>
      <c r="B5" s="99"/>
      <c r="C5" s="99"/>
      <c r="D5" s="99"/>
      <c r="E5" s="99"/>
      <c r="F5" s="99"/>
      <c r="G5" s="100"/>
      <c r="H5" s="101"/>
      <c r="I5" s="88" t="s">
        <v>576</v>
      </c>
      <c r="J5" s="88" t="s">
        <v>582</v>
      </c>
      <c r="K5" s="88" t="s">
        <v>584</v>
      </c>
      <c r="L5" s="88" t="s">
        <v>584</v>
      </c>
      <c r="M5" s="88" t="s">
        <v>584</v>
      </c>
      <c r="N5" s="103"/>
      <c r="O5" s="104"/>
      <c r="P5" s="105"/>
      <c r="Q5" s="91" t="s">
        <v>576</v>
      </c>
      <c r="R5" s="91" t="s">
        <v>582</v>
      </c>
      <c r="S5" s="91" t="s">
        <v>584</v>
      </c>
      <c r="T5" s="91" t="s">
        <v>584</v>
      </c>
      <c r="U5" s="91" t="s">
        <v>584</v>
      </c>
      <c r="V5" s="106"/>
      <c r="W5" s="763"/>
    </row>
    <row r="6" spans="1:23" s="711" customFormat="1" ht="9" customHeight="1">
      <c r="A6" s="99"/>
      <c r="B6" s="99"/>
      <c r="C6" s="99"/>
      <c r="D6" s="106"/>
      <c r="E6" s="106"/>
      <c r="F6" s="103" t="s">
        <v>567</v>
      </c>
      <c r="G6" s="104"/>
      <c r="H6" s="101"/>
      <c r="I6" s="88" t="s">
        <v>569</v>
      </c>
      <c r="J6" s="88" t="s">
        <v>578</v>
      </c>
      <c r="K6" s="88" t="s">
        <v>583</v>
      </c>
      <c r="L6" s="88" t="s">
        <v>583</v>
      </c>
      <c r="M6" s="88" t="s">
        <v>583</v>
      </c>
      <c r="N6" s="103"/>
      <c r="O6" s="104"/>
      <c r="P6" s="105"/>
      <c r="Q6" s="91" t="s">
        <v>569</v>
      </c>
      <c r="R6" s="91" t="s">
        <v>578</v>
      </c>
      <c r="S6" s="91" t="s">
        <v>583</v>
      </c>
      <c r="T6" s="91" t="s">
        <v>583</v>
      </c>
      <c r="U6" s="91" t="s">
        <v>583</v>
      </c>
      <c r="V6" s="106"/>
      <c r="W6" s="763"/>
    </row>
    <row r="7" spans="1:23" s="711" customFormat="1" ht="9" customHeight="1">
      <c r="A7" s="2046" t="s">
        <v>463</v>
      </c>
      <c r="B7" s="2046"/>
      <c r="C7" s="2046"/>
      <c r="D7" s="106"/>
      <c r="E7" s="103" t="s">
        <v>591</v>
      </c>
      <c r="F7" s="103" t="s">
        <v>593</v>
      </c>
      <c r="G7" s="102"/>
      <c r="H7" s="108" t="s">
        <v>462</v>
      </c>
      <c r="I7" s="94" t="s">
        <v>568</v>
      </c>
      <c r="J7" s="94" t="s">
        <v>570</v>
      </c>
      <c r="K7" s="94" t="s">
        <v>570</v>
      </c>
      <c r="L7" s="94" t="s">
        <v>570</v>
      </c>
      <c r="M7" s="94" t="s">
        <v>570</v>
      </c>
      <c r="N7" s="109" t="s">
        <v>172</v>
      </c>
      <c r="O7" s="110"/>
      <c r="P7" s="111" t="s">
        <v>462</v>
      </c>
      <c r="Q7" s="97" t="s">
        <v>568</v>
      </c>
      <c r="R7" s="97" t="s">
        <v>570</v>
      </c>
      <c r="S7" s="97" t="s">
        <v>570</v>
      </c>
      <c r="T7" s="97" t="s">
        <v>570</v>
      </c>
      <c r="U7" s="97" t="s">
        <v>570</v>
      </c>
      <c r="V7" s="112" t="s">
        <v>172</v>
      </c>
      <c r="W7" s="764"/>
    </row>
    <row r="8" spans="2:23" s="711" customFormat="1" ht="6.75" customHeight="1">
      <c r="B8" s="1174" t="s">
        <v>572</v>
      </c>
      <c r="D8" s="103" t="s">
        <v>586</v>
      </c>
      <c r="E8" s="103" t="s">
        <v>590</v>
      </c>
      <c r="F8" s="103" t="s">
        <v>592</v>
      </c>
      <c r="G8" s="102"/>
      <c r="H8" s="765"/>
      <c r="I8" s="766"/>
      <c r="J8" s="767"/>
      <c r="K8" s="767"/>
      <c r="L8" s="767"/>
      <c r="M8" s="107"/>
      <c r="N8" s="107"/>
      <c r="O8" s="107"/>
      <c r="P8" s="768"/>
      <c r="Q8" s="769"/>
      <c r="R8" s="769"/>
      <c r="S8" s="769"/>
      <c r="T8" s="769"/>
      <c r="U8" s="770"/>
      <c r="V8" s="107"/>
      <c r="W8" s="771"/>
    </row>
    <row r="9" spans="1:23" s="711" customFormat="1" ht="9" customHeight="1">
      <c r="A9" s="772"/>
      <c r="B9" s="2046" t="s">
        <v>587</v>
      </c>
      <c r="C9" s="2046"/>
      <c r="D9" s="103" t="s">
        <v>585</v>
      </c>
      <c r="E9" s="103" t="s">
        <v>589</v>
      </c>
      <c r="F9" s="103" t="s">
        <v>566</v>
      </c>
      <c r="G9" s="102"/>
      <c r="H9" s="765"/>
      <c r="I9" s="766"/>
      <c r="J9" s="767"/>
      <c r="K9" s="767"/>
      <c r="L9" s="767"/>
      <c r="M9" s="107"/>
      <c r="N9" s="107"/>
      <c r="O9" s="107"/>
      <c r="P9" s="773"/>
      <c r="Q9" s="767"/>
      <c r="R9" s="767"/>
      <c r="S9" s="767"/>
      <c r="T9" s="767"/>
      <c r="U9" s="107"/>
      <c r="V9" s="107"/>
      <c r="W9" s="771"/>
    </row>
    <row r="10" spans="1:23" s="711" customFormat="1" ht="10.5" customHeight="1">
      <c r="A10" s="99"/>
      <c r="B10" s="2035" t="s">
        <v>942</v>
      </c>
      <c r="C10" s="2035"/>
      <c r="D10" s="2035"/>
      <c r="E10" s="2035"/>
      <c r="F10" s="2035"/>
      <c r="G10" s="774"/>
      <c r="H10" s="775"/>
      <c r="I10" s="776"/>
      <c r="J10" s="777"/>
      <c r="K10" s="778"/>
      <c r="L10" s="777"/>
      <c r="M10" s="777"/>
      <c r="N10" s="776"/>
      <c r="O10" s="777"/>
      <c r="P10" s="779"/>
      <c r="Q10" s="780"/>
      <c r="R10" s="781"/>
      <c r="S10" s="781"/>
      <c r="T10" s="781"/>
      <c r="U10" s="781"/>
      <c r="V10" s="780"/>
      <c r="W10" s="771"/>
    </row>
    <row r="11" spans="1:23" s="711" customFormat="1" ht="9" customHeight="1">
      <c r="A11" s="782"/>
      <c r="B11" s="782"/>
      <c r="C11" s="782">
        <v>10</v>
      </c>
      <c r="D11" s="783" t="s">
        <v>736</v>
      </c>
      <c r="E11" s="784" t="s">
        <v>33</v>
      </c>
      <c r="F11" s="784" t="s">
        <v>34</v>
      </c>
      <c r="G11" s="785"/>
      <c r="H11" s="1393">
        <v>3015</v>
      </c>
      <c r="I11" s="1394">
        <v>0</v>
      </c>
      <c r="J11" s="1604">
        <v>0</v>
      </c>
      <c r="K11" s="1605">
        <v>0.02</v>
      </c>
      <c r="L11" s="1606">
        <v>25</v>
      </c>
      <c r="M11" s="1606">
        <v>8</v>
      </c>
      <c r="N11" s="1394">
        <v>252</v>
      </c>
      <c r="O11" s="786"/>
      <c r="P11" s="1547">
        <v>3137</v>
      </c>
      <c r="Q11" s="1548">
        <v>0</v>
      </c>
      <c r="R11" s="1548">
        <v>0</v>
      </c>
      <c r="S11" s="1549">
        <v>0.02</v>
      </c>
      <c r="T11" s="1550">
        <v>25</v>
      </c>
      <c r="U11" s="1550">
        <v>9</v>
      </c>
      <c r="V11" s="1548">
        <v>269</v>
      </c>
      <c r="W11" s="771"/>
    </row>
    <row r="12" spans="1:23" s="711" customFormat="1" ht="9" customHeight="1">
      <c r="A12" s="782"/>
      <c r="B12" s="782"/>
      <c r="C12" s="782">
        <v>21</v>
      </c>
      <c r="D12" s="783" t="s">
        <v>736</v>
      </c>
      <c r="E12" s="784" t="s">
        <v>35</v>
      </c>
      <c r="F12" s="784" t="s">
        <v>36</v>
      </c>
      <c r="G12" s="785"/>
      <c r="H12" s="1393">
        <v>85</v>
      </c>
      <c r="I12" s="1394">
        <v>85</v>
      </c>
      <c r="J12" s="1606">
        <v>0</v>
      </c>
      <c r="K12" s="1605">
        <v>0.03</v>
      </c>
      <c r="L12" s="1606">
        <v>15</v>
      </c>
      <c r="M12" s="1606">
        <v>3</v>
      </c>
      <c r="N12" s="1394">
        <v>2</v>
      </c>
      <c r="O12" s="786"/>
      <c r="P12" s="1547">
        <v>41</v>
      </c>
      <c r="Q12" s="1548">
        <v>88</v>
      </c>
      <c r="R12" s="1550">
        <v>0</v>
      </c>
      <c r="S12" s="1549">
        <v>0.03</v>
      </c>
      <c r="T12" s="1550">
        <v>20</v>
      </c>
      <c r="U12" s="1550">
        <v>4</v>
      </c>
      <c r="V12" s="1548">
        <v>2</v>
      </c>
      <c r="W12" s="771"/>
    </row>
    <row r="13" spans="1:23" s="711" customFormat="1" ht="9" customHeight="1">
      <c r="A13" s="782"/>
      <c r="B13" s="782"/>
      <c r="C13" s="782">
        <v>24</v>
      </c>
      <c r="D13" s="783" t="s">
        <v>737</v>
      </c>
      <c r="E13" s="784" t="s">
        <v>37</v>
      </c>
      <c r="F13" s="784" t="s">
        <v>38</v>
      </c>
      <c r="G13" s="791"/>
      <c r="H13" s="1393">
        <v>35169</v>
      </c>
      <c r="I13" s="1394">
        <v>0</v>
      </c>
      <c r="J13" s="1604">
        <v>0</v>
      </c>
      <c r="K13" s="1605">
        <v>0.04</v>
      </c>
      <c r="L13" s="1606">
        <v>6</v>
      </c>
      <c r="M13" s="1606">
        <v>1</v>
      </c>
      <c r="N13" s="1394">
        <v>347</v>
      </c>
      <c r="O13" s="786"/>
      <c r="P13" s="1547">
        <v>33682</v>
      </c>
      <c r="Q13" s="1548">
        <v>0</v>
      </c>
      <c r="R13" s="1548">
        <v>0</v>
      </c>
      <c r="S13" s="1549">
        <v>0.04</v>
      </c>
      <c r="T13" s="1550">
        <v>6</v>
      </c>
      <c r="U13" s="1550">
        <v>1</v>
      </c>
      <c r="V13" s="1548">
        <v>288</v>
      </c>
      <c r="W13" s="771"/>
    </row>
    <row r="14" spans="1:23" s="711" customFormat="1" ht="9" customHeight="1">
      <c r="A14" s="782"/>
      <c r="B14" s="782"/>
      <c r="C14" s="782">
        <v>27</v>
      </c>
      <c r="D14" s="783" t="s">
        <v>738</v>
      </c>
      <c r="E14" s="784" t="s">
        <v>39</v>
      </c>
      <c r="F14" s="784" t="s">
        <v>40</v>
      </c>
      <c r="G14" s="791"/>
      <c r="H14" s="1393">
        <v>6317</v>
      </c>
      <c r="I14" s="1394">
        <v>0</v>
      </c>
      <c r="J14" s="1604">
        <v>0</v>
      </c>
      <c r="K14" s="1605">
        <v>0.05</v>
      </c>
      <c r="L14" s="1606">
        <v>15</v>
      </c>
      <c r="M14" s="1607">
        <v>7.000000000000001</v>
      </c>
      <c r="N14" s="1394">
        <v>412</v>
      </c>
      <c r="O14" s="786"/>
      <c r="P14" s="1547">
        <v>7200</v>
      </c>
      <c r="Q14" s="1548">
        <v>0</v>
      </c>
      <c r="R14" s="1548">
        <v>0</v>
      </c>
      <c r="S14" s="1549">
        <v>0.05</v>
      </c>
      <c r="T14" s="1550">
        <v>18</v>
      </c>
      <c r="U14" s="1551">
        <v>8</v>
      </c>
      <c r="V14" s="1548">
        <v>579</v>
      </c>
      <c r="W14" s="771"/>
    </row>
    <row r="15" spans="1:23" s="711" customFormat="1" ht="9" customHeight="1">
      <c r="A15" s="782"/>
      <c r="B15" s="782"/>
      <c r="C15" s="782">
        <v>31</v>
      </c>
      <c r="D15" s="783" t="s">
        <v>739</v>
      </c>
      <c r="E15" s="784" t="s">
        <v>41</v>
      </c>
      <c r="F15" s="784" t="s">
        <v>42</v>
      </c>
      <c r="G15" s="791"/>
      <c r="H15" s="1393">
        <v>21484</v>
      </c>
      <c r="I15" s="1394">
        <v>51</v>
      </c>
      <c r="J15" s="1604">
        <v>65</v>
      </c>
      <c r="K15" s="1605">
        <v>0.08</v>
      </c>
      <c r="L15" s="1606">
        <v>22</v>
      </c>
      <c r="M15" s="1606">
        <v>7</v>
      </c>
      <c r="N15" s="1394">
        <v>1591</v>
      </c>
      <c r="O15" s="786"/>
      <c r="P15" s="1547">
        <v>20610</v>
      </c>
      <c r="Q15" s="1548">
        <v>50</v>
      </c>
      <c r="R15" s="1548">
        <v>65</v>
      </c>
      <c r="S15" s="1549">
        <v>0.08</v>
      </c>
      <c r="T15" s="1550">
        <v>24</v>
      </c>
      <c r="U15" s="1550">
        <v>8</v>
      </c>
      <c r="V15" s="1548">
        <v>1672</v>
      </c>
      <c r="W15" s="771"/>
    </row>
    <row r="16" spans="1:23" s="711" customFormat="1" ht="9" customHeight="1">
      <c r="A16" s="782"/>
      <c r="B16" s="782"/>
      <c r="C16" s="782">
        <v>34</v>
      </c>
      <c r="D16" s="783" t="s">
        <v>740</v>
      </c>
      <c r="E16" s="784" t="s">
        <v>43</v>
      </c>
      <c r="F16" s="784" t="s">
        <v>44</v>
      </c>
      <c r="G16" s="791"/>
      <c r="H16" s="1393">
        <v>10240</v>
      </c>
      <c r="I16" s="1394">
        <v>102</v>
      </c>
      <c r="J16" s="1606">
        <v>64</v>
      </c>
      <c r="K16" s="1605">
        <v>0.1</v>
      </c>
      <c r="L16" s="1606">
        <v>8</v>
      </c>
      <c r="M16" s="1606">
        <v>4</v>
      </c>
      <c r="N16" s="1394">
        <v>400</v>
      </c>
      <c r="O16" s="786"/>
      <c r="P16" s="1547">
        <v>13650</v>
      </c>
      <c r="Q16" s="1548">
        <v>102</v>
      </c>
      <c r="R16" s="1550">
        <v>64</v>
      </c>
      <c r="S16" s="1549">
        <v>0.1</v>
      </c>
      <c r="T16" s="1550">
        <v>7</v>
      </c>
      <c r="U16" s="1550">
        <v>4</v>
      </c>
      <c r="V16" s="1548">
        <v>501</v>
      </c>
      <c r="W16" s="771"/>
    </row>
    <row r="17" spans="1:23" s="711" customFormat="1" ht="9" customHeight="1">
      <c r="A17" s="782"/>
      <c r="B17" s="782"/>
      <c r="C17" s="782">
        <v>37</v>
      </c>
      <c r="D17" s="783" t="s">
        <v>741</v>
      </c>
      <c r="E17" s="784" t="s">
        <v>45</v>
      </c>
      <c r="F17" s="784" t="s">
        <v>46</v>
      </c>
      <c r="G17" s="791"/>
      <c r="H17" s="1393">
        <v>10620</v>
      </c>
      <c r="I17" s="1394">
        <v>255</v>
      </c>
      <c r="J17" s="1606">
        <v>67</v>
      </c>
      <c r="K17" s="1605">
        <v>0.12</v>
      </c>
      <c r="L17" s="1606">
        <v>10</v>
      </c>
      <c r="M17" s="1607">
        <v>5</v>
      </c>
      <c r="N17" s="1394">
        <v>533</v>
      </c>
      <c r="O17" s="786"/>
      <c r="P17" s="1547">
        <v>7432</v>
      </c>
      <c r="Q17" s="1548">
        <v>285</v>
      </c>
      <c r="R17" s="1550">
        <v>65</v>
      </c>
      <c r="S17" s="1549">
        <v>0.12</v>
      </c>
      <c r="T17" s="1550">
        <v>13</v>
      </c>
      <c r="U17" s="1551">
        <v>6</v>
      </c>
      <c r="V17" s="1548">
        <v>466</v>
      </c>
      <c r="W17" s="771"/>
    </row>
    <row r="18" spans="1:23" s="711" customFormat="1" ht="9" customHeight="1">
      <c r="A18" s="782"/>
      <c r="B18" s="782"/>
      <c r="C18" s="782">
        <v>41</v>
      </c>
      <c r="D18" s="783" t="s">
        <v>754</v>
      </c>
      <c r="E18" s="784" t="s">
        <v>47</v>
      </c>
      <c r="F18" s="784" t="s">
        <v>48</v>
      </c>
      <c r="G18" s="791"/>
      <c r="H18" s="1393">
        <v>4309</v>
      </c>
      <c r="I18" s="1394">
        <v>678</v>
      </c>
      <c r="J18" s="1606">
        <v>64</v>
      </c>
      <c r="K18" s="1605">
        <v>0.16</v>
      </c>
      <c r="L18" s="1606">
        <v>12</v>
      </c>
      <c r="M18" s="1606">
        <v>9</v>
      </c>
      <c r="N18" s="1394">
        <v>386</v>
      </c>
      <c r="O18" s="786"/>
      <c r="P18" s="1547">
        <v>5394</v>
      </c>
      <c r="Q18" s="1548">
        <v>517</v>
      </c>
      <c r="R18" s="1550">
        <v>65</v>
      </c>
      <c r="S18" s="1549">
        <v>0.16</v>
      </c>
      <c r="T18" s="1550">
        <v>15</v>
      </c>
      <c r="U18" s="1550">
        <v>10</v>
      </c>
      <c r="V18" s="1548">
        <v>556</v>
      </c>
      <c r="W18" s="771"/>
    </row>
    <row r="19" spans="1:23" s="711" customFormat="1" ht="9" customHeight="1">
      <c r="A19" s="782"/>
      <c r="B19" s="782"/>
      <c r="C19" s="782">
        <v>44</v>
      </c>
      <c r="D19" s="783" t="s">
        <v>755</v>
      </c>
      <c r="E19" s="784" t="s">
        <v>49</v>
      </c>
      <c r="F19" s="784" t="s">
        <v>50</v>
      </c>
      <c r="G19" s="791"/>
      <c r="H19" s="1393">
        <v>716</v>
      </c>
      <c r="I19" s="1394">
        <v>0</v>
      </c>
      <c r="J19" s="1606">
        <v>0</v>
      </c>
      <c r="K19" s="1605">
        <v>0.22999999999999998</v>
      </c>
      <c r="L19" s="1606">
        <v>13</v>
      </c>
      <c r="M19" s="1606">
        <v>15</v>
      </c>
      <c r="N19" s="1394">
        <v>107</v>
      </c>
      <c r="O19" s="786"/>
      <c r="P19" s="1547">
        <v>201</v>
      </c>
      <c r="Q19" s="1548">
        <v>50</v>
      </c>
      <c r="R19" s="1550">
        <v>65</v>
      </c>
      <c r="S19" s="1549">
        <v>0.23</v>
      </c>
      <c r="T19" s="1550">
        <v>6</v>
      </c>
      <c r="U19" s="1550">
        <v>9</v>
      </c>
      <c r="V19" s="1548">
        <v>19</v>
      </c>
      <c r="W19" s="771"/>
    </row>
    <row r="20" spans="1:23" s="711" customFormat="1" ht="9" customHeight="1">
      <c r="A20" s="782"/>
      <c r="B20" s="782"/>
      <c r="C20" s="782">
        <v>47</v>
      </c>
      <c r="D20" s="783" t="s">
        <v>756</v>
      </c>
      <c r="E20" s="784" t="s">
        <v>51</v>
      </c>
      <c r="F20" s="784" t="s">
        <v>52</v>
      </c>
      <c r="G20" s="791"/>
      <c r="H20" s="1395">
        <v>1082</v>
      </c>
      <c r="I20" s="1396">
        <v>477</v>
      </c>
      <c r="J20" s="1608">
        <v>64</v>
      </c>
      <c r="K20" s="1609">
        <v>0.33</v>
      </c>
      <c r="L20" s="1608">
        <v>17</v>
      </c>
      <c r="M20" s="1610">
        <v>18</v>
      </c>
      <c r="N20" s="1396">
        <v>200</v>
      </c>
      <c r="O20" s="786"/>
      <c r="P20" s="1552">
        <v>875</v>
      </c>
      <c r="Q20" s="1520">
        <v>403</v>
      </c>
      <c r="R20" s="1478">
        <v>63</v>
      </c>
      <c r="S20" s="1553">
        <v>0.33</v>
      </c>
      <c r="T20" s="1478">
        <v>17</v>
      </c>
      <c r="U20" s="1554">
        <v>19</v>
      </c>
      <c r="V20" s="1520">
        <v>163</v>
      </c>
      <c r="W20" s="771"/>
    </row>
    <row r="21" spans="1:23" s="711" customFormat="1" ht="9" customHeight="1">
      <c r="A21" s="796"/>
      <c r="B21" s="796"/>
      <c r="C21" s="796"/>
      <c r="D21" s="797"/>
      <c r="E21" s="797"/>
      <c r="F21" s="797"/>
      <c r="G21" s="798"/>
      <c r="H21" s="1397">
        <f>SUM(H11:H20)</f>
        <v>93037</v>
      </c>
      <c r="I21" s="1398">
        <f>SUM(I11:I20)</f>
        <v>1648</v>
      </c>
      <c r="J21" s="1611">
        <v>61</v>
      </c>
      <c r="K21" s="1612">
        <v>0.08</v>
      </c>
      <c r="L21" s="1611">
        <v>12</v>
      </c>
      <c r="M21" s="1611">
        <v>5</v>
      </c>
      <c r="N21" s="1398">
        <f>SUM(N11:N20)</f>
        <v>4230</v>
      </c>
      <c r="O21" s="800"/>
      <c r="P21" s="1513">
        <f>SUM(P11:P20)</f>
        <v>92222</v>
      </c>
      <c r="Q21" s="1514">
        <f>SUM(Q11:Q20)</f>
        <v>1495</v>
      </c>
      <c r="R21" s="1555">
        <v>60</v>
      </c>
      <c r="S21" s="1556">
        <v>0.07</v>
      </c>
      <c r="T21" s="1555">
        <v>13</v>
      </c>
      <c r="U21" s="1555">
        <v>5</v>
      </c>
      <c r="V21" s="1514">
        <f>SUM(V11:V20)</f>
        <v>4515</v>
      </c>
      <c r="W21" s="805"/>
    </row>
    <row r="22" spans="1:23" s="711" customFormat="1" ht="10.5" customHeight="1">
      <c r="A22" s="99"/>
      <c r="B22" s="2035" t="s">
        <v>941</v>
      </c>
      <c r="C22" s="2035"/>
      <c r="D22" s="2035"/>
      <c r="E22" s="2035"/>
      <c r="F22" s="2035"/>
      <c r="G22" s="107"/>
      <c r="H22" s="1395"/>
      <c r="I22" s="1396"/>
      <c r="J22" s="1608"/>
      <c r="K22" s="1613"/>
      <c r="L22" s="1608"/>
      <c r="M22" s="1608"/>
      <c r="N22" s="1396"/>
      <c r="O22" s="786"/>
      <c r="P22" s="1552"/>
      <c r="Q22" s="1520"/>
      <c r="R22" s="1478"/>
      <c r="S22" s="1557"/>
      <c r="T22" s="1478"/>
      <c r="U22" s="1478"/>
      <c r="V22" s="1520"/>
      <c r="W22" s="771"/>
    </row>
    <row r="23" spans="1:23" s="711" customFormat="1" ht="9" customHeight="1">
      <c r="A23" s="782"/>
      <c r="B23" s="782"/>
      <c r="C23" s="782">
        <v>51</v>
      </c>
      <c r="D23" s="783" t="s">
        <v>757</v>
      </c>
      <c r="E23" s="784" t="s">
        <v>53</v>
      </c>
      <c r="F23" s="784" t="s">
        <v>54</v>
      </c>
      <c r="G23" s="791"/>
      <c r="H23" s="1393">
        <v>0</v>
      </c>
      <c r="I23" s="1394">
        <v>0</v>
      </c>
      <c r="J23" s="1604">
        <v>0</v>
      </c>
      <c r="K23" s="1605">
        <v>0</v>
      </c>
      <c r="L23" s="1606">
        <v>0</v>
      </c>
      <c r="M23" s="1606">
        <v>0</v>
      </c>
      <c r="N23" s="1394">
        <v>0</v>
      </c>
      <c r="O23" s="786"/>
      <c r="P23" s="1547">
        <v>177</v>
      </c>
      <c r="Q23" s="1548">
        <v>106</v>
      </c>
      <c r="R23" s="1548">
        <v>49</v>
      </c>
      <c r="S23" s="1549">
        <v>0.54</v>
      </c>
      <c r="T23" s="1550">
        <v>24</v>
      </c>
      <c r="U23" s="1550">
        <v>29</v>
      </c>
      <c r="V23" s="1548">
        <v>51</v>
      </c>
      <c r="W23" s="771"/>
    </row>
    <row r="24" spans="1:23" s="711" customFormat="1" ht="9" customHeight="1">
      <c r="A24" s="782"/>
      <c r="B24" s="782"/>
      <c r="C24" s="782">
        <v>54</v>
      </c>
      <c r="D24" s="783" t="s">
        <v>746</v>
      </c>
      <c r="E24" s="784" t="s">
        <v>55</v>
      </c>
      <c r="F24" s="784" t="s">
        <v>56</v>
      </c>
      <c r="G24" s="791"/>
      <c r="H24" s="1393">
        <v>280</v>
      </c>
      <c r="I24" s="1394">
        <v>50</v>
      </c>
      <c r="J24" s="1604">
        <v>50</v>
      </c>
      <c r="K24" s="1605">
        <v>0.74</v>
      </c>
      <c r="L24" s="1606">
        <v>17</v>
      </c>
      <c r="M24" s="1606">
        <v>23</v>
      </c>
      <c r="N24" s="1394">
        <v>63</v>
      </c>
      <c r="O24" s="786"/>
      <c r="P24" s="1547">
        <v>268</v>
      </c>
      <c r="Q24" s="1548">
        <v>1</v>
      </c>
      <c r="R24" s="1548">
        <v>66</v>
      </c>
      <c r="S24" s="1549">
        <v>0.74</v>
      </c>
      <c r="T24" s="1550">
        <v>20</v>
      </c>
      <c r="U24" s="1550">
        <v>28</v>
      </c>
      <c r="V24" s="1548">
        <v>76</v>
      </c>
      <c r="W24" s="771"/>
    </row>
    <row r="25" spans="1:23" s="711" customFormat="1" ht="9" customHeight="1">
      <c r="A25" s="782"/>
      <c r="B25" s="782"/>
      <c r="C25" s="782">
        <v>57</v>
      </c>
      <c r="D25" s="783" t="s">
        <v>747</v>
      </c>
      <c r="E25" s="784" t="s">
        <v>57</v>
      </c>
      <c r="F25" s="784" t="s">
        <v>58</v>
      </c>
      <c r="G25" s="791"/>
      <c r="H25" s="1393">
        <v>89</v>
      </c>
      <c r="I25" s="1394">
        <v>0</v>
      </c>
      <c r="J25" s="1604">
        <v>0</v>
      </c>
      <c r="K25" s="1605">
        <v>1.41</v>
      </c>
      <c r="L25" s="1606">
        <v>40</v>
      </c>
      <c r="M25" s="1606">
        <v>94</v>
      </c>
      <c r="N25" s="1394">
        <v>84</v>
      </c>
      <c r="O25" s="786"/>
      <c r="P25" s="1547">
        <v>124</v>
      </c>
      <c r="Q25" s="1548">
        <v>0</v>
      </c>
      <c r="R25" s="1548">
        <v>0</v>
      </c>
      <c r="S25" s="1549">
        <v>1.41</v>
      </c>
      <c r="T25" s="1550">
        <v>41</v>
      </c>
      <c r="U25" s="1550">
        <v>95</v>
      </c>
      <c r="V25" s="1548">
        <v>118</v>
      </c>
      <c r="W25" s="771"/>
    </row>
    <row r="26" spans="1:23" s="711" customFormat="1" ht="9" customHeight="1">
      <c r="A26" s="782"/>
      <c r="B26" s="782"/>
      <c r="C26" s="782">
        <v>61</v>
      </c>
      <c r="D26" s="783" t="s">
        <v>758</v>
      </c>
      <c r="E26" s="784" t="s">
        <v>59</v>
      </c>
      <c r="F26" s="784" t="s">
        <v>60</v>
      </c>
      <c r="G26" s="791"/>
      <c r="H26" s="1393">
        <v>276</v>
      </c>
      <c r="I26" s="1394">
        <v>1</v>
      </c>
      <c r="J26" s="1606">
        <v>66</v>
      </c>
      <c r="K26" s="1605">
        <v>2.4899999999999998</v>
      </c>
      <c r="L26" s="1606">
        <v>9</v>
      </c>
      <c r="M26" s="1607">
        <v>27</v>
      </c>
      <c r="N26" s="1394">
        <v>74</v>
      </c>
      <c r="O26" s="786"/>
      <c r="P26" s="1547">
        <v>291</v>
      </c>
      <c r="Q26" s="1548">
        <v>1</v>
      </c>
      <c r="R26" s="1550">
        <v>67</v>
      </c>
      <c r="S26" s="1549">
        <v>2.49</v>
      </c>
      <c r="T26" s="1550">
        <v>7</v>
      </c>
      <c r="U26" s="1551">
        <v>18</v>
      </c>
      <c r="V26" s="1548">
        <v>54</v>
      </c>
      <c r="W26" s="771"/>
    </row>
    <row r="27" spans="1:23" s="711" customFormat="1" ht="9" customHeight="1">
      <c r="A27" s="782"/>
      <c r="B27" s="782"/>
      <c r="C27" s="782">
        <v>64</v>
      </c>
      <c r="D27" s="783" t="s">
        <v>759</v>
      </c>
      <c r="E27" s="784" t="s">
        <v>61</v>
      </c>
      <c r="F27" s="784" t="s">
        <v>62</v>
      </c>
      <c r="G27" s="791"/>
      <c r="H27" s="1393">
        <v>480</v>
      </c>
      <c r="I27" s="1394">
        <v>3</v>
      </c>
      <c r="J27" s="1604">
        <v>56.00000000000001</v>
      </c>
      <c r="K27" s="1605">
        <v>6.08</v>
      </c>
      <c r="L27" s="1606">
        <v>14.000000000000002</v>
      </c>
      <c r="M27" s="1606">
        <v>52</v>
      </c>
      <c r="N27" s="1394">
        <v>248</v>
      </c>
      <c r="O27" s="786"/>
      <c r="P27" s="1547">
        <v>587</v>
      </c>
      <c r="Q27" s="1548">
        <v>48</v>
      </c>
      <c r="R27" s="1548">
        <v>50</v>
      </c>
      <c r="S27" s="1549">
        <v>6.08</v>
      </c>
      <c r="T27" s="1550">
        <v>13</v>
      </c>
      <c r="U27" s="1550">
        <v>46</v>
      </c>
      <c r="V27" s="1548">
        <v>268</v>
      </c>
      <c r="W27" s="771"/>
    </row>
    <row r="28" spans="1:23" s="711" customFormat="1" ht="9" customHeight="1">
      <c r="A28" s="782"/>
      <c r="B28" s="782"/>
      <c r="C28" s="782">
        <v>67</v>
      </c>
      <c r="D28" s="783" t="s">
        <v>750</v>
      </c>
      <c r="E28" s="784" t="s">
        <v>63</v>
      </c>
      <c r="F28" s="784" t="s">
        <v>64</v>
      </c>
      <c r="G28" s="791"/>
      <c r="H28" s="1395">
        <v>0</v>
      </c>
      <c r="I28" s="1396">
        <v>0</v>
      </c>
      <c r="J28" s="1614">
        <v>0</v>
      </c>
      <c r="K28" s="1605">
        <v>0</v>
      </c>
      <c r="L28" s="1614">
        <v>0</v>
      </c>
      <c r="M28" s="1614">
        <v>0</v>
      </c>
      <c r="N28" s="1396">
        <v>0</v>
      </c>
      <c r="O28" s="786"/>
      <c r="P28" s="1552">
        <v>1</v>
      </c>
      <c r="Q28" s="1520">
        <v>0</v>
      </c>
      <c r="R28" s="1520">
        <v>0</v>
      </c>
      <c r="S28" s="1549">
        <v>9.76</v>
      </c>
      <c r="T28" s="1520">
        <v>40</v>
      </c>
      <c r="U28" s="1520">
        <v>144</v>
      </c>
      <c r="V28" s="1520">
        <v>2</v>
      </c>
      <c r="W28" s="771"/>
    </row>
    <row r="29" spans="1:23" s="711" customFormat="1" ht="9" customHeight="1">
      <c r="A29" s="796"/>
      <c r="B29" s="796"/>
      <c r="C29" s="796"/>
      <c r="D29" s="797"/>
      <c r="E29" s="797"/>
      <c r="F29" s="797"/>
      <c r="G29" s="798"/>
      <c r="H29" s="1397">
        <f>SUM(H23:H28)</f>
        <v>1125</v>
      </c>
      <c r="I29" s="1398">
        <f>SUM(I23:I28)</f>
        <v>54</v>
      </c>
      <c r="J29" s="1611">
        <v>51</v>
      </c>
      <c r="K29" s="1612">
        <v>3.7900000000000005</v>
      </c>
      <c r="L29" s="1611">
        <v>13</v>
      </c>
      <c r="M29" s="1611">
        <v>40</v>
      </c>
      <c r="N29" s="1398">
        <f>SUM(N23:N28)</f>
        <v>469</v>
      </c>
      <c r="O29" s="800"/>
      <c r="P29" s="1513">
        <f>SUM(P23:P28)</f>
        <v>1448</v>
      </c>
      <c r="Q29" s="1514">
        <f>SUM(Q23:Q28)</f>
        <v>156</v>
      </c>
      <c r="R29" s="1555">
        <v>49</v>
      </c>
      <c r="S29" s="1556">
        <v>3.59</v>
      </c>
      <c r="T29" s="1555">
        <v>14</v>
      </c>
      <c r="U29" s="1555">
        <v>38</v>
      </c>
      <c r="V29" s="1514">
        <f>SUM(V23:V28)</f>
        <v>569</v>
      </c>
      <c r="W29" s="805"/>
    </row>
    <row r="30" spans="1:23" s="711" customFormat="1" ht="9" customHeight="1">
      <c r="A30" s="99"/>
      <c r="B30" s="2035" t="s">
        <v>467</v>
      </c>
      <c r="C30" s="2035"/>
      <c r="D30" s="2035"/>
      <c r="E30" s="2035"/>
      <c r="F30" s="2035"/>
      <c r="G30" s="107"/>
      <c r="H30" s="1395"/>
      <c r="I30" s="1396"/>
      <c r="J30" s="1608"/>
      <c r="K30" s="1613"/>
      <c r="L30" s="1608"/>
      <c r="M30" s="1608"/>
      <c r="N30" s="1396"/>
      <c r="O30" s="786"/>
      <c r="P30" s="1552"/>
      <c r="Q30" s="1520"/>
      <c r="R30" s="1478"/>
      <c r="S30" s="1557"/>
      <c r="T30" s="1478"/>
      <c r="U30" s="1478"/>
      <c r="V30" s="1520"/>
      <c r="W30" s="771"/>
    </row>
    <row r="31" spans="1:23" s="711" customFormat="1" ht="9" customHeight="1">
      <c r="A31" s="782"/>
      <c r="B31" s="782"/>
      <c r="C31" s="782">
        <v>70</v>
      </c>
      <c r="D31" s="783" t="s">
        <v>751</v>
      </c>
      <c r="E31" s="784" t="s">
        <v>66</v>
      </c>
      <c r="F31" s="784" t="s">
        <v>67</v>
      </c>
      <c r="G31" s="791"/>
      <c r="H31" s="1393">
        <v>0</v>
      </c>
      <c r="I31" s="1394">
        <v>0</v>
      </c>
      <c r="J31" s="1606">
        <v>0</v>
      </c>
      <c r="K31" s="1606">
        <v>0</v>
      </c>
      <c r="L31" s="1606">
        <v>0</v>
      </c>
      <c r="M31" s="1606">
        <v>0</v>
      </c>
      <c r="N31" s="1394">
        <v>0</v>
      </c>
      <c r="O31" s="777"/>
      <c r="P31" s="1547">
        <v>0</v>
      </c>
      <c r="Q31" s="1548">
        <v>0</v>
      </c>
      <c r="R31" s="1550">
        <v>0</v>
      </c>
      <c r="S31" s="1550">
        <v>0</v>
      </c>
      <c r="T31" s="1550">
        <v>0</v>
      </c>
      <c r="U31" s="1550">
        <v>0</v>
      </c>
      <c r="V31" s="1548">
        <v>0</v>
      </c>
      <c r="W31" s="771"/>
    </row>
    <row r="32" spans="1:23" s="711" customFormat="1" ht="9" customHeight="1">
      <c r="A32" s="782"/>
      <c r="B32" s="782"/>
      <c r="C32" s="782">
        <v>75</v>
      </c>
      <c r="D32" s="783" t="s">
        <v>751</v>
      </c>
      <c r="E32" s="784" t="s">
        <v>468</v>
      </c>
      <c r="F32" s="784" t="s">
        <v>469</v>
      </c>
      <c r="G32" s="791"/>
      <c r="H32" s="1393">
        <v>0</v>
      </c>
      <c r="I32" s="1394">
        <v>0</v>
      </c>
      <c r="J32" s="1604">
        <v>0</v>
      </c>
      <c r="K32" s="1604">
        <v>0</v>
      </c>
      <c r="L32" s="1604">
        <v>0</v>
      </c>
      <c r="M32" s="1604">
        <v>0</v>
      </c>
      <c r="N32" s="1394">
        <v>0</v>
      </c>
      <c r="O32" s="777"/>
      <c r="P32" s="1547">
        <v>0</v>
      </c>
      <c r="Q32" s="1548">
        <v>0</v>
      </c>
      <c r="R32" s="1548">
        <v>0</v>
      </c>
      <c r="S32" s="1548">
        <v>0</v>
      </c>
      <c r="T32" s="1548">
        <v>0</v>
      </c>
      <c r="U32" s="1548">
        <v>0</v>
      </c>
      <c r="V32" s="1548">
        <v>0</v>
      </c>
      <c r="W32" s="771"/>
    </row>
    <row r="33" spans="1:23" s="711" customFormat="1" ht="9" customHeight="1">
      <c r="A33" s="782"/>
      <c r="B33" s="782"/>
      <c r="C33" s="782">
        <v>80</v>
      </c>
      <c r="D33" s="783" t="s">
        <v>752</v>
      </c>
      <c r="E33" s="784" t="s">
        <v>470</v>
      </c>
      <c r="F33" s="784" t="s">
        <v>69</v>
      </c>
      <c r="G33" s="791"/>
      <c r="H33" s="1395">
        <v>0</v>
      </c>
      <c r="I33" s="1396">
        <v>0</v>
      </c>
      <c r="J33" s="1614">
        <v>0</v>
      </c>
      <c r="K33" s="1614">
        <v>0</v>
      </c>
      <c r="L33" s="1614">
        <v>0</v>
      </c>
      <c r="M33" s="1614">
        <v>0</v>
      </c>
      <c r="N33" s="1396">
        <v>0</v>
      </c>
      <c r="O33" s="777"/>
      <c r="P33" s="1552">
        <v>0</v>
      </c>
      <c r="Q33" s="1520">
        <v>0</v>
      </c>
      <c r="R33" s="1520">
        <v>0</v>
      </c>
      <c r="S33" s="1520">
        <v>0</v>
      </c>
      <c r="T33" s="1520">
        <v>0</v>
      </c>
      <c r="U33" s="1520">
        <v>0</v>
      </c>
      <c r="V33" s="1520">
        <v>0</v>
      </c>
      <c r="W33" s="771"/>
    </row>
    <row r="34" spans="1:23" s="711" customFormat="1" ht="9" customHeight="1">
      <c r="A34" s="796"/>
      <c r="B34" s="796"/>
      <c r="C34" s="796"/>
      <c r="D34" s="797"/>
      <c r="E34" s="797"/>
      <c r="F34" s="797"/>
      <c r="G34" s="798"/>
      <c r="H34" s="1397">
        <f>SUM(H31:H33)</f>
        <v>0</v>
      </c>
      <c r="I34" s="1398">
        <f>SUM(I31:I33)</f>
        <v>0</v>
      </c>
      <c r="J34" s="1611">
        <v>0</v>
      </c>
      <c r="K34" s="1611">
        <v>0</v>
      </c>
      <c r="L34" s="1611">
        <v>0</v>
      </c>
      <c r="M34" s="1611">
        <v>0</v>
      </c>
      <c r="N34" s="1398">
        <f>SUM(N31:N33)</f>
        <v>0</v>
      </c>
      <c r="O34" s="800"/>
      <c r="P34" s="1513">
        <f>SUM(P31:P33)</f>
        <v>0</v>
      </c>
      <c r="Q34" s="1514">
        <f>SUM(Q31:Q33)</f>
        <v>0</v>
      </c>
      <c r="R34" s="1555">
        <v>0</v>
      </c>
      <c r="S34" s="1555">
        <v>0</v>
      </c>
      <c r="T34" s="1555">
        <v>0</v>
      </c>
      <c r="U34" s="1555">
        <v>0</v>
      </c>
      <c r="V34" s="1514">
        <f>SUM(V31:V33)</f>
        <v>0</v>
      </c>
      <c r="W34" s="805"/>
    </row>
    <row r="35" spans="1:23" s="711" customFormat="1" ht="9" customHeight="1">
      <c r="A35" s="99"/>
      <c r="B35" s="2035" t="s">
        <v>471</v>
      </c>
      <c r="C35" s="2035"/>
      <c r="D35" s="2035"/>
      <c r="E35" s="2035"/>
      <c r="F35" s="2035"/>
      <c r="G35" s="107"/>
      <c r="H35" s="1395"/>
      <c r="I35" s="1396"/>
      <c r="J35" s="1608"/>
      <c r="K35" s="1608"/>
      <c r="L35" s="1608"/>
      <c r="M35" s="1608"/>
      <c r="N35" s="1396"/>
      <c r="O35" s="777"/>
      <c r="P35" s="1552"/>
      <c r="Q35" s="1520"/>
      <c r="R35" s="1478"/>
      <c r="S35" s="1478"/>
      <c r="T35" s="1478"/>
      <c r="U35" s="1478"/>
      <c r="V35" s="1520"/>
      <c r="W35" s="771"/>
    </row>
    <row r="36" spans="1:23" s="711" customFormat="1" ht="9" customHeight="1">
      <c r="A36" s="782"/>
      <c r="B36" s="782"/>
      <c r="C36" s="782">
        <v>90</v>
      </c>
      <c r="D36" s="808" t="s">
        <v>753</v>
      </c>
      <c r="E36" s="809" t="s">
        <v>70</v>
      </c>
      <c r="F36" s="809" t="s">
        <v>71</v>
      </c>
      <c r="G36" s="791"/>
      <c r="H36" s="1395">
        <v>0</v>
      </c>
      <c r="I36" s="1396">
        <v>0</v>
      </c>
      <c r="J36" s="1614">
        <v>0</v>
      </c>
      <c r="K36" s="1608">
        <v>0</v>
      </c>
      <c r="L36" s="1614">
        <v>0</v>
      </c>
      <c r="M36" s="1614">
        <v>0</v>
      </c>
      <c r="N36" s="1396">
        <v>0</v>
      </c>
      <c r="O36" s="777"/>
      <c r="P36" s="1552">
        <v>0</v>
      </c>
      <c r="Q36" s="1520">
        <v>0</v>
      </c>
      <c r="R36" s="1520">
        <v>0</v>
      </c>
      <c r="S36" s="1478">
        <v>0</v>
      </c>
      <c r="T36" s="1520">
        <v>0</v>
      </c>
      <c r="U36" s="1520">
        <v>0</v>
      </c>
      <c r="V36" s="1520">
        <v>0</v>
      </c>
      <c r="W36" s="771"/>
    </row>
    <row r="37" spans="1:23" s="711" customFormat="1" ht="9" customHeight="1">
      <c r="A37" s="772"/>
      <c r="B37" s="772"/>
      <c r="C37" s="772"/>
      <c r="D37" s="772"/>
      <c r="E37" s="772"/>
      <c r="F37" s="772"/>
      <c r="G37" s="772"/>
      <c r="H37" s="1397">
        <f>SUM(H36)</f>
        <v>0</v>
      </c>
      <c r="I37" s="1398">
        <f>SUM(I36)</f>
        <v>0</v>
      </c>
      <c r="J37" s="1615">
        <v>0</v>
      </c>
      <c r="K37" s="1611">
        <v>0</v>
      </c>
      <c r="L37" s="1615">
        <v>0</v>
      </c>
      <c r="M37" s="1615">
        <v>0</v>
      </c>
      <c r="N37" s="1398">
        <f>SUM(N36)</f>
        <v>0</v>
      </c>
      <c r="O37" s="800"/>
      <c r="P37" s="1513">
        <f>SUM(P36)</f>
        <v>0</v>
      </c>
      <c r="Q37" s="1514">
        <f>SUM(Q36)</f>
        <v>0</v>
      </c>
      <c r="R37" s="1514">
        <v>0</v>
      </c>
      <c r="S37" s="1555">
        <v>0</v>
      </c>
      <c r="T37" s="1514">
        <v>0</v>
      </c>
      <c r="U37" s="1514">
        <v>0</v>
      </c>
      <c r="V37" s="1514">
        <f>SUM(V36)</f>
        <v>0</v>
      </c>
      <c r="W37" s="805"/>
    </row>
    <row r="38" spans="1:23" s="711" customFormat="1" ht="9" customHeight="1">
      <c r="A38" s="772"/>
      <c r="B38" s="772"/>
      <c r="C38" s="772"/>
      <c r="D38" s="772"/>
      <c r="E38" s="772"/>
      <c r="F38" s="772"/>
      <c r="G38" s="772"/>
      <c r="H38" s="1466">
        <f>H21+H29+H34+H37</f>
        <v>94162</v>
      </c>
      <c r="I38" s="1399">
        <f>I21+I29+I34+I37</f>
        <v>1702</v>
      </c>
      <c r="J38" s="1616">
        <v>61</v>
      </c>
      <c r="K38" s="1617">
        <v>0.12</v>
      </c>
      <c r="L38" s="1616">
        <v>12</v>
      </c>
      <c r="M38" s="1616">
        <v>5</v>
      </c>
      <c r="N38" s="1399">
        <f>N21+N29+N34+N37</f>
        <v>4699</v>
      </c>
      <c r="O38" s="811"/>
      <c r="P38" s="1558">
        <f>P21+P29+P34+P37</f>
        <v>93670</v>
      </c>
      <c r="Q38" s="1559">
        <f>Q21+Q29+Q34+Q37</f>
        <v>1651</v>
      </c>
      <c r="R38" s="1560">
        <v>59</v>
      </c>
      <c r="S38" s="1561">
        <v>0.12</v>
      </c>
      <c r="T38" s="1560">
        <v>13</v>
      </c>
      <c r="U38" s="1560">
        <v>5</v>
      </c>
      <c r="V38" s="1559">
        <f>V21+V29+V34+V37</f>
        <v>5084</v>
      </c>
      <c r="W38" s="816"/>
    </row>
    <row r="39" spans="1:23" s="711" customFormat="1" ht="9" customHeight="1">
      <c r="A39" s="772"/>
      <c r="B39" s="772"/>
      <c r="C39" s="772"/>
      <c r="D39" s="772"/>
      <c r="E39" s="772"/>
      <c r="F39" s="772"/>
      <c r="G39" s="772"/>
      <c r="H39" s="1397">
        <f>H38+'Pg 13 CQE_1A'!H38+'Pg 13 CQE_1A'!H69</f>
        <v>316165</v>
      </c>
      <c r="I39" s="1398">
        <f>I38+'Pg 13 CQE_1A'!I38+'Pg 13 CQE_1A'!I69</f>
        <v>81543</v>
      </c>
      <c r="J39" s="1611">
        <v>61</v>
      </c>
      <c r="K39" s="1618">
        <v>0.49</v>
      </c>
      <c r="L39" s="1611">
        <v>22</v>
      </c>
      <c r="M39" s="1615">
        <v>23</v>
      </c>
      <c r="N39" s="1398">
        <f>N38+'Pg 13 CQE_1A'!N38+'Pg 13 CQE_1A'!N69</f>
        <v>73324</v>
      </c>
      <c r="O39" s="817"/>
      <c r="P39" s="1513">
        <f>P38+'Pg 13 CQE_1A'!P38+'Pg 13 CQE_1A'!P69</f>
        <v>311233</v>
      </c>
      <c r="Q39" s="1514">
        <f>Q38+'Pg 13 CQE_1A'!Q38+'Pg 13 CQE_1A'!Q69</f>
        <v>79336</v>
      </c>
      <c r="R39" s="1555">
        <v>61</v>
      </c>
      <c r="S39" s="1562">
        <v>0.56</v>
      </c>
      <c r="T39" s="1555">
        <v>22</v>
      </c>
      <c r="U39" s="1514">
        <v>24</v>
      </c>
      <c r="V39" s="1514">
        <f>V38+'Pg 13 CQE_1A'!V38+'Pg 13 CQE_1A'!V69</f>
        <v>73463</v>
      </c>
      <c r="W39" s="816"/>
    </row>
    <row r="40" spans="1:23" s="711" customFormat="1" ht="9" customHeight="1">
      <c r="A40" s="2045" t="s">
        <v>472</v>
      </c>
      <c r="B40" s="2045"/>
      <c r="C40" s="2045"/>
      <c r="D40" s="2045"/>
      <c r="E40" s="2045"/>
      <c r="F40" s="2045"/>
      <c r="G40" s="2045"/>
      <c r="H40" s="1400"/>
      <c r="I40" s="1400"/>
      <c r="J40" s="1619"/>
      <c r="K40" s="1620"/>
      <c r="L40" s="1621"/>
      <c r="M40" s="1619"/>
      <c r="N40" s="1400"/>
      <c r="O40" s="819"/>
      <c r="P40" s="1563"/>
      <c r="Q40" s="1563"/>
      <c r="R40" s="1564"/>
      <c r="S40" s="1565"/>
      <c r="T40" s="1566"/>
      <c r="U40" s="1564"/>
      <c r="V40" s="1563"/>
      <c r="W40" s="823"/>
    </row>
    <row r="41" spans="1:23" s="711" customFormat="1" ht="9" customHeight="1">
      <c r="A41" s="782"/>
      <c r="B41" s="782"/>
      <c r="C41" s="2043" t="s">
        <v>473</v>
      </c>
      <c r="D41" s="2043"/>
      <c r="E41" s="2043"/>
      <c r="F41" s="2043"/>
      <c r="G41" s="2044"/>
      <c r="H41" s="1402">
        <v>579</v>
      </c>
      <c r="I41" s="1403">
        <v>9</v>
      </c>
      <c r="J41" s="1622">
        <v>67</v>
      </c>
      <c r="K41" s="1623"/>
      <c r="L41" s="1622"/>
      <c r="M41" s="1624">
        <v>70</v>
      </c>
      <c r="N41" s="1405">
        <v>406</v>
      </c>
      <c r="O41" s="824"/>
      <c r="P41" s="1567">
        <v>707</v>
      </c>
      <c r="Q41" s="1568">
        <v>29</v>
      </c>
      <c r="R41" s="1568">
        <v>52</v>
      </c>
      <c r="S41" s="1569"/>
      <c r="T41" s="1568"/>
      <c r="U41" s="1570">
        <v>70</v>
      </c>
      <c r="V41" s="1571">
        <v>495</v>
      </c>
      <c r="W41" s="830"/>
    </row>
    <row r="42" spans="1:23" s="711" customFormat="1" ht="9" customHeight="1">
      <c r="A42" s="782"/>
      <c r="B42" s="782"/>
      <c r="C42" s="2041" t="s">
        <v>474</v>
      </c>
      <c r="D42" s="2041"/>
      <c r="E42" s="2041"/>
      <c r="F42" s="2041"/>
      <c r="G42" s="2042"/>
      <c r="H42" s="1406">
        <v>117</v>
      </c>
      <c r="I42" s="1404">
        <v>0</v>
      </c>
      <c r="J42" s="1624">
        <v>0</v>
      </c>
      <c r="K42" s="1625"/>
      <c r="L42" s="1624"/>
      <c r="M42" s="1606">
        <v>90</v>
      </c>
      <c r="N42" s="1407">
        <v>105</v>
      </c>
      <c r="O42" s="819"/>
      <c r="P42" s="1572">
        <v>145</v>
      </c>
      <c r="Q42" s="1570">
        <v>0</v>
      </c>
      <c r="R42" s="1570">
        <v>0</v>
      </c>
      <c r="S42" s="1573"/>
      <c r="T42" s="1570"/>
      <c r="U42" s="1550">
        <v>90</v>
      </c>
      <c r="V42" s="1574">
        <v>130</v>
      </c>
      <c r="W42" s="771"/>
    </row>
    <row r="43" spans="1:23" s="711" customFormat="1" ht="9" customHeight="1">
      <c r="A43" s="782"/>
      <c r="B43" s="782"/>
      <c r="C43" s="2041" t="s">
        <v>475</v>
      </c>
      <c r="D43" s="2041"/>
      <c r="E43" s="2041"/>
      <c r="F43" s="2041"/>
      <c r="G43" s="2042"/>
      <c r="H43" s="1406">
        <v>13</v>
      </c>
      <c r="I43" s="1404">
        <v>0</v>
      </c>
      <c r="J43" s="1624">
        <v>0</v>
      </c>
      <c r="K43" s="1625"/>
      <c r="L43" s="1624"/>
      <c r="M43" s="1606">
        <v>114.99999999999999</v>
      </c>
      <c r="N43" s="1407">
        <v>15</v>
      </c>
      <c r="O43" s="819"/>
      <c r="P43" s="1572">
        <v>13</v>
      </c>
      <c r="Q43" s="1570">
        <v>0</v>
      </c>
      <c r="R43" s="1570">
        <v>0</v>
      </c>
      <c r="S43" s="1573"/>
      <c r="T43" s="1570"/>
      <c r="U43" s="1550">
        <v>115</v>
      </c>
      <c r="V43" s="1574">
        <v>15</v>
      </c>
      <c r="W43" s="771"/>
    </row>
    <row r="44" spans="1:23" s="711" customFormat="1" ht="9" customHeight="1">
      <c r="A44" s="782"/>
      <c r="B44" s="782"/>
      <c r="C44" s="2041" t="s">
        <v>476</v>
      </c>
      <c r="D44" s="2041"/>
      <c r="E44" s="2041"/>
      <c r="F44" s="2041"/>
      <c r="G44" s="2042"/>
      <c r="H44" s="1406">
        <v>1</v>
      </c>
      <c r="I44" s="1404">
        <v>0</v>
      </c>
      <c r="J44" s="1624">
        <v>0</v>
      </c>
      <c r="K44" s="1625"/>
      <c r="L44" s="1624"/>
      <c r="M44" s="1606">
        <v>200</v>
      </c>
      <c r="N44" s="1407">
        <v>2</v>
      </c>
      <c r="O44" s="819"/>
      <c r="P44" s="1572">
        <v>0</v>
      </c>
      <c r="Q44" s="1570">
        <v>0</v>
      </c>
      <c r="R44" s="1570">
        <v>0</v>
      </c>
      <c r="S44" s="1573"/>
      <c r="T44" s="1570"/>
      <c r="U44" s="1550">
        <v>0</v>
      </c>
      <c r="V44" s="1574">
        <v>0</v>
      </c>
      <c r="W44" s="771"/>
    </row>
    <row r="45" spans="1:23" s="711" customFormat="1" ht="9" customHeight="1">
      <c r="A45" s="782"/>
      <c r="B45" s="782"/>
      <c r="C45" s="2041" t="s">
        <v>471</v>
      </c>
      <c r="D45" s="2041"/>
      <c r="E45" s="2041"/>
      <c r="F45" s="2041"/>
      <c r="G45" s="2042"/>
      <c r="H45" s="1408">
        <v>1</v>
      </c>
      <c r="I45" s="1409">
        <v>0</v>
      </c>
      <c r="J45" s="1626">
        <v>0</v>
      </c>
      <c r="K45" s="1620"/>
      <c r="L45" s="1621"/>
      <c r="M45" s="1608">
        <v>0</v>
      </c>
      <c r="N45" s="1407">
        <v>0</v>
      </c>
      <c r="O45" s="819"/>
      <c r="P45" s="1575">
        <v>1</v>
      </c>
      <c r="Q45" s="1576">
        <v>0</v>
      </c>
      <c r="R45" s="1576">
        <v>0</v>
      </c>
      <c r="S45" s="1565"/>
      <c r="T45" s="1566"/>
      <c r="U45" s="1478">
        <v>0</v>
      </c>
      <c r="V45" s="1574">
        <v>0</v>
      </c>
      <c r="W45" s="771"/>
    </row>
    <row r="46" spans="1:23" s="711" customFormat="1" ht="9" customHeight="1">
      <c r="A46" s="796"/>
      <c r="B46" s="99"/>
      <c r="C46" s="99"/>
      <c r="D46" s="99"/>
      <c r="E46" s="99"/>
      <c r="F46" s="99"/>
      <c r="G46" s="836"/>
      <c r="H46" s="1397">
        <f>SUM(H41:H45)</f>
        <v>711</v>
      </c>
      <c r="I46" s="1401">
        <f>SUM(I41:I45)</f>
        <v>9</v>
      </c>
      <c r="J46" s="1619">
        <v>67</v>
      </c>
      <c r="K46" s="1627"/>
      <c r="L46" s="1619"/>
      <c r="M46" s="1611">
        <v>74</v>
      </c>
      <c r="N46" s="1398">
        <f>SUM(N41:N45)</f>
        <v>528</v>
      </c>
      <c r="O46" s="837"/>
      <c r="P46" s="1513">
        <f>SUM(P41:P45)</f>
        <v>866</v>
      </c>
      <c r="Q46" s="1564">
        <f>SUM(Q41:Q45)</f>
        <v>29</v>
      </c>
      <c r="R46" s="1564">
        <v>52</v>
      </c>
      <c r="S46" s="1577"/>
      <c r="T46" s="1564"/>
      <c r="U46" s="1555">
        <v>74</v>
      </c>
      <c r="V46" s="1514">
        <f>SUM(V41:V45)</f>
        <v>640</v>
      </c>
      <c r="W46" s="805"/>
    </row>
    <row r="47" spans="1:23" s="711" customFormat="1" ht="9.75" customHeight="1">
      <c r="A47" s="782"/>
      <c r="B47" s="782"/>
      <c r="C47" s="2043" t="s">
        <v>29</v>
      </c>
      <c r="D47" s="2043"/>
      <c r="E47" s="2043"/>
      <c r="F47" s="2043"/>
      <c r="G47" s="2044"/>
      <c r="H47" s="1410">
        <f>H39+H46</f>
        <v>316876</v>
      </c>
      <c r="I47" s="1401">
        <f>I39+I46</f>
        <v>81552</v>
      </c>
      <c r="J47" s="1611">
        <v>61</v>
      </c>
      <c r="K47" s="1627"/>
      <c r="L47" s="1619"/>
      <c r="M47" s="1611">
        <v>23</v>
      </c>
      <c r="N47" s="1401">
        <f>N39+N46</f>
        <v>73852</v>
      </c>
      <c r="O47" s="839"/>
      <c r="P47" s="1578">
        <f>P39+P46</f>
        <v>312099</v>
      </c>
      <c r="Q47" s="1564">
        <f>Q39+Q46</f>
        <v>79365</v>
      </c>
      <c r="R47" s="1555">
        <v>61</v>
      </c>
      <c r="S47" s="1577"/>
      <c r="T47" s="1564"/>
      <c r="U47" s="1555">
        <v>24</v>
      </c>
      <c r="V47" s="1564">
        <f>V39+V46</f>
        <v>74103</v>
      </c>
      <c r="W47" s="816"/>
    </row>
    <row r="48" spans="1:23" s="711" customFormat="1" ht="3" customHeight="1">
      <c r="A48" s="841"/>
      <c r="B48" s="841"/>
      <c r="C48" s="841"/>
      <c r="D48" s="841"/>
      <c r="E48" s="841"/>
      <c r="F48" s="841"/>
      <c r="G48" s="841"/>
      <c r="H48" s="841"/>
      <c r="I48" s="842"/>
      <c r="J48" s="842"/>
      <c r="K48" s="841"/>
      <c r="L48" s="841"/>
      <c r="M48" s="841"/>
      <c r="N48" s="841"/>
      <c r="O48" s="841"/>
      <c r="P48" s="841"/>
      <c r="Q48" s="842"/>
      <c r="R48" s="842"/>
      <c r="S48" s="841"/>
      <c r="T48" s="841"/>
      <c r="U48" s="841"/>
      <c r="V48" s="841"/>
      <c r="W48" s="823"/>
    </row>
    <row r="49" spans="1:23" ht="9" customHeight="1">
      <c r="A49" s="2036" t="s">
        <v>477</v>
      </c>
      <c r="B49" s="2036"/>
      <c r="C49" s="2036"/>
      <c r="D49" s="2036"/>
      <c r="E49" s="2036"/>
      <c r="F49" s="2036"/>
      <c r="G49" s="2036"/>
      <c r="H49" s="2036"/>
      <c r="I49" s="2036"/>
      <c r="J49" s="2036"/>
      <c r="K49" s="2036"/>
      <c r="L49" s="2036"/>
      <c r="M49" s="2036"/>
      <c r="N49" s="2036"/>
      <c r="O49" s="2036"/>
      <c r="P49" s="2036"/>
      <c r="Q49" s="2036"/>
      <c r="R49" s="2036"/>
      <c r="S49" s="2036"/>
      <c r="T49" s="2036"/>
      <c r="U49" s="2036"/>
      <c r="V49" s="2036"/>
      <c r="W49" s="2036"/>
    </row>
  </sheetData>
  <sheetProtection/>
  <mergeCells count="19">
    <mergeCell ref="A3:D3"/>
    <mergeCell ref="A7:C7"/>
    <mergeCell ref="B10:F10"/>
    <mergeCell ref="B22:F22"/>
    <mergeCell ref="B30:F30"/>
    <mergeCell ref="B35:F35"/>
    <mergeCell ref="A49:W49"/>
    <mergeCell ref="A1:W1"/>
    <mergeCell ref="H3:N3"/>
    <mergeCell ref="P3:V3"/>
    <mergeCell ref="C45:G45"/>
    <mergeCell ref="C47:G47"/>
    <mergeCell ref="C44:G44"/>
    <mergeCell ref="C41:G41"/>
    <mergeCell ref="C42:G42"/>
    <mergeCell ref="C43:G43"/>
    <mergeCell ref="A2:W2"/>
    <mergeCell ref="A40:G40"/>
    <mergeCell ref="B9:C9"/>
  </mergeCells>
  <printOptions horizontalCentered="1"/>
  <pageMargins left="0.2362204724409449" right="0.2362204724409449" top="0.2755905511811024" bottom="0.2362204724409449" header="0.11811023622047245" footer="0.11811023622047245"/>
  <pageSetup horizontalDpi="600" verticalDpi="600" orientation="landscape" scale="89" r:id="rId1"/>
  <colBreaks count="1" manualBreakCount="1">
    <brk id="23" min="3" max="36" man="1"/>
  </colBreaks>
</worksheet>
</file>

<file path=xl/worksheets/sheet17.xml><?xml version="1.0" encoding="utf-8"?>
<worksheet xmlns="http://schemas.openxmlformats.org/spreadsheetml/2006/main" xmlns:r="http://schemas.openxmlformats.org/officeDocument/2006/relationships">
  <dimension ref="A1:W70"/>
  <sheetViews>
    <sheetView zoomScaleSheetLayoutView="100" zoomScalePageLayoutView="0" workbookViewId="0" topLeftCell="A31">
      <selection activeCell="G11" sqref="G11"/>
    </sheetView>
  </sheetViews>
  <sheetFormatPr defaultColWidth="8.421875" defaultRowHeight="12.75"/>
  <cols>
    <col min="1" max="2" width="1.7109375" style="635" customWidth="1"/>
    <col min="3" max="3" width="7.8515625" style="635" customWidth="1"/>
    <col min="4" max="4" width="10.7109375" style="635" customWidth="1"/>
    <col min="5" max="6" width="9.28125" style="635" customWidth="1"/>
    <col min="7" max="7" width="1.7109375" style="635" customWidth="1"/>
    <col min="8" max="8" width="5.7109375" style="760" customWidth="1"/>
    <col min="9" max="9" width="9.28125" style="760" customWidth="1"/>
    <col min="10" max="13" width="7.8515625" style="760" customWidth="1"/>
    <col min="14" max="14" width="4.7109375" style="760" bestFit="1" customWidth="1"/>
    <col min="15" max="15" width="1.7109375" style="760" customWidth="1"/>
    <col min="16" max="16" width="5.7109375" style="761" customWidth="1"/>
    <col min="17" max="17" width="8.57421875" style="761" customWidth="1"/>
    <col min="18" max="21" width="7.8515625" style="761" customWidth="1"/>
    <col min="22" max="22" width="4.7109375" style="761" bestFit="1" customWidth="1"/>
    <col min="23" max="23" width="1.7109375" style="635" customWidth="1"/>
    <col min="24" max="30" width="8.421875" style="635" customWidth="1"/>
    <col min="31" max="36" width="8.421875" style="710" customWidth="1"/>
    <col min="37" max="37" width="8.421875" style="635" customWidth="1"/>
    <col min="38" max="16384" width="8.421875" style="635" customWidth="1"/>
  </cols>
  <sheetData>
    <row r="1" spans="1:23" ht="33.75" customHeight="1">
      <c r="A1" s="2028" t="s">
        <v>813</v>
      </c>
      <c r="B1" s="2028"/>
      <c r="C1" s="2028"/>
      <c r="D1" s="2028"/>
      <c r="E1" s="2028"/>
      <c r="F1" s="2028"/>
      <c r="G1" s="2028"/>
      <c r="H1" s="2028"/>
      <c r="I1" s="2028"/>
      <c r="J1" s="2028"/>
      <c r="K1" s="2028"/>
      <c r="L1" s="2028"/>
      <c r="M1" s="2028"/>
      <c r="N1" s="2028"/>
      <c r="O1" s="2028"/>
      <c r="P1" s="2028"/>
      <c r="Q1" s="2028"/>
      <c r="R1" s="2028"/>
      <c r="S1" s="2028"/>
      <c r="T1" s="2028"/>
      <c r="U1" s="2028"/>
      <c r="V1" s="2028"/>
      <c r="W1" s="2028"/>
    </row>
    <row r="2" spans="1:23" s="711" customFormat="1" ht="6" customHeight="1">
      <c r="A2" s="2029"/>
      <c r="B2" s="2029"/>
      <c r="C2" s="2029"/>
      <c r="D2" s="2029"/>
      <c r="E2" s="2029"/>
      <c r="F2" s="2029"/>
      <c r="G2" s="2029"/>
      <c r="H2" s="2029"/>
      <c r="I2" s="2029"/>
      <c r="J2" s="2029"/>
      <c r="K2" s="2029"/>
      <c r="L2" s="2029"/>
      <c r="M2" s="2029"/>
      <c r="N2" s="2029"/>
      <c r="O2" s="2029"/>
      <c r="P2" s="2029"/>
      <c r="Q2" s="2029"/>
      <c r="R2" s="2029"/>
      <c r="S2" s="2029"/>
      <c r="T2" s="2029"/>
      <c r="U2" s="2029"/>
      <c r="V2" s="2029"/>
      <c r="W2" s="2029"/>
    </row>
    <row r="3" spans="1:23" s="711" customFormat="1" ht="9" customHeight="1">
      <c r="A3" s="1996" t="s">
        <v>440</v>
      </c>
      <c r="B3" s="1996"/>
      <c r="C3" s="1996"/>
      <c r="D3" s="1996"/>
      <c r="E3" s="292"/>
      <c r="F3" s="292"/>
      <c r="G3" s="293"/>
      <c r="H3" s="1992" t="s">
        <v>441</v>
      </c>
      <c r="I3" s="2034"/>
      <c r="J3" s="2034"/>
      <c r="K3" s="2034"/>
      <c r="L3" s="2034"/>
      <c r="M3" s="2034"/>
      <c r="N3" s="2034"/>
      <c r="O3" s="295"/>
      <c r="P3" s="1992" t="s">
        <v>442</v>
      </c>
      <c r="Q3" s="2034"/>
      <c r="R3" s="2034"/>
      <c r="S3" s="2034"/>
      <c r="T3" s="2034"/>
      <c r="U3" s="2034"/>
      <c r="V3" s="2034"/>
      <c r="W3" s="712"/>
    </row>
    <row r="4" spans="1:23" s="711" customFormat="1" ht="27" customHeight="1">
      <c r="A4" s="84"/>
      <c r="B4" s="84"/>
      <c r="C4" s="84"/>
      <c r="D4" s="84"/>
      <c r="E4" s="84"/>
      <c r="F4" s="84"/>
      <c r="G4" s="85"/>
      <c r="H4" s="90"/>
      <c r="I4" s="91" t="s">
        <v>577</v>
      </c>
      <c r="J4" s="91" t="s">
        <v>574</v>
      </c>
      <c r="K4" s="91" t="s">
        <v>579</v>
      </c>
      <c r="L4" s="91" t="s">
        <v>580</v>
      </c>
      <c r="M4" s="91" t="s">
        <v>581</v>
      </c>
      <c r="N4" s="91"/>
      <c r="O4" s="89"/>
      <c r="P4" s="90"/>
      <c r="Q4" s="91" t="s">
        <v>577</v>
      </c>
      <c r="R4" s="91" t="s">
        <v>574</v>
      </c>
      <c r="S4" s="91" t="s">
        <v>579</v>
      </c>
      <c r="T4" s="91" t="s">
        <v>580</v>
      </c>
      <c r="U4" s="91" t="s">
        <v>581</v>
      </c>
      <c r="V4" s="91"/>
      <c r="W4" s="721"/>
    </row>
    <row r="5" spans="1:23" s="711" customFormat="1" ht="8.25" customHeight="1">
      <c r="A5" s="84"/>
      <c r="B5" s="84"/>
      <c r="C5" s="84"/>
      <c r="D5" s="84"/>
      <c r="E5" s="84"/>
      <c r="F5" s="84"/>
      <c r="G5" s="85"/>
      <c r="H5" s="90"/>
      <c r="I5" s="91" t="s">
        <v>576</v>
      </c>
      <c r="J5" s="91" t="s">
        <v>582</v>
      </c>
      <c r="K5" s="91" t="s">
        <v>584</v>
      </c>
      <c r="L5" s="91" t="s">
        <v>584</v>
      </c>
      <c r="M5" s="91" t="s">
        <v>584</v>
      </c>
      <c r="N5" s="91"/>
      <c r="O5" s="89"/>
      <c r="P5" s="90"/>
      <c r="Q5" s="91" t="s">
        <v>576</v>
      </c>
      <c r="R5" s="91" t="s">
        <v>582</v>
      </c>
      <c r="S5" s="91" t="s">
        <v>584</v>
      </c>
      <c r="T5" s="91" t="s">
        <v>584</v>
      </c>
      <c r="U5" s="91" t="s">
        <v>584</v>
      </c>
      <c r="V5" s="91"/>
      <c r="W5" s="721"/>
    </row>
    <row r="6" spans="1:23" s="711" customFormat="1" ht="8.25" customHeight="1">
      <c r="A6" s="1162"/>
      <c r="B6" s="1162"/>
      <c r="C6" s="1162"/>
      <c r="D6" s="106"/>
      <c r="E6" s="106"/>
      <c r="F6" s="103" t="s">
        <v>567</v>
      </c>
      <c r="G6" s="89"/>
      <c r="H6" s="90"/>
      <c r="I6" s="91" t="s">
        <v>569</v>
      </c>
      <c r="J6" s="91" t="s">
        <v>578</v>
      </c>
      <c r="K6" s="91" t="s">
        <v>583</v>
      </c>
      <c r="L6" s="91" t="s">
        <v>583</v>
      </c>
      <c r="M6" s="91" t="s">
        <v>583</v>
      </c>
      <c r="N6" s="91"/>
      <c r="O6" s="89"/>
      <c r="P6" s="90"/>
      <c r="Q6" s="91" t="s">
        <v>569</v>
      </c>
      <c r="R6" s="91" t="s">
        <v>578</v>
      </c>
      <c r="S6" s="91" t="s">
        <v>583</v>
      </c>
      <c r="T6" s="91" t="s">
        <v>583</v>
      </c>
      <c r="U6" s="91" t="s">
        <v>583</v>
      </c>
      <c r="V6" s="91"/>
      <c r="W6" s="721"/>
    </row>
    <row r="7" spans="1:23" s="711" customFormat="1" ht="8.25" customHeight="1">
      <c r="A7" s="2046" t="s">
        <v>463</v>
      </c>
      <c r="B7" s="2046"/>
      <c r="C7" s="2046"/>
      <c r="D7" s="106"/>
      <c r="E7" s="103" t="s">
        <v>591</v>
      </c>
      <c r="F7" s="103" t="s">
        <v>593</v>
      </c>
      <c r="G7" s="87"/>
      <c r="H7" s="96" t="s">
        <v>462</v>
      </c>
      <c r="I7" s="97" t="s">
        <v>568</v>
      </c>
      <c r="J7" s="97" t="s">
        <v>570</v>
      </c>
      <c r="K7" s="97" t="s">
        <v>570</v>
      </c>
      <c r="L7" s="97" t="s">
        <v>570</v>
      </c>
      <c r="M7" s="97" t="s">
        <v>570</v>
      </c>
      <c r="N7" s="97" t="s">
        <v>172</v>
      </c>
      <c r="O7" s="95"/>
      <c r="P7" s="96" t="s">
        <v>462</v>
      </c>
      <c r="Q7" s="97" t="s">
        <v>568</v>
      </c>
      <c r="R7" s="97" t="s">
        <v>570</v>
      </c>
      <c r="S7" s="97" t="s">
        <v>570</v>
      </c>
      <c r="T7" s="97" t="s">
        <v>570</v>
      </c>
      <c r="U7" s="97" t="s">
        <v>570</v>
      </c>
      <c r="V7" s="97" t="s">
        <v>172</v>
      </c>
      <c r="W7" s="759"/>
    </row>
    <row r="8" spans="2:23" s="711" customFormat="1" ht="6.75" customHeight="1">
      <c r="B8" s="1174" t="s">
        <v>588</v>
      </c>
      <c r="D8" s="103" t="s">
        <v>586</v>
      </c>
      <c r="E8" s="103" t="s">
        <v>590</v>
      </c>
      <c r="F8" s="103" t="s">
        <v>592</v>
      </c>
      <c r="G8" s="87"/>
      <c r="H8" s="723"/>
      <c r="I8" s="717"/>
      <c r="J8" s="717"/>
      <c r="K8" s="717"/>
      <c r="L8" s="717"/>
      <c r="M8" s="92"/>
      <c r="N8" s="92"/>
      <c r="O8" s="92"/>
      <c r="P8" s="718"/>
      <c r="Q8" s="719"/>
      <c r="R8" s="719"/>
      <c r="S8" s="719"/>
      <c r="T8" s="719"/>
      <c r="U8" s="720"/>
      <c r="V8" s="92"/>
      <c r="W8" s="721"/>
    </row>
    <row r="9" spans="1:23" s="711" customFormat="1" ht="8.25" customHeight="1">
      <c r="A9" s="1161"/>
      <c r="B9" s="2046" t="s">
        <v>573</v>
      </c>
      <c r="C9" s="2046"/>
      <c r="D9" s="103" t="s">
        <v>585</v>
      </c>
      <c r="E9" s="103" t="s">
        <v>589</v>
      </c>
      <c r="F9" s="103" t="s">
        <v>566</v>
      </c>
      <c r="G9" s="87"/>
      <c r="H9" s="723"/>
      <c r="I9" s="717"/>
      <c r="J9" s="717"/>
      <c r="K9" s="717"/>
      <c r="L9" s="717"/>
      <c r="M9" s="92"/>
      <c r="N9" s="92"/>
      <c r="O9" s="92"/>
      <c r="P9" s="723"/>
      <c r="Q9" s="717"/>
      <c r="R9" s="717"/>
      <c r="S9" s="717"/>
      <c r="T9" s="717"/>
      <c r="U9" s="92"/>
      <c r="V9" s="92"/>
      <c r="W9" s="721"/>
    </row>
    <row r="10" spans="1:23" s="711" customFormat="1" ht="7.5" customHeight="1">
      <c r="A10" s="84"/>
      <c r="B10" s="2030" t="s">
        <v>465</v>
      </c>
      <c r="C10" s="2030"/>
      <c r="D10" s="2030"/>
      <c r="E10" s="2030"/>
      <c r="F10" s="2030"/>
      <c r="G10" s="85"/>
      <c r="H10" s="668"/>
      <c r="I10" s="727"/>
      <c r="J10" s="728"/>
      <c r="K10" s="728"/>
      <c r="L10" s="728"/>
      <c r="M10" s="728"/>
      <c r="N10" s="728"/>
      <c r="O10" s="726"/>
      <c r="P10" s="668"/>
      <c r="Q10" s="727"/>
      <c r="R10" s="728"/>
      <c r="S10" s="728"/>
      <c r="T10" s="728"/>
      <c r="U10" s="728"/>
      <c r="V10" s="728"/>
      <c r="W10" s="721"/>
    </row>
    <row r="11" spans="1:23" s="711" customFormat="1" ht="7.5" customHeight="1">
      <c r="A11" s="729"/>
      <c r="B11" s="729"/>
      <c r="C11" s="729">
        <v>10</v>
      </c>
      <c r="D11" s="843" t="s">
        <v>847</v>
      </c>
      <c r="E11" s="731" t="s">
        <v>33</v>
      </c>
      <c r="F11" s="731" t="s">
        <v>34</v>
      </c>
      <c r="G11" s="732"/>
      <c r="H11" s="662">
        <v>1956</v>
      </c>
      <c r="I11" s="734">
        <v>6</v>
      </c>
      <c r="J11" s="735">
        <v>81</v>
      </c>
      <c r="K11" s="736">
        <v>0.02</v>
      </c>
      <c r="L11" s="735">
        <v>18</v>
      </c>
      <c r="M11" s="735">
        <v>4</v>
      </c>
      <c r="N11" s="734">
        <v>74</v>
      </c>
      <c r="O11" s="733"/>
      <c r="P11" s="662">
        <v>1742</v>
      </c>
      <c r="Q11" s="734">
        <v>16</v>
      </c>
      <c r="R11" s="735">
        <v>75</v>
      </c>
      <c r="S11" s="736">
        <v>0.02</v>
      </c>
      <c r="T11" s="735">
        <v>15</v>
      </c>
      <c r="U11" s="735">
        <v>3</v>
      </c>
      <c r="V11" s="734">
        <v>49</v>
      </c>
      <c r="W11" s="721"/>
    </row>
    <row r="12" spans="1:23" s="711" customFormat="1" ht="7.5" customHeight="1">
      <c r="A12" s="729"/>
      <c r="B12" s="729"/>
      <c r="C12" s="729">
        <v>21</v>
      </c>
      <c r="D12" s="843" t="s">
        <v>847</v>
      </c>
      <c r="E12" s="731" t="s">
        <v>35</v>
      </c>
      <c r="F12" s="731" t="s">
        <v>36</v>
      </c>
      <c r="G12" s="732"/>
      <c r="H12" s="662">
        <v>1009</v>
      </c>
      <c r="I12" s="734">
        <v>246</v>
      </c>
      <c r="J12" s="735">
        <v>63</v>
      </c>
      <c r="K12" s="736">
        <v>0.04</v>
      </c>
      <c r="L12" s="735">
        <v>18</v>
      </c>
      <c r="M12" s="735">
        <v>3</v>
      </c>
      <c r="N12" s="734">
        <v>30</v>
      </c>
      <c r="O12" s="733"/>
      <c r="P12" s="662">
        <v>898</v>
      </c>
      <c r="Q12" s="734">
        <v>266</v>
      </c>
      <c r="R12" s="735">
        <v>63</v>
      </c>
      <c r="S12" s="736">
        <v>0.04</v>
      </c>
      <c r="T12" s="735">
        <v>24</v>
      </c>
      <c r="U12" s="735">
        <v>3</v>
      </c>
      <c r="V12" s="734">
        <v>24</v>
      </c>
      <c r="W12" s="721"/>
    </row>
    <row r="13" spans="1:23" s="711" customFormat="1" ht="7.5" customHeight="1">
      <c r="A13" s="729"/>
      <c r="B13" s="729"/>
      <c r="C13" s="729">
        <v>24</v>
      </c>
      <c r="D13" s="843" t="s">
        <v>848</v>
      </c>
      <c r="E13" s="731" t="s">
        <v>37</v>
      </c>
      <c r="F13" s="731" t="s">
        <v>38</v>
      </c>
      <c r="G13" s="732"/>
      <c r="H13" s="662">
        <v>4895</v>
      </c>
      <c r="I13" s="734">
        <v>857</v>
      </c>
      <c r="J13" s="735">
        <v>65</v>
      </c>
      <c r="K13" s="736">
        <v>0.04</v>
      </c>
      <c r="L13" s="735">
        <v>10</v>
      </c>
      <c r="M13" s="735">
        <v>2</v>
      </c>
      <c r="N13" s="734">
        <v>118</v>
      </c>
      <c r="O13" s="733"/>
      <c r="P13" s="662">
        <v>4411</v>
      </c>
      <c r="Q13" s="734">
        <v>763</v>
      </c>
      <c r="R13" s="735">
        <v>65</v>
      </c>
      <c r="S13" s="736">
        <v>0.04</v>
      </c>
      <c r="T13" s="735">
        <v>11</v>
      </c>
      <c r="U13" s="735">
        <v>3</v>
      </c>
      <c r="V13" s="734">
        <v>124</v>
      </c>
      <c r="W13" s="721"/>
    </row>
    <row r="14" spans="1:23" s="711" customFormat="1" ht="7.5" customHeight="1">
      <c r="A14" s="729"/>
      <c r="B14" s="729"/>
      <c r="C14" s="729">
        <v>27</v>
      </c>
      <c r="D14" s="843" t="s">
        <v>849</v>
      </c>
      <c r="E14" s="731" t="s">
        <v>39</v>
      </c>
      <c r="F14" s="731" t="s">
        <v>40</v>
      </c>
      <c r="G14" s="732"/>
      <c r="H14" s="662">
        <v>5564</v>
      </c>
      <c r="I14" s="734">
        <v>543</v>
      </c>
      <c r="J14" s="735">
        <v>65</v>
      </c>
      <c r="K14" s="736">
        <v>0.05</v>
      </c>
      <c r="L14" s="735">
        <v>12</v>
      </c>
      <c r="M14" s="735">
        <v>3</v>
      </c>
      <c r="N14" s="734">
        <v>194</v>
      </c>
      <c r="O14" s="733"/>
      <c r="P14" s="662">
        <v>5758</v>
      </c>
      <c r="Q14" s="734">
        <v>573</v>
      </c>
      <c r="R14" s="735">
        <v>65</v>
      </c>
      <c r="S14" s="736">
        <v>0.05</v>
      </c>
      <c r="T14" s="735">
        <v>13</v>
      </c>
      <c r="U14" s="735">
        <v>4</v>
      </c>
      <c r="V14" s="734">
        <v>208</v>
      </c>
      <c r="W14" s="721"/>
    </row>
    <row r="15" spans="1:23" s="711" customFormat="1" ht="7.5" customHeight="1">
      <c r="A15" s="729"/>
      <c r="B15" s="729"/>
      <c r="C15" s="729">
        <v>31</v>
      </c>
      <c r="D15" s="843" t="s">
        <v>850</v>
      </c>
      <c r="E15" s="731" t="s">
        <v>41</v>
      </c>
      <c r="F15" s="731" t="s">
        <v>42</v>
      </c>
      <c r="G15" s="732"/>
      <c r="H15" s="662">
        <v>4872</v>
      </c>
      <c r="I15" s="734">
        <v>1515</v>
      </c>
      <c r="J15" s="735">
        <v>64</v>
      </c>
      <c r="K15" s="736">
        <v>0.08</v>
      </c>
      <c r="L15" s="735">
        <v>35</v>
      </c>
      <c r="M15" s="735">
        <v>18</v>
      </c>
      <c r="N15" s="734">
        <v>895</v>
      </c>
      <c r="O15" s="733"/>
      <c r="P15" s="662">
        <v>4894</v>
      </c>
      <c r="Q15" s="734">
        <v>1541</v>
      </c>
      <c r="R15" s="735">
        <v>64</v>
      </c>
      <c r="S15" s="736">
        <v>0.08</v>
      </c>
      <c r="T15" s="735">
        <v>35</v>
      </c>
      <c r="U15" s="735">
        <v>19</v>
      </c>
      <c r="V15" s="734">
        <v>936</v>
      </c>
      <c r="W15" s="721"/>
    </row>
    <row r="16" spans="1:23" s="711" customFormat="1" ht="7.5" customHeight="1">
      <c r="A16" s="729"/>
      <c r="B16" s="729"/>
      <c r="C16" s="729">
        <v>34</v>
      </c>
      <c r="D16" s="843" t="s">
        <v>851</v>
      </c>
      <c r="E16" s="731" t="s">
        <v>43</v>
      </c>
      <c r="F16" s="731" t="s">
        <v>44</v>
      </c>
      <c r="G16" s="732"/>
      <c r="H16" s="662">
        <v>6760</v>
      </c>
      <c r="I16" s="734">
        <v>3412</v>
      </c>
      <c r="J16" s="735">
        <v>65</v>
      </c>
      <c r="K16" s="736">
        <v>0.1</v>
      </c>
      <c r="L16" s="735">
        <v>33</v>
      </c>
      <c r="M16" s="735">
        <v>22</v>
      </c>
      <c r="N16" s="734">
        <v>1480</v>
      </c>
      <c r="O16" s="733"/>
      <c r="P16" s="662">
        <v>7191</v>
      </c>
      <c r="Q16" s="734">
        <v>3251</v>
      </c>
      <c r="R16" s="735">
        <v>65</v>
      </c>
      <c r="S16" s="736">
        <v>0.1</v>
      </c>
      <c r="T16" s="735">
        <v>33</v>
      </c>
      <c r="U16" s="735">
        <v>23</v>
      </c>
      <c r="V16" s="734">
        <v>1637</v>
      </c>
      <c r="W16" s="721"/>
    </row>
    <row r="17" spans="1:23" s="711" customFormat="1" ht="7.5" customHeight="1">
      <c r="A17" s="729"/>
      <c r="B17" s="729"/>
      <c r="C17" s="729">
        <v>37</v>
      </c>
      <c r="D17" s="843" t="s">
        <v>852</v>
      </c>
      <c r="E17" s="731" t="s">
        <v>45</v>
      </c>
      <c r="F17" s="731" t="s">
        <v>46</v>
      </c>
      <c r="G17" s="732"/>
      <c r="H17" s="662">
        <v>11747</v>
      </c>
      <c r="I17" s="734">
        <v>6573</v>
      </c>
      <c r="J17" s="735">
        <v>65</v>
      </c>
      <c r="K17" s="736">
        <v>0.13</v>
      </c>
      <c r="L17" s="735">
        <v>36</v>
      </c>
      <c r="M17" s="735">
        <v>29</v>
      </c>
      <c r="N17" s="734">
        <v>3407</v>
      </c>
      <c r="O17" s="733"/>
      <c r="P17" s="662">
        <v>10854</v>
      </c>
      <c r="Q17" s="734">
        <v>6661</v>
      </c>
      <c r="R17" s="735">
        <v>65</v>
      </c>
      <c r="S17" s="736">
        <v>0.13</v>
      </c>
      <c r="T17" s="735">
        <v>39</v>
      </c>
      <c r="U17" s="735">
        <v>31</v>
      </c>
      <c r="V17" s="734">
        <v>3413</v>
      </c>
      <c r="W17" s="721"/>
    </row>
    <row r="18" spans="1:23" s="711" customFormat="1" ht="7.5" customHeight="1">
      <c r="A18" s="729"/>
      <c r="B18" s="729"/>
      <c r="C18" s="729">
        <v>41</v>
      </c>
      <c r="D18" s="843" t="s">
        <v>853</v>
      </c>
      <c r="E18" s="731" t="s">
        <v>47</v>
      </c>
      <c r="F18" s="731" t="s">
        <v>48</v>
      </c>
      <c r="G18" s="732"/>
      <c r="H18" s="662">
        <v>20080</v>
      </c>
      <c r="I18" s="734">
        <v>10964</v>
      </c>
      <c r="J18" s="735">
        <v>66</v>
      </c>
      <c r="K18" s="736">
        <v>0.17</v>
      </c>
      <c r="L18" s="735">
        <v>42</v>
      </c>
      <c r="M18" s="735">
        <v>37</v>
      </c>
      <c r="N18" s="734">
        <v>7333</v>
      </c>
      <c r="O18" s="733"/>
      <c r="P18" s="662">
        <v>20655</v>
      </c>
      <c r="Q18" s="734">
        <v>10703</v>
      </c>
      <c r="R18" s="735">
        <v>66</v>
      </c>
      <c r="S18" s="736">
        <v>0.17</v>
      </c>
      <c r="T18" s="735">
        <v>42</v>
      </c>
      <c r="U18" s="735">
        <v>38</v>
      </c>
      <c r="V18" s="734">
        <v>7833</v>
      </c>
      <c r="W18" s="721"/>
    </row>
    <row r="19" spans="1:23" s="711" customFormat="1" ht="7.5" customHeight="1">
      <c r="A19" s="729"/>
      <c r="B19" s="729"/>
      <c r="C19" s="729">
        <v>44</v>
      </c>
      <c r="D19" s="843" t="s">
        <v>854</v>
      </c>
      <c r="E19" s="731" t="s">
        <v>49</v>
      </c>
      <c r="F19" s="731" t="s">
        <v>50</v>
      </c>
      <c r="G19" s="732"/>
      <c r="H19" s="662">
        <v>16008</v>
      </c>
      <c r="I19" s="734">
        <v>8861</v>
      </c>
      <c r="J19" s="735">
        <v>66</v>
      </c>
      <c r="K19" s="736">
        <v>0.24</v>
      </c>
      <c r="L19" s="735">
        <v>40</v>
      </c>
      <c r="M19" s="735">
        <v>41</v>
      </c>
      <c r="N19" s="734">
        <v>6520</v>
      </c>
      <c r="O19" s="733"/>
      <c r="P19" s="662">
        <v>14935</v>
      </c>
      <c r="Q19" s="734">
        <v>7852</v>
      </c>
      <c r="R19" s="735">
        <v>66</v>
      </c>
      <c r="S19" s="736">
        <v>0.24</v>
      </c>
      <c r="T19" s="735">
        <v>41</v>
      </c>
      <c r="U19" s="735">
        <v>43</v>
      </c>
      <c r="V19" s="734">
        <v>6471</v>
      </c>
      <c r="W19" s="721"/>
    </row>
    <row r="20" spans="1:23" s="711" customFormat="1" ht="7.5" customHeight="1">
      <c r="A20" s="729"/>
      <c r="B20" s="729"/>
      <c r="C20" s="729">
        <v>47</v>
      </c>
      <c r="D20" s="843" t="s">
        <v>855</v>
      </c>
      <c r="E20" s="731" t="s">
        <v>51</v>
      </c>
      <c r="F20" s="731" t="s">
        <v>52</v>
      </c>
      <c r="G20" s="732"/>
      <c r="H20" s="668">
        <v>19147</v>
      </c>
      <c r="I20" s="727">
        <v>10356</v>
      </c>
      <c r="J20" s="737">
        <v>67</v>
      </c>
      <c r="K20" s="738">
        <v>0.33</v>
      </c>
      <c r="L20" s="737">
        <v>36</v>
      </c>
      <c r="M20" s="737">
        <v>46</v>
      </c>
      <c r="N20" s="727">
        <v>8747</v>
      </c>
      <c r="O20" s="733"/>
      <c r="P20" s="668">
        <v>18199</v>
      </c>
      <c r="Q20" s="727">
        <v>9464</v>
      </c>
      <c r="R20" s="737">
        <v>67</v>
      </c>
      <c r="S20" s="738">
        <v>0.33</v>
      </c>
      <c r="T20" s="737">
        <v>37</v>
      </c>
      <c r="U20" s="737">
        <v>48</v>
      </c>
      <c r="V20" s="727">
        <v>8658</v>
      </c>
      <c r="W20" s="721"/>
    </row>
    <row r="21" spans="1:23" s="711" customFormat="1" ht="9" customHeight="1">
      <c r="A21" s="84"/>
      <c r="B21" s="84"/>
      <c r="C21" s="84"/>
      <c r="D21" s="91"/>
      <c r="E21" s="91"/>
      <c r="F21" s="91"/>
      <c r="G21" s="739"/>
      <c r="H21" s="684">
        <f>SUM(H11:H20)</f>
        <v>92038</v>
      </c>
      <c r="I21" s="741">
        <f>SUM(I11:I20)</f>
        <v>43333</v>
      </c>
      <c r="J21" s="742">
        <v>66</v>
      </c>
      <c r="K21" s="743">
        <v>0.18</v>
      </c>
      <c r="L21" s="742">
        <v>34</v>
      </c>
      <c r="M21" s="742">
        <v>31</v>
      </c>
      <c r="N21" s="741">
        <f>SUM(N11:N20)</f>
        <v>28798</v>
      </c>
      <c r="O21" s="740"/>
      <c r="P21" s="684">
        <f>SUM(P11:P20)</f>
        <v>89537</v>
      </c>
      <c r="Q21" s="741">
        <f>SUM(Q11:Q20)</f>
        <v>41090</v>
      </c>
      <c r="R21" s="742">
        <v>66</v>
      </c>
      <c r="S21" s="743">
        <v>0.18</v>
      </c>
      <c r="T21" s="742">
        <v>35</v>
      </c>
      <c r="U21" s="742">
        <v>33</v>
      </c>
      <c r="V21" s="741">
        <f>SUM(V11:V20)</f>
        <v>29353</v>
      </c>
      <c r="W21" s="744"/>
    </row>
    <row r="22" spans="1:23" s="711" customFormat="1" ht="7.5" customHeight="1">
      <c r="A22" s="84"/>
      <c r="B22" s="2030" t="s">
        <v>466</v>
      </c>
      <c r="C22" s="2030"/>
      <c r="D22" s="2030"/>
      <c r="E22" s="2030"/>
      <c r="F22" s="2030"/>
      <c r="G22" s="739"/>
      <c r="H22" s="668"/>
      <c r="I22" s="727"/>
      <c r="J22" s="737"/>
      <c r="K22" s="745"/>
      <c r="L22" s="737"/>
      <c r="M22" s="737"/>
      <c r="N22" s="727"/>
      <c r="O22" s="733"/>
      <c r="P22" s="668"/>
      <c r="Q22" s="727"/>
      <c r="R22" s="737"/>
      <c r="S22" s="745"/>
      <c r="T22" s="737"/>
      <c r="U22" s="737"/>
      <c r="V22" s="727"/>
      <c r="W22" s="721"/>
    </row>
    <row r="23" spans="1:23" s="711" customFormat="1" ht="7.5" customHeight="1">
      <c r="A23" s="729"/>
      <c r="B23" s="729"/>
      <c r="C23" s="729">
        <v>51</v>
      </c>
      <c r="D23" s="843" t="s">
        <v>856</v>
      </c>
      <c r="E23" s="731" t="s">
        <v>53</v>
      </c>
      <c r="F23" s="731" t="s">
        <v>54</v>
      </c>
      <c r="G23" s="732"/>
      <c r="H23" s="662">
        <v>15647</v>
      </c>
      <c r="I23" s="734">
        <v>6964</v>
      </c>
      <c r="J23" s="735">
        <v>49</v>
      </c>
      <c r="K23" s="736">
        <v>0.51</v>
      </c>
      <c r="L23" s="735">
        <v>35</v>
      </c>
      <c r="M23" s="735">
        <v>51</v>
      </c>
      <c r="N23" s="734">
        <v>8030</v>
      </c>
      <c r="O23" s="733"/>
      <c r="P23" s="662">
        <v>15382</v>
      </c>
      <c r="Q23" s="734">
        <v>6910</v>
      </c>
      <c r="R23" s="735">
        <v>50</v>
      </c>
      <c r="S23" s="736">
        <v>0.51</v>
      </c>
      <c r="T23" s="735">
        <v>35</v>
      </c>
      <c r="U23" s="735">
        <v>54</v>
      </c>
      <c r="V23" s="734">
        <v>8250</v>
      </c>
      <c r="W23" s="721"/>
    </row>
    <row r="24" spans="1:23" s="711" customFormat="1" ht="7.5" customHeight="1">
      <c r="A24" s="729"/>
      <c r="B24" s="729"/>
      <c r="C24" s="729">
        <v>54</v>
      </c>
      <c r="D24" s="843" t="s">
        <v>857</v>
      </c>
      <c r="E24" s="731" t="s">
        <v>55</v>
      </c>
      <c r="F24" s="731" t="s">
        <v>56</v>
      </c>
      <c r="G24" s="732"/>
      <c r="H24" s="662">
        <v>14313</v>
      </c>
      <c r="I24" s="734">
        <v>6412</v>
      </c>
      <c r="J24" s="735">
        <v>50</v>
      </c>
      <c r="K24" s="736">
        <v>0.7</v>
      </c>
      <c r="L24" s="735">
        <v>33</v>
      </c>
      <c r="M24" s="735">
        <v>52</v>
      </c>
      <c r="N24" s="734">
        <v>7424</v>
      </c>
      <c r="O24" s="733"/>
      <c r="P24" s="662">
        <v>14832</v>
      </c>
      <c r="Q24" s="734">
        <v>6792</v>
      </c>
      <c r="R24" s="735">
        <v>50</v>
      </c>
      <c r="S24" s="736">
        <v>0.7</v>
      </c>
      <c r="T24" s="735">
        <v>32</v>
      </c>
      <c r="U24" s="735">
        <v>54</v>
      </c>
      <c r="V24" s="734">
        <v>7976</v>
      </c>
      <c r="W24" s="721"/>
    </row>
    <row r="25" spans="1:23" s="711" customFormat="1" ht="7.5" customHeight="1">
      <c r="A25" s="729"/>
      <c r="B25" s="729"/>
      <c r="C25" s="729">
        <v>57</v>
      </c>
      <c r="D25" s="843" t="s">
        <v>858</v>
      </c>
      <c r="E25" s="731" t="s">
        <v>57</v>
      </c>
      <c r="F25" s="731" t="s">
        <v>58</v>
      </c>
      <c r="G25" s="732"/>
      <c r="H25" s="662">
        <v>11343</v>
      </c>
      <c r="I25" s="734">
        <v>4405</v>
      </c>
      <c r="J25" s="735">
        <v>51</v>
      </c>
      <c r="K25" s="736">
        <v>1.28</v>
      </c>
      <c r="L25" s="735">
        <v>33</v>
      </c>
      <c r="M25" s="735">
        <v>65</v>
      </c>
      <c r="N25" s="734">
        <v>7361</v>
      </c>
      <c r="O25" s="733"/>
      <c r="P25" s="662">
        <v>10805</v>
      </c>
      <c r="Q25" s="734">
        <v>4126</v>
      </c>
      <c r="R25" s="735">
        <v>51</v>
      </c>
      <c r="S25" s="736">
        <v>1.28</v>
      </c>
      <c r="T25" s="735">
        <v>33</v>
      </c>
      <c r="U25" s="735">
        <v>67</v>
      </c>
      <c r="V25" s="734">
        <v>7246</v>
      </c>
      <c r="W25" s="721"/>
    </row>
    <row r="26" spans="1:23" s="711" customFormat="1" ht="7.5" customHeight="1">
      <c r="A26" s="729"/>
      <c r="B26" s="729"/>
      <c r="C26" s="729">
        <v>61</v>
      </c>
      <c r="D26" s="843" t="s">
        <v>859</v>
      </c>
      <c r="E26" s="731" t="s">
        <v>59</v>
      </c>
      <c r="F26" s="731" t="s">
        <v>60</v>
      </c>
      <c r="G26" s="732"/>
      <c r="H26" s="662">
        <v>8967</v>
      </c>
      <c r="I26" s="734">
        <v>3534</v>
      </c>
      <c r="J26" s="735">
        <v>51</v>
      </c>
      <c r="K26" s="736">
        <v>2.13</v>
      </c>
      <c r="L26" s="735">
        <v>30</v>
      </c>
      <c r="M26" s="735">
        <v>68</v>
      </c>
      <c r="N26" s="734">
        <v>6138</v>
      </c>
      <c r="O26" s="733"/>
      <c r="P26" s="662">
        <v>8296</v>
      </c>
      <c r="Q26" s="734">
        <v>3573</v>
      </c>
      <c r="R26" s="735">
        <v>51</v>
      </c>
      <c r="S26" s="736">
        <v>2.12</v>
      </c>
      <c r="T26" s="735">
        <v>30</v>
      </c>
      <c r="U26" s="735">
        <v>69</v>
      </c>
      <c r="V26" s="734">
        <v>5729</v>
      </c>
      <c r="W26" s="721"/>
    </row>
    <row r="27" spans="1:23" s="711" customFormat="1" ht="7.5" customHeight="1">
      <c r="A27" s="729"/>
      <c r="B27" s="729"/>
      <c r="C27" s="729">
        <v>64</v>
      </c>
      <c r="D27" s="843" t="s">
        <v>860</v>
      </c>
      <c r="E27" s="731" t="s">
        <v>61</v>
      </c>
      <c r="F27" s="731" t="s">
        <v>62</v>
      </c>
      <c r="G27" s="732"/>
      <c r="H27" s="662">
        <v>4778</v>
      </c>
      <c r="I27" s="734">
        <v>1575</v>
      </c>
      <c r="J27" s="735">
        <v>56</v>
      </c>
      <c r="K27" s="736">
        <v>4.19</v>
      </c>
      <c r="L27" s="735">
        <v>34</v>
      </c>
      <c r="M27" s="735">
        <v>92</v>
      </c>
      <c r="N27" s="734">
        <v>4251</v>
      </c>
      <c r="O27" s="733"/>
      <c r="P27" s="662">
        <v>4262</v>
      </c>
      <c r="Q27" s="734">
        <v>1422</v>
      </c>
      <c r="R27" s="735">
        <v>56</v>
      </c>
      <c r="S27" s="736">
        <v>4.02</v>
      </c>
      <c r="T27" s="735">
        <v>32</v>
      </c>
      <c r="U27" s="735">
        <v>86</v>
      </c>
      <c r="V27" s="734">
        <v>3649</v>
      </c>
      <c r="W27" s="721"/>
    </row>
    <row r="28" spans="1:23" s="711" customFormat="1" ht="7.5" customHeight="1">
      <c r="A28" s="729"/>
      <c r="B28" s="729"/>
      <c r="C28" s="729">
        <v>67</v>
      </c>
      <c r="D28" s="843" t="s">
        <v>861</v>
      </c>
      <c r="E28" s="731" t="s">
        <v>63</v>
      </c>
      <c r="F28" s="731" t="s">
        <v>64</v>
      </c>
      <c r="G28" s="732"/>
      <c r="H28" s="668">
        <v>851</v>
      </c>
      <c r="I28" s="727">
        <v>184</v>
      </c>
      <c r="J28" s="737">
        <v>52</v>
      </c>
      <c r="K28" s="738">
        <v>8.29</v>
      </c>
      <c r="L28" s="737">
        <v>29</v>
      </c>
      <c r="M28" s="737">
        <v>100</v>
      </c>
      <c r="N28" s="727">
        <v>848</v>
      </c>
      <c r="O28" s="733"/>
      <c r="P28" s="668">
        <v>921</v>
      </c>
      <c r="Q28" s="727">
        <v>200</v>
      </c>
      <c r="R28" s="737">
        <v>51</v>
      </c>
      <c r="S28" s="738">
        <v>8.46</v>
      </c>
      <c r="T28" s="737">
        <v>31</v>
      </c>
      <c r="U28" s="737">
        <v>106</v>
      </c>
      <c r="V28" s="727">
        <v>979</v>
      </c>
      <c r="W28" s="721"/>
    </row>
    <row r="29" spans="1:23" s="711" customFormat="1" ht="9" customHeight="1">
      <c r="A29" s="746"/>
      <c r="B29" s="746"/>
      <c r="C29" s="746"/>
      <c r="D29" s="747"/>
      <c r="E29" s="747"/>
      <c r="F29" s="747"/>
      <c r="G29" s="739"/>
      <c r="H29" s="684">
        <f>SUM(H23:H28)</f>
        <v>55899</v>
      </c>
      <c r="I29" s="741">
        <f>SUM(I23:I28)</f>
        <v>23074</v>
      </c>
      <c r="J29" s="742">
        <v>51</v>
      </c>
      <c r="K29" s="743">
        <v>1.41</v>
      </c>
      <c r="L29" s="742">
        <v>33</v>
      </c>
      <c r="M29" s="742">
        <v>61</v>
      </c>
      <c r="N29" s="741">
        <f>SUM(N23:N28)</f>
        <v>34052</v>
      </c>
      <c r="O29" s="740"/>
      <c r="P29" s="684">
        <f>SUM(P23:P28)</f>
        <v>54498</v>
      </c>
      <c r="Q29" s="741">
        <f>SUM(Q23:Q28)</f>
        <v>23023</v>
      </c>
      <c r="R29" s="742">
        <v>51</v>
      </c>
      <c r="S29" s="743">
        <v>1.37</v>
      </c>
      <c r="T29" s="742">
        <v>33</v>
      </c>
      <c r="U29" s="742">
        <v>62</v>
      </c>
      <c r="V29" s="741">
        <f>SUM(V23:V28)</f>
        <v>33829</v>
      </c>
      <c r="W29" s="744"/>
    </row>
    <row r="30" spans="1:23" s="711" customFormat="1" ht="7.5" customHeight="1">
      <c r="A30" s="84"/>
      <c r="B30" s="2030" t="s">
        <v>467</v>
      </c>
      <c r="C30" s="2030"/>
      <c r="D30" s="2030"/>
      <c r="E30" s="2030"/>
      <c r="F30" s="2030"/>
      <c r="G30" s="739"/>
      <c r="H30" s="668"/>
      <c r="I30" s="727"/>
      <c r="J30" s="737"/>
      <c r="K30" s="745"/>
      <c r="L30" s="737"/>
      <c r="M30" s="737"/>
      <c r="N30" s="727"/>
      <c r="O30" s="733"/>
      <c r="P30" s="668"/>
      <c r="Q30" s="727"/>
      <c r="R30" s="737"/>
      <c r="S30" s="745"/>
      <c r="T30" s="737"/>
      <c r="U30" s="737"/>
      <c r="V30" s="727"/>
      <c r="W30" s="721"/>
    </row>
    <row r="31" spans="1:23" s="711" customFormat="1" ht="7.5" customHeight="1">
      <c r="A31" s="729"/>
      <c r="B31" s="729"/>
      <c r="C31" s="729">
        <v>70</v>
      </c>
      <c r="D31" s="843" t="s">
        <v>862</v>
      </c>
      <c r="E31" s="731" t="s">
        <v>66</v>
      </c>
      <c r="F31" s="731" t="s">
        <v>67</v>
      </c>
      <c r="G31" s="732"/>
      <c r="H31" s="662">
        <v>481</v>
      </c>
      <c r="I31" s="734">
        <v>87</v>
      </c>
      <c r="J31" s="735">
        <v>53</v>
      </c>
      <c r="K31" s="736">
        <v>18.27</v>
      </c>
      <c r="L31" s="735">
        <v>41</v>
      </c>
      <c r="M31" s="735">
        <v>203</v>
      </c>
      <c r="N31" s="734">
        <v>974</v>
      </c>
      <c r="O31" s="726"/>
      <c r="P31" s="662">
        <v>666</v>
      </c>
      <c r="Q31" s="734">
        <v>249</v>
      </c>
      <c r="R31" s="735">
        <v>48</v>
      </c>
      <c r="S31" s="736">
        <v>18.11</v>
      </c>
      <c r="T31" s="735">
        <v>41</v>
      </c>
      <c r="U31" s="735">
        <v>197</v>
      </c>
      <c r="V31" s="734">
        <v>1313</v>
      </c>
      <c r="W31" s="721"/>
    </row>
    <row r="32" spans="1:23" s="711" customFormat="1" ht="7.5" customHeight="1">
      <c r="A32" s="729"/>
      <c r="B32" s="729"/>
      <c r="C32" s="729">
        <v>75</v>
      </c>
      <c r="D32" s="843" t="s">
        <v>863</v>
      </c>
      <c r="E32" s="731" t="s">
        <v>468</v>
      </c>
      <c r="F32" s="731" t="s">
        <v>469</v>
      </c>
      <c r="G32" s="732"/>
      <c r="H32" s="662">
        <v>78</v>
      </c>
      <c r="I32" s="734">
        <v>26</v>
      </c>
      <c r="J32" s="735">
        <v>52</v>
      </c>
      <c r="K32" s="736">
        <v>16.72</v>
      </c>
      <c r="L32" s="735">
        <v>71</v>
      </c>
      <c r="M32" s="735">
        <v>331</v>
      </c>
      <c r="N32" s="734">
        <v>258</v>
      </c>
      <c r="O32" s="726"/>
      <c r="P32" s="662">
        <v>62</v>
      </c>
      <c r="Q32" s="734">
        <v>4</v>
      </c>
      <c r="R32" s="735">
        <v>56</v>
      </c>
      <c r="S32" s="736">
        <v>16.72</v>
      </c>
      <c r="T32" s="735">
        <v>75</v>
      </c>
      <c r="U32" s="735">
        <v>344</v>
      </c>
      <c r="V32" s="734">
        <v>212</v>
      </c>
      <c r="W32" s="721"/>
    </row>
    <row r="33" spans="1:23" s="711" customFormat="1" ht="7.5" customHeight="1">
      <c r="A33" s="729"/>
      <c r="B33" s="729"/>
      <c r="C33" s="729">
        <v>80</v>
      </c>
      <c r="D33" s="843" t="s">
        <v>719</v>
      </c>
      <c r="E33" s="731" t="s">
        <v>470</v>
      </c>
      <c r="F33" s="731" t="s">
        <v>69</v>
      </c>
      <c r="G33" s="732"/>
      <c r="H33" s="668">
        <v>460</v>
      </c>
      <c r="I33" s="727">
        <v>107</v>
      </c>
      <c r="J33" s="737">
        <v>43</v>
      </c>
      <c r="K33" s="738">
        <v>35</v>
      </c>
      <c r="L33" s="737">
        <v>26</v>
      </c>
      <c r="M33" s="737">
        <v>134</v>
      </c>
      <c r="N33" s="727">
        <v>617</v>
      </c>
      <c r="O33" s="726"/>
      <c r="P33" s="668">
        <v>443</v>
      </c>
      <c r="Q33" s="727">
        <v>132</v>
      </c>
      <c r="R33" s="737">
        <v>44</v>
      </c>
      <c r="S33" s="738">
        <v>34.76</v>
      </c>
      <c r="T33" s="737">
        <v>26</v>
      </c>
      <c r="U33" s="737">
        <v>137</v>
      </c>
      <c r="V33" s="727">
        <v>604</v>
      </c>
      <c r="W33" s="721"/>
    </row>
    <row r="34" spans="1:23" s="711" customFormat="1" ht="9" customHeight="1">
      <c r="A34" s="746"/>
      <c r="B34" s="746"/>
      <c r="C34" s="746"/>
      <c r="D34" s="747"/>
      <c r="E34" s="747"/>
      <c r="F34" s="747"/>
      <c r="G34" s="739"/>
      <c r="H34" s="684">
        <f>SUM(H31:H33)</f>
        <v>1019</v>
      </c>
      <c r="I34" s="741">
        <f>SUM(I31:I33)</f>
        <v>220</v>
      </c>
      <c r="J34" s="742">
        <v>48</v>
      </c>
      <c r="K34" s="743">
        <v>25.7</v>
      </c>
      <c r="L34" s="742">
        <v>37</v>
      </c>
      <c r="M34" s="742">
        <v>182</v>
      </c>
      <c r="N34" s="741">
        <f>SUM(N31:N33)</f>
        <v>1849</v>
      </c>
      <c r="O34" s="740"/>
      <c r="P34" s="684">
        <f>SUM(P31:P33)</f>
        <v>1171</v>
      </c>
      <c r="Q34" s="741">
        <f>SUM(Q31:Q33)</f>
        <v>385</v>
      </c>
      <c r="R34" s="742">
        <v>47</v>
      </c>
      <c r="S34" s="743">
        <v>24.33</v>
      </c>
      <c r="T34" s="742">
        <v>37</v>
      </c>
      <c r="U34" s="742">
        <v>182</v>
      </c>
      <c r="V34" s="741">
        <f>SUM(V31:V33)</f>
        <v>2129</v>
      </c>
      <c r="W34" s="744"/>
    </row>
    <row r="35" spans="1:23" s="711" customFormat="1" ht="7.5" customHeight="1">
      <c r="A35" s="84"/>
      <c r="B35" s="2030" t="s">
        <v>471</v>
      </c>
      <c r="C35" s="2030"/>
      <c r="D35" s="2030"/>
      <c r="E35" s="2030"/>
      <c r="F35" s="2030"/>
      <c r="G35" s="739"/>
      <c r="H35" s="668"/>
      <c r="I35" s="727"/>
      <c r="J35" s="737"/>
      <c r="K35" s="745"/>
      <c r="L35" s="737"/>
      <c r="M35" s="737"/>
      <c r="N35" s="727"/>
      <c r="O35" s="726"/>
      <c r="P35" s="668"/>
      <c r="Q35" s="727"/>
      <c r="R35" s="737"/>
      <c r="S35" s="745"/>
      <c r="T35" s="737"/>
      <c r="U35" s="737"/>
      <c r="V35" s="727"/>
      <c r="W35" s="721"/>
    </row>
    <row r="36" spans="1:23" s="711" customFormat="1" ht="7.5" customHeight="1">
      <c r="A36" s="729"/>
      <c r="B36" s="729"/>
      <c r="C36" s="729">
        <v>90</v>
      </c>
      <c r="D36" s="730" t="s">
        <v>753</v>
      </c>
      <c r="E36" s="731" t="s">
        <v>70</v>
      </c>
      <c r="F36" s="731" t="s">
        <v>71</v>
      </c>
      <c r="G36" s="732"/>
      <c r="H36" s="668">
        <v>325</v>
      </c>
      <c r="I36" s="727">
        <v>15</v>
      </c>
      <c r="J36" s="737">
        <v>36</v>
      </c>
      <c r="K36" s="738">
        <v>100</v>
      </c>
      <c r="L36" s="737">
        <v>41</v>
      </c>
      <c r="M36" s="737">
        <v>152</v>
      </c>
      <c r="N36" s="727">
        <v>493</v>
      </c>
      <c r="O36" s="726"/>
      <c r="P36" s="668">
        <v>344</v>
      </c>
      <c r="Q36" s="727">
        <v>18</v>
      </c>
      <c r="R36" s="737">
        <v>40</v>
      </c>
      <c r="S36" s="738">
        <v>100</v>
      </c>
      <c r="T36" s="737">
        <v>38</v>
      </c>
      <c r="U36" s="737">
        <v>210</v>
      </c>
      <c r="V36" s="727">
        <v>723</v>
      </c>
      <c r="W36" s="721"/>
    </row>
    <row r="37" spans="1:23" s="711" customFormat="1" ht="9" customHeight="1">
      <c r="A37" s="746"/>
      <c r="B37" s="746"/>
      <c r="C37" s="746"/>
      <c r="D37" s="747"/>
      <c r="E37" s="747"/>
      <c r="F37" s="747"/>
      <c r="G37" s="739"/>
      <c r="H37" s="684">
        <f>SUM(H36)</f>
        <v>325</v>
      </c>
      <c r="I37" s="741">
        <f>SUM(I36)</f>
        <v>15</v>
      </c>
      <c r="J37" s="742">
        <v>36</v>
      </c>
      <c r="K37" s="743">
        <v>100</v>
      </c>
      <c r="L37" s="742">
        <v>41</v>
      </c>
      <c r="M37" s="742">
        <v>152</v>
      </c>
      <c r="N37" s="741">
        <f>SUM(N36)</f>
        <v>493</v>
      </c>
      <c r="O37" s="740"/>
      <c r="P37" s="684">
        <f>SUM(P36)</f>
        <v>344</v>
      </c>
      <c r="Q37" s="741">
        <f>SUM(Q36)</f>
        <v>18</v>
      </c>
      <c r="R37" s="742">
        <v>40</v>
      </c>
      <c r="S37" s="743">
        <v>100</v>
      </c>
      <c r="T37" s="742">
        <v>38</v>
      </c>
      <c r="U37" s="742">
        <v>210</v>
      </c>
      <c r="V37" s="741">
        <f>SUM(V36)</f>
        <v>723</v>
      </c>
      <c r="W37" s="744"/>
    </row>
    <row r="38" spans="1:23" s="711" customFormat="1" ht="9" customHeight="1">
      <c r="A38" s="84"/>
      <c r="B38" s="84"/>
      <c r="C38" s="84"/>
      <c r="D38" s="84"/>
      <c r="E38" s="84"/>
      <c r="F38" s="84"/>
      <c r="G38" s="85"/>
      <c r="H38" s="684">
        <f>H21+H29+H34+H37</f>
        <v>149281</v>
      </c>
      <c r="I38" s="741">
        <f>I21+I29+I34+I37</f>
        <v>66642</v>
      </c>
      <c r="J38" s="742">
        <v>61</v>
      </c>
      <c r="K38" s="743">
        <v>1.03</v>
      </c>
      <c r="L38" s="742">
        <v>34</v>
      </c>
      <c r="M38" s="742">
        <v>44</v>
      </c>
      <c r="N38" s="741">
        <f>N21+N29+N34+N37</f>
        <v>65192</v>
      </c>
      <c r="O38" s="748"/>
      <c r="P38" s="684">
        <f>P21+P29+P34+P37</f>
        <v>145550</v>
      </c>
      <c r="Q38" s="741">
        <f>Q21+Q29+Q34+Q37</f>
        <v>64516</v>
      </c>
      <c r="R38" s="742">
        <v>61</v>
      </c>
      <c r="S38" s="743">
        <v>1.06</v>
      </c>
      <c r="T38" s="742">
        <v>34</v>
      </c>
      <c r="U38" s="742">
        <v>45</v>
      </c>
      <c r="V38" s="741">
        <f>V21+V29+V34+V37</f>
        <v>66034</v>
      </c>
      <c r="W38" s="744"/>
    </row>
    <row r="39" spans="1:23" s="711" customFormat="1" ht="7.5" customHeight="1">
      <c r="A39" s="694"/>
      <c r="B39" s="2032" t="s">
        <v>234</v>
      </c>
      <c r="C39" s="2032"/>
      <c r="D39" s="2032"/>
      <c r="E39" s="2032"/>
      <c r="F39" s="2032"/>
      <c r="G39" s="749"/>
      <c r="H39" s="668"/>
      <c r="I39" s="727"/>
      <c r="J39" s="737"/>
      <c r="K39" s="750"/>
      <c r="L39" s="727"/>
      <c r="M39" s="727"/>
      <c r="N39" s="727"/>
      <c r="O39" s="716"/>
      <c r="P39" s="668"/>
      <c r="Q39" s="727"/>
      <c r="R39" s="737"/>
      <c r="S39" s="750"/>
      <c r="T39" s="727"/>
      <c r="U39" s="727"/>
      <c r="V39" s="727"/>
      <c r="W39" s="721"/>
    </row>
    <row r="40" spans="1:23" s="711" customFormat="1" ht="7.5" customHeight="1">
      <c r="A40" s="84"/>
      <c r="B40" s="2030" t="s">
        <v>465</v>
      </c>
      <c r="C40" s="2030"/>
      <c r="D40" s="2030"/>
      <c r="E40" s="2030"/>
      <c r="F40" s="2030"/>
      <c r="G40" s="85"/>
      <c r="H40" s="668"/>
      <c r="I40" s="727"/>
      <c r="J40" s="737"/>
      <c r="K40" s="745"/>
      <c r="L40" s="737"/>
      <c r="M40" s="737"/>
      <c r="N40" s="727"/>
      <c r="O40" s="726"/>
      <c r="P40" s="668"/>
      <c r="Q40" s="727"/>
      <c r="R40" s="737"/>
      <c r="S40" s="745"/>
      <c r="T40" s="737"/>
      <c r="U40" s="737"/>
      <c r="V40" s="727"/>
      <c r="W40" s="721"/>
    </row>
    <row r="41" spans="1:23" s="711" customFormat="1" ht="7.5" customHeight="1">
      <c r="A41" s="729"/>
      <c r="B41" s="729"/>
      <c r="C41" s="751" t="s">
        <v>72</v>
      </c>
      <c r="D41" s="843" t="s">
        <v>720</v>
      </c>
      <c r="E41" s="731" t="s">
        <v>33</v>
      </c>
      <c r="F41" s="731" t="s">
        <v>34</v>
      </c>
      <c r="G41" s="732"/>
      <c r="H41" s="662">
        <v>29142</v>
      </c>
      <c r="I41" s="734">
        <v>189</v>
      </c>
      <c r="J41" s="735">
        <v>64</v>
      </c>
      <c r="K41" s="736">
        <v>0.01</v>
      </c>
      <c r="L41" s="735">
        <v>5</v>
      </c>
      <c r="M41" s="735">
        <v>1</v>
      </c>
      <c r="N41" s="734">
        <v>230</v>
      </c>
      <c r="O41" s="733"/>
      <c r="P41" s="662">
        <v>26433</v>
      </c>
      <c r="Q41" s="734">
        <v>189</v>
      </c>
      <c r="R41" s="735">
        <v>64</v>
      </c>
      <c r="S41" s="736">
        <v>0.01</v>
      </c>
      <c r="T41" s="735">
        <v>5</v>
      </c>
      <c r="U41" s="735">
        <v>1</v>
      </c>
      <c r="V41" s="734">
        <v>202</v>
      </c>
      <c r="W41" s="721"/>
    </row>
    <row r="42" spans="1:23" s="711" customFormat="1" ht="7.5" customHeight="1">
      <c r="A42" s="729"/>
      <c r="B42" s="729"/>
      <c r="C42" s="729">
        <v>10</v>
      </c>
      <c r="D42" s="843" t="s">
        <v>721</v>
      </c>
      <c r="E42" s="731" t="s">
        <v>33</v>
      </c>
      <c r="F42" s="731" t="s">
        <v>34</v>
      </c>
      <c r="G42" s="732"/>
      <c r="H42" s="662">
        <v>18250</v>
      </c>
      <c r="I42" s="734">
        <v>3097</v>
      </c>
      <c r="J42" s="735">
        <v>63</v>
      </c>
      <c r="K42" s="736">
        <v>0.02</v>
      </c>
      <c r="L42" s="735">
        <v>13</v>
      </c>
      <c r="M42" s="735">
        <v>3</v>
      </c>
      <c r="N42" s="734">
        <v>526</v>
      </c>
      <c r="O42" s="733"/>
      <c r="P42" s="662">
        <v>15904</v>
      </c>
      <c r="Q42" s="734">
        <v>2927</v>
      </c>
      <c r="R42" s="735">
        <v>63</v>
      </c>
      <c r="S42" s="736">
        <v>0.02</v>
      </c>
      <c r="T42" s="735">
        <v>13</v>
      </c>
      <c r="U42" s="735">
        <v>3</v>
      </c>
      <c r="V42" s="734">
        <v>456</v>
      </c>
      <c r="W42" s="721"/>
    </row>
    <row r="43" spans="1:23" s="711" customFormat="1" ht="7.5" customHeight="1">
      <c r="A43" s="729"/>
      <c r="B43" s="729"/>
      <c r="C43" s="729">
        <v>21</v>
      </c>
      <c r="D43" s="843" t="s">
        <v>721</v>
      </c>
      <c r="E43" s="731" t="s">
        <v>35</v>
      </c>
      <c r="F43" s="731" t="s">
        <v>36</v>
      </c>
      <c r="G43" s="732"/>
      <c r="H43" s="662">
        <v>1887</v>
      </c>
      <c r="I43" s="734">
        <v>1265</v>
      </c>
      <c r="J43" s="735">
        <v>63</v>
      </c>
      <c r="K43" s="736">
        <v>0.02</v>
      </c>
      <c r="L43" s="735">
        <v>14</v>
      </c>
      <c r="M43" s="735">
        <v>2</v>
      </c>
      <c r="N43" s="734">
        <v>36</v>
      </c>
      <c r="O43" s="733"/>
      <c r="P43" s="662">
        <v>1388</v>
      </c>
      <c r="Q43" s="734">
        <v>783</v>
      </c>
      <c r="R43" s="735">
        <v>63</v>
      </c>
      <c r="S43" s="736">
        <v>0.02</v>
      </c>
      <c r="T43" s="735">
        <v>18</v>
      </c>
      <c r="U43" s="735">
        <v>2</v>
      </c>
      <c r="V43" s="734">
        <v>34</v>
      </c>
      <c r="W43" s="721"/>
    </row>
    <row r="44" spans="1:23" s="711" customFormat="1" ht="7.5" customHeight="1">
      <c r="A44" s="729"/>
      <c r="B44" s="729"/>
      <c r="C44" s="729">
        <v>24</v>
      </c>
      <c r="D44" s="843" t="s">
        <v>721</v>
      </c>
      <c r="E44" s="731" t="s">
        <v>37</v>
      </c>
      <c r="F44" s="731" t="s">
        <v>38</v>
      </c>
      <c r="G44" s="732"/>
      <c r="H44" s="662">
        <v>2837</v>
      </c>
      <c r="I44" s="734">
        <v>756</v>
      </c>
      <c r="J44" s="735">
        <v>65</v>
      </c>
      <c r="K44" s="736">
        <v>0.02</v>
      </c>
      <c r="L44" s="735">
        <v>38</v>
      </c>
      <c r="M44" s="735">
        <v>9</v>
      </c>
      <c r="N44" s="734">
        <v>260</v>
      </c>
      <c r="O44" s="733"/>
      <c r="P44" s="662">
        <v>2339</v>
      </c>
      <c r="Q44" s="734">
        <v>533</v>
      </c>
      <c r="R44" s="735">
        <v>65</v>
      </c>
      <c r="S44" s="736">
        <v>0.02</v>
      </c>
      <c r="T44" s="735">
        <v>41</v>
      </c>
      <c r="U44" s="735">
        <v>7</v>
      </c>
      <c r="V44" s="734">
        <v>171</v>
      </c>
      <c r="W44" s="721"/>
    </row>
    <row r="45" spans="1:23" s="711" customFormat="1" ht="7.5" customHeight="1">
      <c r="A45" s="729"/>
      <c r="B45" s="729"/>
      <c r="C45" s="729">
        <v>27</v>
      </c>
      <c r="D45" s="843" t="s">
        <v>722</v>
      </c>
      <c r="E45" s="731" t="s">
        <v>39</v>
      </c>
      <c r="F45" s="731" t="s">
        <v>40</v>
      </c>
      <c r="G45" s="732"/>
      <c r="H45" s="662">
        <v>1716</v>
      </c>
      <c r="I45" s="734">
        <v>1596</v>
      </c>
      <c r="J45" s="735">
        <v>66</v>
      </c>
      <c r="K45" s="736">
        <v>0.03</v>
      </c>
      <c r="L45" s="735">
        <v>14</v>
      </c>
      <c r="M45" s="735">
        <v>3</v>
      </c>
      <c r="N45" s="734">
        <v>52</v>
      </c>
      <c r="O45" s="733"/>
      <c r="P45" s="662">
        <v>1571</v>
      </c>
      <c r="Q45" s="734">
        <v>1503</v>
      </c>
      <c r="R45" s="735">
        <v>66</v>
      </c>
      <c r="S45" s="736">
        <v>0.03</v>
      </c>
      <c r="T45" s="735">
        <v>15</v>
      </c>
      <c r="U45" s="735">
        <v>4</v>
      </c>
      <c r="V45" s="734">
        <v>63</v>
      </c>
      <c r="W45" s="721"/>
    </row>
    <row r="46" spans="1:23" s="711" customFormat="1" ht="7.5" customHeight="1">
      <c r="A46" s="729"/>
      <c r="B46" s="729"/>
      <c r="C46" s="729">
        <v>31</v>
      </c>
      <c r="D46" s="843" t="s">
        <v>723</v>
      </c>
      <c r="E46" s="731" t="s">
        <v>41</v>
      </c>
      <c r="F46" s="731" t="s">
        <v>42</v>
      </c>
      <c r="G46" s="732"/>
      <c r="H46" s="662">
        <v>882</v>
      </c>
      <c r="I46" s="734">
        <v>785</v>
      </c>
      <c r="J46" s="735">
        <v>66</v>
      </c>
      <c r="K46" s="736">
        <v>0.04</v>
      </c>
      <c r="L46" s="735">
        <v>25</v>
      </c>
      <c r="M46" s="735">
        <v>7</v>
      </c>
      <c r="N46" s="734">
        <v>64</v>
      </c>
      <c r="O46" s="733"/>
      <c r="P46" s="662">
        <v>950</v>
      </c>
      <c r="Q46" s="734">
        <v>915</v>
      </c>
      <c r="R46" s="735">
        <v>66</v>
      </c>
      <c r="S46" s="736">
        <v>0.04</v>
      </c>
      <c r="T46" s="735">
        <v>20</v>
      </c>
      <c r="U46" s="735">
        <v>6</v>
      </c>
      <c r="V46" s="734">
        <v>59</v>
      </c>
      <c r="W46" s="721"/>
    </row>
    <row r="47" spans="1:23" s="711" customFormat="1" ht="7.5" customHeight="1">
      <c r="A47" s="729"/>
      <c r="B47" s="729"/>
      <c r="C47" s="729">
        <v>34</v>
      </c>
      <c r="D47" s="843" t="s">
        <v>724</v>
      </c>
      <c r="E47" s="731" t="s">
        <v>43</v>
      </c>
      <c r="F47" s="731" t="s">
        <v>44</v>
      </c>
      <c r="G47" s="732"/>
      <c r="H47" s="662">
        <v>1120</v>
      </c>
      <c r="I47" s="734">
        <v>877</v>
      </c>
      <c r="J47" s="735">
        <v>66</v>
      </c>
      <c r="K47" s="736">
        <v>0.05</v>
      </c>
      <c r="L47" s="735">
        <v>23</v>
      </c>
      <c r="M47" s="735">
        <v>11</v>
      </c>
      <c r="N47" s="734">
        <v>126</v>
      </c>
      <c r="O47" s="733"/>
      <c r="P47" s="662">
        <v>938</v>
      </c>
      <c r="Q47" s="734">
        <v>909</v>
      </c>
      <c r="R47" s="735">
        <v>66</v>
      </c>
      <c r="S47" s="736">
        <v>0.05</v>
      </c>
      <c r="T47" s="735">
        <v>18</v>
      </c>
      <c r="U47" s="735">
        <v>7</v>
      </c>
      <c r="V47" s="734">
        <v>68</v>
      </c>
      <c r="W47" s="721"/>
    </row>
    <row r="48" spans="1:23" s="711" customFormat="1" ht="7.5" customHeight="1">
      <c r="A48" s="729"/>
      <c r="B48" s="729"/>
      <c r="C48" s="729">
        <v>37</v>
      </c>
      <c r="D48" s="843" t="s">
        <v>864</v>
      </c>
      <c r="E48" s="731" t="s">
        <v>45</v>
      </c>
      <c r="F48" s="731" t="s">
        <v>46</v>
      </c>
      <c r="G48" s="732"/>
      <c r="H48" s="662">
        <v>562</v>
      </c>
      <c r="I48" s="734">
        <v>418</v>
      </c>
      <c r="J48" s="735">
        <v>66</v>
      </c>
      <c r="K48" s="736">
        <v>0.08</v>
      </c>
      <c r="L48" s="735">
        <v>20</v>
      </c>
      <c r="M48" s="735">
        <v>9</v>
      </c>
      <c r="N48" s="734">
        <v>49</v>
      </c>
      <c r="O48" s="733"/>
      <c r="P48" s="662">
        <v>432</v>
      </c>
      <c r="Q48" s="734">
        <v>431</v>
      </c>
      <c r="R48" s="735">
        <v>66</v>
      </c>
      <c r="S48" s="736">
        <v>0.08</v>
      </c>
      <c r="T48" s="735">
        <v>16</v>
      </c>
      <c r="U48" s="735">
        <v>11</v>
      </c>
      <c r="V48" s="734">
        <v>47</v>
      </c>
      <c r="W48" s="721"/>
    </row>
    <row r="49" spans="1:23" s="711" customFormat="1" ht="7.5" customHeight="1">
      <c r="A49" s="729"/>
      <c r="B49" s="729"/>
      <c r="C49" s="729">
        <v>41</v>
      </c>
      <c r="D49" s="843" t="s">
        <v>726</v>
      </c>
      <c r="E49" s="731" t="s">
        <v>47</v>
      </c>
      <c r="F49" s="731" t="s">
        <v>48</v>
      </c>
      <c r="G49" s="732"/>
      <c r="H49" s="662">
        <v>535</v>
      </c>
      <c r="I49" s="734">
        <v>304</v>
      </c>
      <c r="J49" s="735">
        <v>66</v>
      </c>
      <c r="K49" s="736">
        <v>0.14</v>
      </c>
      <c r="L49" s="735">
        <v>18</v>
      </c>
      <c r="M49" s="735">
        <v>12</v>
      </c>
      <c r="N49" s="734">
        <v>63</v>
      </c>
      <c r="O49" s="733"/>
      <c r="P49" s="662">
        <v>576</v>
      </c>
      <c r="Q49" s="734">
        <v>299</v>
      </c>
      <c r="R49" s="735">
        <v>66</v>
      </c>
      <c r="S49" s="736">
        <v>0.14</v>
      </c>
      <c r="T49" s="735">
        <v>18</v>
      </c>
      <c r="U49" s="735">
        <v>12</v>
      </c>
      <c r="V49" s="734">
        <v>70</v>
      </c>
      <c r="W49" s="721"/>
    </row>
    <row r="50" spans="1:23" s="711" customFormat="1" ht="7.5" customHeight="1">
      <c r="A50" s="729"/>
      <c r="B50" s="729"/>
      <c r="C50" s="729">
        <v>44</v>
      </c>
      <c r="D50" s="843" t="s">
        <v>727</v>
      </c>
      <c r="E50" s="731" t="s">
        <v>49</v>
      </c>
      <c r="F50" s="731" t="s">
        <v>50</v>
      </c>
      <c r="G50" s="732"/>
      <c r="H50" s="662">
        <v>150</v>
      </c>
      <c r="I50" s="734">
        <v>63</v>
      </c>
      <c r="J50" s="735">
        <v>68</v>
      </c>
      <c r="K50" s="736">
        <v>0.24</v>
      </c>
      <c r="L50" s="735">
        <v>44</v>
      </c>
      <c r="M50" s="735">
        <v>41</v>
      </c>
      <c r="N50" s="734">
        <v>61</v>
      </c>
      <c r="O50" s="733"/>
      <c r="P50" s="662">
        <v>148</v>
      </c>
      <c r="Q50" s="734">
        <v>65</v>
      </c>
      <c r="R50" s="735">
        <v>68</v>
      </c>
      <c r="S50" s="736">
        <v>0.24</v>
      </c>
      <c r="T50" s="735">
        <v>43</v>
      </c>
      <c r="U50" s="735">
        <v>42</v>
      </c>
      <c r="V50" s="734">
        <v>62</v>
      </c>
      <c r="W50" s="721"/>
    </row>
    <row r="51" spans="1:23" s="711" customFormat="1" ht="7.5" customHeight="1">
      <c r="A51" s="729"/>
      <c r="B51" s="729"/>
      <c r="C51" s="729">
        <v>47</v>
      </c>
      <c r="D51" s="843" t="s">
        <v>728</v>
      </c>
      <c r="E51" s="731" t="s">
        <v>51</v>
      </c>
      <c r="F51" s="731" t="s">
        <v>52</v>
      </c>
      <c r="G51" s="732"/>
      <c r="H51" s="668">
        <v>118</v>
      </c>
      <c r="I51" s="727">
        <v>41</v>
      </c>
      <c r="J51" s="737">
        <v>68</v>
      </c>
      <c r="K51" s="738">
        <v>0.34</v>
      </c>
      <c r="L51" s="737">
        <v>50</v>
      </c>
      <c r="M51" s="737">
        <v>52</v>
      </c>
      <c r="N51" s="727">
        <v>61</v>
      </c>
      <c r="O51" s="733"/>
      <c r="P51" s="668">
        <v>119</v>
      </c>
      <c r="Q51" s="727">
        <v>42</v>
      </c>
      <c r="R51" s="737">
        <v>68</v>
      </c>
      <c r="S51" s="738">
        <v>0.34</v>
      </c>
      <c r="T51" s="737">
        <v>48</v>
      </c>
      <c r="U51" s="737">
        <v>53</v>
      </c>
      <c r="V51" s="727">
        <v>63</v>
      </c>
      <c r="W51" s="721"/>
    </row>
    <row r="52" spans="1:23" s="711" customFormat="1" ht="9" customHeight="1">
      <c r="A52" s="84"/>
      <c r="B52" s="746"/>
      <c r="C52" s="746"/>
      <c r="D52" s="747"/>
      <c r="E52" s="747"/>
      <c r="F52" s="747"/>
      <c r="G52" s="753"/>
      <c r="H52" s="684">
        <f>SUM(H41:H51)</f>
        <v>57199</v>
      </c>
      <c r="I52" s="741">
        <f>SUM(I41:I51)</f>
        <v>9391</v>
      </c>
      <c r="J52" s="742">
        <v>65</v>
      </c>
      <c r="K52" s="743">
        <v>0.02</v>
      </c>
      <c r="L52" s="742">
        <v>11</v>
      </c>
      <c r="M52" s="742">
        <v>3</v>
      </c>
      <c r="N52" s="741">
        <f>SUM(N41:N51)</f>
        <v>1528</v>
      </c>
      <c r="O52" s="740"/>
      <c r="P52" s="684">
        <f>SUM(P41:P51)</f>
        <v>50798</v>
      </c>
      <c r="Q52" s="741">
        <f>SUM(Q41:Q51)</f>
        <v>8596</v>
      </c>
      <c r="R52" s="742">
        <v>65</v>
      </c>
      <c r="S52" s="743">
        <v>0.02</v>
      </c>
      <c r="T52" s="742">
        <v>11</v>
      </c>
      <c r="U52" s="742">
        <v>3</v>
      </c>
      <c r="V52" s="741">
        <f>SUM(V41:V51)</f>
        <v>1295</v>
      </c>
      <c r="W52" s="744"/>
    </row>
    <row r="53" spans="1:23" s="711" customFormat="1" ht="7.5" customHeight="1">
      <c r="A53" s="84"/>
      <c r="B53" s="2030" t="s">
        <v>466</v>
      </c>
      <c r="C53" s="2030"/>
      <c r="D53" s="2030"/>
      <c r="E53" s="2030"/>
      <c r="F53" s="2030"/>
      <c r="G53" s="739"/>
      <c r="H53" s="668"/>
      <c r="I53" s="727"/>
      <c r="J53" s="737"/>
      <c r="K53" s="745"/>
      <c r="L53" s="737"/>
      <c r="M53" s="737"/>
      <c r="N53" s="727"/>
      <c r="O53" s="733"/>
      <c r="P53" s="668"/>
      <c r="Q53" s="727"/>
      <c r="R53" s="737"/>
      <c r="S53" s="745"/>
      <c r="T53" s="737"/>
      <c r="U53" s="737"/>
      <c r="V53" s="727"/>
      <c r="W53" s="721"/>
    </row>
    <row r="54" spans="1:23" s="711" customFormat="1" ht="7.5" customHeight="1">
      <c r="A54" s="729"/>
      <c r="B54" s="729"/>
      <c r="C54" s="729">
        <v>51</v>
      </c>
      <c r="D54" s="843" t="s">
        <v>712</v>
      </c>
      <c r="E54" s="731" t="s">
        <v>53</v>
      </c>
      <c r="F54" s="731" t="s">
        <v>54</v>
      </c>
      <c r="G54" s="732"/>
      <c r="H54" s="662">
        <v>496</v>
      </c>
      <c r="I54" s="734">
        <v>216</v>
      </c>
      <c r="J54" s="735">
        <v>35</v>
      </c>
      <c r="K54" s="736">
        <v>0.53</v>
      </c>
      <c r="L54" s="735">
        <v>9</v>
      </c>
      <c r="M54" s="735">
        <v>10</v>
      </c>
      <c r="N54" s="734">
        <v>51</v>
      </c>
      <c r="O54" s="733"/>
      <c r="P54" s="662">
        <v>514</v>
      </c>
      <c r="Q54" s="734">
        <v>194</v>
      </c>
      <c r="R54" s="735">
        <v>33</v>
      </c>
      <c r="S54" s="736">
        <v>0.53</v>
      </c>
      <c r="T54" s="735">
        <v>9</v>
      </c>
      <c r="U54" s="735">
        <v>11</v>
      </c>
      <c r="V54" s="734">
        <v>55</v>
      </c>
      <c r="W54" s="721"/>
    </row>
    <row r="55" spans="1:23" s="711" customFormat="1" ht="7.5" customHeight="1">
      <c r="A55" s="729"/>
      <c r="B55" s="729"/>
      <c r="C55" s="729">
        <v>54</v>
      </c>
      <c r="D55" s="843" t="s">
        <v>713</v>
      </c>
      <c r="E55" s="731" t="s">
        <v>55</v>
      </c>
      <c r="F55" s="731" t="s">
        <v>56</v>
      </c>
      <c r="G55" s="732"/>
      <c r="H55" s="662">
        <v>19</v>
      </c>
      <c r="I55" s="734">
        <v>11</v>
      </c>
      <c r="J55" s="735">
        <v>55</v>
      </c>
      <c r="K55" s="736">
        <v>0.73</v>
      </c>
      <c r="L55" s="735">
        <v>32</v>
      </c>
      <c r="M55" s="735">
        <v>48</v>
      </c>
      <c r="N55" s="734">
        <v>9</v>
      </c>
      <c r="O55" s="733"/>
      <c r="P55" s="662">
        <v>14</v>
      </c>
      <c r="Q55" s="734">
        <v>13</v>
      </c>
      <c r="R55" s="735">
        <v>54</v>
      </c>
      <c r="S55" s="736">
        <v>0.73</v>
      </c>
      <c r="T55" s="735">
        <v>38</v>
      </c>
      <c r="U55" s="735">
        <v>60</v>
      </c>
      <c r="V55" s="734">
        <v>8</v>
      </c>
      <c r="W55" s="721"/>
    </row>
    <row r="56" spans="1:23" s="711" customFormat="1" ht="7.5" customHeight="1">
      <c r="A56" s="729"/>
      <c r="B56" s="729"/>
      <c r="C56" s="729">
        <v>57</v>
      </c>
      <c r="D56" s="843" t="s">
        <v>714</v>
      </c>
      <c r="E56" s="731" t="s">
        <v>57</v>
      </c>
      <c r="F56" s="731" t="s">
        <v>58</v>
      </c>
      <c r="G56" s="732"/>
      <c r="H56" s="662">
        <v>23</v>
      </c>
      <c r="I56" s="734">
        <v>3</v>
      </c>
      <c r="J56" s="735">
        <v>68</v>
      </c>
      <c r="K56" s="736">
        <v>1.4</v>
      </c>
      <c r="L56" s="735">
        <v>35</v>
      </c>
      <c r="M56" s="735">
        <v>69</v>
      </c>
      <c r="N56" s="734">
        <v>16</v>
      </c>
      <c r="O56" s="733"/>
      <c r="P56" s="662">
        <v>11</v>
      </c>
      <c r="Q56" s="734">
        <v>3</v>
      </c>
      <c r="R56" s="735">
        <v>58</v>
      </c>
      <c r="S56" s="736">
        <v>1.4</v>
      </c>
      <c r="T56" s="735">
        <v>55</v>
      </c>
      <c r="U56" s="735">
        <v>115</v>
      </c>
      <c r="V56" s="734">
        <v>12</v>
      </c>
      <c r="W56" s="721"/>
    </row>
    <row r="57" spans="1:23" s="711" customFormat="1" ht="7.5" customHeight="1">
      <c r="A57" s="729"/>
      <c r="B57" s="729"/>
      <c r="C57" s="729">
        <v>61</v>
      </c>
      <c r="D57" s="843" t="s">
        <v>865</v>
      </c>
      <c r="E57" s="731" t="s">
        <v>59</v>
      </c>
      <c r="F57" s="731" t="s">
        <v>60</v>
      </c>
      <c r="G57" s="732"/>
      <c r="H57" s="662">
        <v>7</v>
      </c>
      <c r="I57" s="734">
        <v>2</v>
      </c>
      <c r="J57" s="735">
        <v>68</v>
      </c>
      <c r="K57" s="736">
        <v>2.45</v>
      </c>
      <c r="L57" s="735">
        <v>23</v>
      </c>
      <c r="M57" s="735">
        <v>54</v>
      </c>
      <c r="N57" s="734">
        <v>4</v>
      </c>
      <c r="O57" s="733"/>
      <c r="P57" s="662">
        <v>10</v>
      </c>
      <c r="Q57" s="734">
        <v>2</v>
      </c>
      <c r="R57" s="735">
        <v>69</v>
      </c>
      <c r="S57" s="736">
        <v>2.45</v>
      </c>
      <c r="T57" s="735">
        <v>16</v>
      </c>
      <c r="U57" s="735">
        <v>37</v>
      </c>
      <c r="V57" s="734">
        <v>4</v>
      </c>
      <c r="W57" s="721"/>
    </row>
    <row r="58" spans="1:23" s="711" customFormat="1" ht="7.5" customHeight="1">
      <c r="A58" s="729"/>
      <c r="B58" s="729"/>
      <c r="C58" s="729">
        <v>64</v>
      </c>
      <c r="D58" s="843" t="s">
        <v>716</v>
      </c>
      <c r="E58" s="731" t="s">
        <v>61</v>
      </c>
      <c r="F58" s="731" t="s">
        <v>62</v>
      </c>
      <c r="G58" s="732"/>
      <c r="H58" s="662">
        <v>30</v>
      </c>
      <c r="I58" s="734">
        <v>3</v>
      </c>
      <c r="J58" s="735">
        <v>69</v>
      </c>
      <c r="K58" s="736">
        <v>6</v>
      </c>
      <c r="L58" s="735">
        <v>26</v>
      </c>
      <c r="M58" s="735">
        <v>82</v>
      </c>
      <c r="N58" s="734">
        <v>24</v>
      </c>
      <c r="O58" s="733"/>
      <c r="P58" s="662">
        <v>18</v>
      </c>
      <c r="Q58" s="734">
        <v>1</v>
      </c>
      <c r="R58" s="735">
        <v>66</v>
      </c>
      <c r="S58" s="736">
        <v>6</v>
      </c>
      <c r="T58" s="735">
        <v>27</v>
      </c>
      <c r="U58" s="735">
        <v>86</v>
      </c>
      <c r="V58" s="734">
        <v>16</v>
      </c>
      <c r="W58" s="721"/>
    </row>
    <row r="59" spans="1:23" s="711" customFormat="1" ht="7.5" customHeight="1">
      <c r="A59" s="729"/>
      <c r="B59" s="729"/>
      <c r="C59" s="729">
        <v>67</v>
      </c>
      <c r="D59" s="843" t="s">
        <v>717</v>
      </c>
      <c r="E59" s="731" t="s">
        <v>63</v>
      </c>
      <c r="F59" s="731" t="s">
        <v>64</v>
      </c>
      <c r="G59" s="732"/>
      <c r="H59" s="668">
        <v>0</v>
      </c>
      <c r="I59" s="727">
        <v>0</v>
      </c>
      <c r="J59" s="737">
        <v>0</v>
      </c>
      <c r="K59" s="745">
        <v>0</v>
      </c>
      <c r="L59" s="737">
        <v>0</v>
      </c>
      <c r="M59" s="737">
        <v>0</v>
      </c>
      <c r="N59" s="727">
        <v>0</v>
      </c>
      <c r="O59" s="733"/>
      <c r="P59" s="668">
        <v>1</v>
      </c>
      <c r="Q59" s="727">
        <v>0</v>
      </c>
      <c r="R59" s="737">
        <v>0</v>
      </c>
      <c r="S59" s="745">
        <v>9.57</v>
      </c>
      <c r="T59" s="737">
        <v>90</v>
      </c>
      <c r="U59" s="737">
        <v>437</v>
      </c>
      <c r="V59" s="727">
        <v>5</v>
      </c>
      <c r="W59" s="721"/>
    </row>
    <row r="60" spans="1:23" s="711" customFormat="1" ht="9" customHeight="1">
      <c r="A60" s="746"/>
      <c r="B60" s="746"/>
      <c r="C60" s="746"/>
      <c r="D60" s="747"/>
      <c r="E60" s="747"/>
      <c r="F60" s="747"/>
      <c r="G60" s="739"/>
      <c r="H60" s="684">
        <f>SUM(H54:H59)</f>
        <v>575</v>
      </c>
      <c r="I60" s="741">
        <f>SUM(I54:I59)</f>
        <v>235</v>
      </c>
      <c r="J60" s="742">
        <v>37</v>
      </c>
      <c r="K60" s="743">
        <v>0.88</v>
      </c>
      <c r="L60" s="742">
        <v>12</v>
      </c>
      <c r="M60" s="742">
        <v>18</v>
      </c>
      <c r="N60" s="741">
        <f>SUM(N54:N59)</f>
        <v>104</v>
      </c>
      <c r="O60" s="740"/>
      <c r="P60" s="684">
        <f>SUM(P54:P59)</f>
        <v>568</v>
      </c>
      <c r="Q60" s="741">
        <f>SUM(Q54:Q59)</f>
        <v>213</v>
      </c>
      <c r="R60" s="742">
        <v>35</v>
      </c>
      <c r="S60" s="743">
        <v>0.78</v>
      </c>
      <c r="T60" s="742">
        <v>12</v>
      </c>
      <c r="U60" s="742">
        <v>18</v>
      </c>
      <c r="V60" s="741">
        <f>SUM(V54:V59)</f>
        <v>100</v>
      </c>
      <c r="W60" s="744"/>
    </row>
    <row r="61" spans="1:23" s="711" customFormat="1" ht="7.5" customHeight="1">
      <c r="A61" s="84"/>
      <c r="B61" s="2030" t="s">
        <v>467</v>
      </c>
      <c r="C61" s="2030"/>
      <c r="D61" s="2030"/>
      <c r="E61" s="2030"/>
      <c r="F61" s="2030"/>
      <c r="G61" s="739"/>
      <c r="H61" s="668"/>
      <c r="I61" s="727"/>
      <c r="J61" s="737"/>
      <c r="K61" s="745"/>
      <c r="L61" s="737"/>
      <c r="M61" s="737"/>
      <c r="N61" s="727"/>
      <c r="O61" s="733"/>
      <c r="P61" s="668"/>
      <c r="Q61" s="727"/>
      <c r="R61" s="737"/>
      <c r="S61" s="745"/>
      <c r="T61" s="737"/>
      <c r="U61" s="737"/>
      <c r="V61" s="727"/>
      <c r="W61" s="721"/>
    </row>
    <row r="62" spans="1:23" s="711" customFormat="1" ht="7.5" customHeight="1">
      <c r="A62" s="729"/>
      <c r="B62" s="729"/>
      <c r="C62" s="729">
        <v>70</v>
      </c>
      <c r="D62" s="843" t="s">
        <v>718</v>
      </c>
      <c r="E62" s="731" t="s">
        <v>66</v>
      </c>
      <c r="F62" s="731" t="s">
        <v>67</v>
      </c>
      <c r="G62" s="732"/>
      <c r="H62" s="662">
        <v>0</v>
      </c>
      <c r="I62" s="734">
        <v>0</v>
      </c>
      <c r="J62" s="734">
        <v>0</v>
      </c>
      <c r="K62" s="754">
        <v>0</v>
      </c>
      <c r="L62" s="734">
        <v>0</v>
      </c>
      <c r="M62" s="734">
        <v>0</v>
      </c>
      <c r="N62" s="734">
        <v>0</v>
      </c>
      <c r="O62" s="726"/>
      <c r="P62" s="662">
        <v>2</v>
      </c>
      <c r="Q62" s="734">
        <v>3</v>
      </c>
      <c r="R62" s="734">
        <v>69</v>
      </c>
      <c r="S62" s="754">
        <v>16.72</v>
      </c>
      <c r="T62" s="734">
        <v>25</v>
      </c>
      <c r="U62" s="734">
        <v>118</v>
      </c>
      <c r="V62" s="734">
        <v>2</v>
      </c>
      <c r="W62" s="721"/>
    </row>
    <row r="63" spans="1:23" s="711" customFormat="1" ht="7.5" customHeight="1">
      <c r="A63" s="729"/>
      <c r="B63" s="729"/>
      <c r="C63" s="729">
        <v>75</v>
      </c>
      <c r="D63" s="843" t="s">
        <v>718</v>
      </c>
      <c r="E63" s="731" t="s">
        <v>468</v>
      </c>
      <c r="F63" s="731" t="s">
        <v>469</v>
      </c>
      <c r="G63" s="732"/>
      <c r="H63" s="662">
        <v>0</v>
      </c>
      <c r="I63" s="734">
        <v>0</v>
      </c>
      <c r="J63" s="734">
        <v>0</v>
      </c>
      <c r="K63" s="844">
        <v>0</v>
      </c>
      <c r="L63" s="734">
        <v>0</v>
      </c>
      <c r="M63" s="734">
        <v>0</v>
      </c>
      <c r="N63" s="734">
        <v>0</v>
      </c>
      <c r="O63" s="726"/>
      <c r="P63" s="662">
        <v>0</v>
      </c>
      <c r="Q63" s="734">
        <v>0</v>
      </c>
      <c r="R63" s="734">
        <v>0</v>
      </c>
      <c r="S63" s="754">
        <v>0</v>
      </c>
      <c r="T63" s="734">
        <v>0</v>
      </c>
      <c r="U63" s="734">
        <v>0</v>
      </c>
      <c r="V63" s="734">
        <v>0</v>
      </c>
      <c r="W63" s="721"/>
    </row>
    <row r="64" spans="1:23" s="711" customFormat="1" ht="7.5" customHeight="1">
      <c r="A64" s="729"/>
      <c r="B64" s="729"/>
      <c r="C64" s="729">
        <v>80</v>
      </c>
      <c r="D64" s="843" t="s">
        <v>719</v>
      </c>
      <c r="E64" s="731" t="s">
        <v>470</v>
      </c>
      <c r="F64" s="731" t="s">
        <v>69</v>
      </c>
      <c r="G64" s="732"/>
      <c r="H64" s="668">
        <v>0</v>
      </c>
      <c r="I64" s="727">
        <v>0</v>
      </c>
      <c r="J64" s="727">
        <v>0</v>
      </c>
      <c r="K64" s="727">
        <v>0</v>
      </c>
      <c r="L64" s="727">
        <v>0</v>
      </c>
      <c r="M64" s="727">
        <v>0</v>
      </c>
      <c r="N64" s="727">
        <v>0</v>
      </c>
      <c r="O64" s="726"/>
      <c r="P64" s="668">
        <v>0</v>
      </c>
      <c r="Q64" s="727">
        <v>0</v>
      </c>
      <c r="R64" s="727">
        <v>0</v>
      </c>
      <c r="S64" s="727">
        <v>0</v>
      </c>
      <c r="T64" s="727">
        <v>0</v>
      </c>
      <c r="U64" s="727">
        <v>0</v>
      </c>
      <c r="V64" s="727">
        <v>0</v>
      </c>
      <c r="W64" s="721"/>
    </row>
    <row r="65" spans="1:23" s="711" customFormat="1" ht="9" customHeight="1">
      <c r="A65" s="746"/>
      <c r="B65" s="746"/>
      <c r="C65" s="746"/>
      <c r="D65" s="747"/>
      <c r="E65" s="747"/>
      <c r="F65" s="747"/>
      <c r="G65" s="739"/>
      <c r="H65" s="684">
        <f>SUM(H62:H64)</f>
        <v>0</v>
      </c>
      <c r="I65" s="741">
        <f>SUM(I62:I64)</f>
        <v>0</v>
      </c>
      <c r="J65" s="741">
        <v>0</v>
      </c>
      <c r="K65" s="755">
        <v>0</v>
      </c>
      <c r="L65" s="741">
        <v>0</v>
      </c>
      <c r="M65" s="741">
        <v>0</v>
      </c>
      <c r="N65" s="741">
        <f>SUM(N62:N64)</f>
        <v>0</v>
      </c>
      <c r="O65" s="740"/>
      <c r="P65" s="684">
        <f>SUM(P62:P64)</f>
        <v>2</v>
      </c>
      <c r="Q65" s="741">
        <f>SUM(Q62:Q64)</f>
        <v>3</v>
      </c>
      <c r="R65" s="741">
        <v>69</v>
      </c>
      <c r="S65" s="755">
        <v>16.72</v>
      </c>
      <c r="T65" s="741">
        <v>25</v>
      </c>
      <c r="U65" s="741">
        <v>118</v>
      </c>
      <c r="V65" s="741">
        <f>SUM(V62:V64)</f>
        <v>2</v>
      </c>
      <c r="W65" s="744"/>
    </row>
    <row r="66" spans="1:23" s="711" customFormat="1" ht="7.5" customHeight="1">
      <c r="A66" s="84"/>
      <c r="B66" s="2030" t="s">
        <v>471</v>
      </c>
      <c r="C66" s="2030"/>
      <c r="D66" s="2030"/>
      <c r="E66" s="2030"/>
      <c r="F66" s="2030"/>
      <c r="G66" s="739"/>
      <c r="H66" s="668"/>
      <c r="I66" s="727"/>
      <c r="J66" s="737"/>
      <c r="K66" s="737"/>
      <c r="L66" s="737"/>
      <c r="M66" s="737"/>
      <c r="N66" s="727"/>
      <c r="O66" s="726"/>
      <c r="P66" s="668"/>
      <c r="Q66" s="727"/>
      <c r="R66" s="737"/>
      <c r="S66" s="737"/>
      <c r="T66" s="737"/>
      <c r="U66" s="737"/>
      <c r="V66" s="727"/>
      <c r="W66" s="721"/>
    </row>
    <row r="67" spans="1:23" s="711" customFormat="1" ht="7.5" customHeight="1">
      <c r="A67" s="729"/>
      <c r="B67" s="729"/>
      <c r="C67" s="729">
        <v>90</v>
      </c>
      <c r="D67" s="730" t="s">
        <v>753</v>
      </c>
      <c r="E67" s="731" t="s">
        <v>70</v>
      </c>
      <c r="F67" s="731" t="s">
        <v>71</v>
      </c>
      <c r="G67" s="732"/>
      <c r="H67" s="668">
        <v>0</v>
      </c>
      <c r="I67" s="727">
        <v>0</v>
      </c>
      <c r="J67" s="727">
        <v>0</v>
      </c>
      <c r="K67" s="727">
        <v>0</v>
      </c>
      <c r="L67" s="727">
        <v>0</v>
      </c>
      <c r="M67" s="727">
        <v>0</v>
      </c>
      <c r="N67" s="727">
        <v>0</v>
      </c>
      <c r="O67" s="726"/>
      <c r="P67" s="668">
        <v>0</v>
      </c>
      <c r="Q67" s="727">
        <v>0</v>
      </c>
      <c r="R67" s="727">
        <v>0</v>
      </c>
      <c r="S67" s="727">
        <v>0</v>
      </c>
      <c r="T67" s="727">
        <v>0</v>
      </c>
      <c r="U67" s="727">
        <v>0</v>
      </c>
      <c r="V67" s="727">
        <v>0</v>
      </c>
      <c r="W67" s="721"/>
    </row>
    <row r="68" spans="1:23" s="711" customFormat="1" ht="8.25" customHeight="1">
      <c r="A68" s="84"/>
      <c r="B68" s="84"/>
      <c r="C68" s="84"/>
      <c r="D68" s="756"/>
      <c r="E68" s="91"/>
      <c r="F68" s="91"/>
      <c r="G68" s="739"/>
      <c r="H68" s="684">
        <f>SUM(H67)</f>
        <v>0</v>
      </c>
      <c r="I68" s="741">
        <f>SUM(I67)</f>
        <v>0</v>
      </c>
      <c r="J68" s="741">
        <v>0</v>
      </c>
      <c r="K68" s="741">
        <v>0</v>
      </c>
      <c r="L68" s="741">
        <v>0</v>
      </c>
      <c r="M68" s="741">
        <v>0</v>
      </c>
      <c r="N68" s="741">
        <f>SUM(N67)</f>
        <v>0</v>
      </c>
      <c r="O68" s="740"/>
      <c r="P68" s="684">
        <f>SUM(P67)</f>
        <v>0</v>
      </c>
      <c r="Q68" s="741">
        <f>SUM(Q67)</f>
        <v>0</v>
      </c>
      <c r="R68" s="741">
        <v>0</v>
      </c>
      <c r="S68" s="741">
        <v>0</v>
      </c>
      <c r="T68" s="741">
        <v>0</v>
      </c>
      <c r="U68" s="741">
        <v>0</v>
      </c>
      <c r="V68" s="741">
        <f>SUM(V67)</f>
        <v>0</v>
      </c>
      <c r="W68" s="744"/>
    </row>
    <row r="69" spans="1:23" s="711" customFormat="1" ht="9" customHeight="1">
      <c r="A69" s="84"/>
      <c r="B69" s="84"/>
      <c r="C69" s="84"/>
      <c r="D69" s="84"/>
      <c r="E69" s="84"/>
      <c r="F69" s="84"/>
      <c r="G69" s="85"/>
      <c r="H69" s="684">
        <f>H52+H60+H65+H68</f>
        <v>57774</v>
      </c>
      <c r="I69" s="758">
        <f>I52+I60+I65+I68</f>
        <v>9626</v>
      </c>
      <c r="J69" s="741">
        <v>64</v>
      </c>
      <c r="K69" s="755">
        <v>0.03</v>
      </c>
      <c r="L69" s="741">
        <v>11</v>
      </c>
      <c r="M69" s="741">
        <v>3</v>
      </c>
      <c r="N69" s="758">
        <f>N52+N60+N65+N68</f>
        <v>1632</v>
      </c>
      <c r="O69" s="757"/>
      <c r="P69" s="684">
        <f>P52+P60+P65+P68</f>
        <v>51368</v>
      </c>
      <c r="Q69" s="758">
        <f>Q52+Q60+Q65+Q68</f>
        <v>8812</v>
      </c>
      <c r="R69" s="741">
        <v>64</v>
      </c>
      <c r="S69" s="755">
        <v>0.03</v>
      </c>
      <c r="T69" s="741">
        <v>11</v>
      </c>
      <c r="U69" s="741">
        <v>3</v>
      </c>
      <c r="V69" s="758">
        <f>V52+V60+V65+V68</f>
        <v>1397</v>
      </c>
      <c r="W69" s="759"/>
    </row>
    <row r="70" spans="1:23" ht="9" customHeight="1">
      <c r="A70" s="2033" t="s">
        <v>477</v>
      </c>
      <c r="B70" s="2033"/>
      <c r="C70" s="2033"/>
      <c r="D70" s="2033"/>
      <c r="E70" s="2033"/>
      <c r="F70" s="2033"/>
      <c r="G70" s="2033"/>
      <c r="H70" s="2033"/>
      <c r="I70" s="2033"/>
      <c r="J70" s="2033"/>
      <c r="K70" s="2033"/>
      <c r="L70" s="2033"/>
      <c r="M70" s="2033"/>
      <c r="N70" s="2033"/>
      <c r="O70" s="2033"/>
      <c r="P70" s="2033"/>
      <c r="Q70" s="2033"/>
      <c r="R70" s="2033"/>
      <c r="S70" s="2033"/>
      <c r="T70" s="2033"/>
      <c r="U70" s="2033"/>
      <c r="V70" s="2033"/>
      <c r="W70" s="2033"/>
    </row>
  </sheetData>
  <sheetProtection/>
  <mergeCells count="17">
    <mergeCell ref="B53:F53"/>
    <mergeCell ref="B39:F39"/>
    <mergeCell ref="A1:W1"/>
    <mergeCell ref="A2:W2"/>
    <mergeCell ref="A7:C7"/>
    <mergeCell ref="A70:W70"/>
    <mergeCell ref="P3:V3"/>
    <mergeCell ref="B22:F22"/>
    <mergeCell ref="B10:F10"/>
    <mergeCell ref="B9:C9"/>
    <mergeCell ref="A3:D3"/>
    <mergeCell ref="B35:F35"/>
    <mergeCell ref="B61:F61"/>
    <mergeCell ref="B66:F66"/>
    <mergeCell ref="H3:N3"/>
    <mergeCell ref="B30:F30"/>
    <mergeCell ref="B40:F40"/>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23" min="3" max="36" man="1"/>
  </colBreaks>
</worksheet>
</file>

<file path=xl/worksheets/sheet18.xml><?xml version="1.0" encoding="utf-8"?>
<worksheet xmlns="http://schemas.openxmlformats.org/spreadsheetml/2006/main" xmlns:r="http://schemas.openxmlformats.org/officeDocument/2006/relationships">
  <dimension ref="A1:W51"/>
  <sheetViews>
    <sheetView zoomScaleSheetLayoutView="100" zoomScalePageLayoutView="0" workbookViewId="0" topLeftCell="A1">
      <selection activeCell="E52" sqref="E52"/>
    </sheetView>
  </sheetViews>
  <sheetFormatPr defaultColWidth="8.421875" defaultRowHeight="12.75"/>
  <cols>
    <col min="1" max="2" width="1.7109375" style="635" customWidth="1"/>
    <col min="3" max="3" width="7.57421875" style="635" customWidth="1"/>
    <col min="4" max="4" width="10.57421875" style="635" customWidth="1"/>
    <col min="5" max="6" width="8.7109375" style="635" customWidth="1"/>
    <col min="7" max="7" width="1.7109375" style="635" customWidth="1"/>
    <col min="8" max="8" width="6.28125" style="760" customWidth="1"/>
    <col min="9" max="9" width="8.7109375" style="760" customWidth="1"/>
    <col min="10" max="13" width="7.8515625" style="760" customWidth="1"/>
    <col min="14" max="14" width="5.28125" style="760" bestFit="1" customWidth="1"/>
    <col min="15" max="15" width="1.7109375" style="760" customWidth="1"/>
    <col min="16" max="16" width="6.140625" style="761" customWidth="1"/>
    <col min="17" max="17" width="8.7109375" style="761" customWidth="1"/>
    <col min="18" max="21" width="7.8515625" style="761" customWidth="1"/>
    <col min="22" max="22" width="5.57421875" style="761" bestFit="1" customWidth="1"/>
    <col min="23" max="23" width="1.7109375" style="635" customWidth="1"/>
    <col min="24" max="30" width="8.421875" style="635" customWidth="1"/>
    <col min="31" max="36" width="8.421875" style="710" customWidth="1"/>
    <col min="37" max="37" width="8.421875" style="635" customWidth="1"/>
    <col min="38" max="16384" width="8.421875" style="635" customWidth="1"/>
  </cols>
  <sheetData>
    <row r="1" spans="1:23" ht="33.75" customHeight="1">
      <c r="A1" s="2028" t="s">
        <v>812</v>
      </c>
      <c r="B1" s="2028"/>
      <c r="C1" s="2028"/>
      <c r="D1" s="2028"/>
      <c r="E1" s="2028"/>
      <c r="F1" s="2028"/>
      <c r="G1" s="2028"/>
      <c r="H1" s="2028"/>
      <c r="I1" s="2028"/>
      <c r="J1" s="2028"/>
      <c r="K1" s="2028"/>
      <c r="L1" s="2028"/>
      <c r="M1" s="2028"/>
      <c r="N1" s="2028"/>
      <c r="O1" s="2028"/>
      <c r="P1" s="2028"/>
      <c r="Q1" s="2028"/>
      <c r="R1" s="2028"/>
      <c r="S1" s="2028"/>
      <c r="T1" s="2028"/>
      <c r="U1" s="2028"/>
      <c r="V1" s="2028"/>
      <c r="W1" s="2028"/>
    </row>
    <row r="2" spans="1:23" s="711" customFormat="1" ht="6" customHeight="1">
      <c r="A2" s="2029"/>
      <c r="B2" s="2029"/>
      <c r="C2" s="2029"/>
      <c r="D2" s="2029"/>
      <c r="E2" s="2029"/>
      <c r="F2" s="2029"/>
      <c r="G2" s="2029"/>
      <c r="H2" s="2029"/>
      <c r="I2" s="2029"/>
      <c r="J2" s="2029"/>
      <c r="K2" s="2029"/>
      <c r="L2" s="2029"/>
      <c r="M2" s="2029"/>
      <c r="N2" s="2029"/>
      <c r="O2" s="2029"/>
      <c r="P2" s="2029"/>
      <c r="Q2" s="2029"/>
      <c r="R2" s="2029"/>
      <c r="S2" s="2029"/>
      <c r="T2" s="2029"/>
      <c r="U2" s="2029"/>
      <c r="V2" s="2029"/>
      <c r="W2" s="2029"/>
    </row>
    <row r="3" spans="1:23" s="711" customFormat="1" ht="9.75" customHeight="1">
      <c r="A3" s="2047" t="s">
        <v>440</v>
      </c>
      <c r="B3" s="2047"/>
      <c r="C3" s="2047"/>
      <c r="D3" s="2047"/>
      <c r="E3" s="297"/>
      <c r="F3" s="297"/>
      <c r="G3" s="98"/>
      <c r="H3" s="2039" t="s">
        <v>441</v>
      </c>
      <c r="I3" s="2040"/>
      <c r="J3" s="2040"/>
      <c r="K3" s="2040"/>
      <c r="L3" s="2040"/>
      <c r="M3" s="2040"/>
      <c r="N3" s="2040"/>
      <c r="O3" s="296"/>
      <c r="P3" s="2039" t="s">
        <v>442</v>
      </c>
      <c r="Q3" s="2040"/>
      <c r="R3" s="2040"/>
      <c r="S3" s="2040"/>
      <c r="T3" s="2040"/>
      <c r="U3" s="2040"/>
      <c r="V3" s="2040"/>
      <c r="W3" s="762"/>
    </row>
    <row r="4" spans="1:23" s="711" customFormat="1" ht="27" customHeight="1">
      <c r="A4" s="99"/>
      <c r="B4" s="99"/>
      <c r="C4" s="99"/>
      <c r="D4" s="99"/>
      <c r="E4" s="99"/>
      <c r="F4" s="99"/>
      <c r="G4" s="100"/>
      <c r="H4" s="105"/>
      <c r="I4" s="91" t="s">
        <v>577</v>
      </c>
      <c r="J4" s="91" t="s">
        <v>574</v>
      </c>
      <c r="K4" s="91" t="s">
        <v>579</v>
      </c>
      <c r="L4" s="91" t="s">
        <v>580</v>
      </c>
      <c r="M4" s="91" t="s">
        <v>581</v>
      </c>
      <c r="N4" s="106"/>
      <c r="O4" s="104"/>
      <c r="P4" s="105"/>
      <c r="Q4" s="91" t="s">
        <v>577</v>
      </c>
      <c r="R4" s="91" t="s">
        <v>574</v>
      </c>
      <c r="S4" s="91" t="s">
        <v>579</v>
      </c>
      <c r="T4" s="91" t="s">
        <v>580</v>
      </c>
      <c r="U4" s="91" t="s">
        <v>581</v>
      </c>
      <c r="V4" s="106"/>
      <c r="W4" s="763"/>
    </row>
    <row r="5" spans="1:23" s="711" customFormat="1" ht="9" customHeight="1">
      <c r="A5" s="99"/>
      <c r="B5" s="99"/>
      <c r="C5" s="99"/>
      <c r="D5" s="99"/>
      <c r="E5" s="99"/>
      <c r="F5" s="99"/>
      <c r="G5" s="100"/>
      <c r="H5" s="105"/>
      <c r="I5" s="91" t="s">
        <v>576</v>
      </c>
      <c r="J5" s="91" t="s">
        <v>582</v>
      </c>
      <c r="K5" s="91" t="s">
        <v>584</v>
      </c>
      <c r="L5" s="91" t="s">
        <v>584</v>
      </c>
      <c r="M5" s="91" t="s">
        <v>584</v>
      </c>
      <c r="N5" s="106"/>
      <c r="O5" s="104"/>
      <c r="P5" s="105"/>
      <c r="Q5" s="91" t="s">
        <v>576</v>
      </c>
      <c r="R5" s="91" t="s">
        <v>582</v>
      </c>
      <c r="S5" s="91" t="s">
        <v>584</v>
      </c>
      <c r="T5" s="91" t="s">
        <v>584</v>
      </c>
      <c r="U5" s="91" t="s">
        <v>584</v>
      </c>
      <c r="V5" s="106"/>
      <c r="W5" s="763"/>
    </row>
    <row r="6" spans="1:23" s="711" customFormat="1" ht="9" customHeight="1">
      <c r="A6" s="1162"/>
      <c r="B6" s="1162"/>
      <c r="C6" s="1162"/>
      <c r="D6" s="106"/>
      <c r="E6" s="106"/>
      <c r="F6" s="103" t="s">
        <v>567</v>
      </c>
      <c r="G6" s="104"/>
      <c r="H6" s="105"/>
      <c r="I6" s="91" t="s">
        <v>569</v>
      </c>
      <c r="J6" s="91" t="s">
        <v>578</v>
      </c>
      <c r="K6" s="91" t="s">
        <v>583</v>
      </c>
      <c r="L6" s="91" t="s">
        <v>583</v>
      </c>
      <c r="M6" s="91" t="s">
        <v>583</v>
      </c>
      <c r="N6" s="106"/>
      <c r="O6" s="104"/>
      <c r="P6" s="105"/>
      <c r="Q6" s="91" t="s">
        <v>569</v>
      </c>
      <c r="R6" s="91" t="s">
        <v>578</v>
      </c>
      <c r="S6" s="91" t="s">
        <v>583</v>
      </c>
      <c r="T6" s="91" t="s">
        <v>583</v>
      </c>
      <c r="U6" s="91" t="s">
        <v>583</v>
      </c>
      <c r="V6" s="106"/>
      <c r="W6" s="763"/>
    </row>
    <row r="7" spans="1:23" s="711" customFormat="1" ht="9" customHeight="1">
      <c r="A7" s="2046" t="s">
        <v>463</v>
      </c>
      <c r="B7" s="2046"/>
      <c r="C7" s="2046"/>
      <c r="D7" s="106"/>
      <c r="E7" s="103" t="s">
        <v>591</v>
      </c>
      <c r="F7" s="103" t="s">
        <v>593</v>
      </c>
      <c r="G7" s="102"/>
      <c r="H7" s="111" t="s">
        <v>462</v>
      </c>
      <c r="I7" s="97" t="s">
        <v>568</v>
      </c>
      <c r="J7" s="97" t="s">
        <v>570</v>
      </c>
      <c r="K7" s="97" t="s">
        <v>570</v>
      </c>
      <c r="L7" s="97" t="s">
        <v>570</v>
      </c>
      <c r="M7" s="97" t="s">
        <v>570</v>
      </c>
      <c r="N7" s="112" t="s">
        <v>172</v>
      </c>
      <c r="O7" s="110"/>
      <c r="P7" s="111" t="s">
        <v>462</v>
      </c>
      <c r="Q7" s="97" t="s">
        <v>568</v>
      </c>
      <c r="R7" s="97" t="s">
        <v>570</v>
      </c>
      <c r="S7" s="97" t="s">
        <v>570</v>
      </c>
      <c r="T7" s="97" t="s">
        <v>570</v>
      </c>
      <c r="U7" s="97" t="s">
        <v>570</v>
      </c>
      <c r="V7" s="112" t="s">
        <v>172</v>
      </c>
      <c r="W7" s="764"/>
    </row>
    <row r="8" spans="2:23" s="711" customFormat="1" ht="6.75" customHeight="1">
      <c r="B8" s="1174" t="s">
        <v>572</v>
      </c>
      <c r="D8" s="103" t="s">
        <v>586</v>
      </c>
      <c r="E8" s="103" t="s">
        <v>590</v>
      </c>
      <c r="F8" s="103" t="s">
        <v>592</v>
      </c>
      <c r="G8" s="102"/>
      <c r="H8" s="773"/>
      <c r="I8" s="767"/>
      <c r="J8" s="767"/>
      <c r="K8" s="767"/>
      <c r="L8" s="767"/>
      <c r="M8" s="107"/>
      <c r="N8" s="107"/>
      <c r="O8" s="107"/>
      <c r="P8" s="768"/>
      <c r="Q8" s="769"/>
      <c r="R8" s="769"/>
      <c r="S8" s="769"/>
      <c r="T8" s="769"/>
      <c r="U8" s="770"/>
      <c r="V8" s="107"/>
      <c r="W8" s="771"/>
    </row>
    <row r="9" spans="1:23" s="711" customFormat="1" ht="6.75" customHeight="1">
      <c r="A9" s="1161"/>
      <c r="B9" s="2046" t="s">
        <v>587</v>
      </c>
      <c r="C9" s="2046"/>
      <c r="D9" s="103" t="s">
        <v>585</v>
      </c>
      <c r="E9" s="103" t="s">
        <v>589</v>
      </c>
      <c r="F9" s="103" t="s">
        <v>566</v>
      </c>
      <c r="G9" s="102"/>
      <c r="H9" s="773"/>
      <c r="I9" s="767"/>
      <c r="J9" s="767"/>
      <c r="K9" s="767"/>
      <c r="L9" s="767"/>
      <c r="M9" s="107"/>
      <c r="N9" s="107"/>
      <c r="O9" s="107"/>
      <c r="P9" s="773"/>
      <c r="Q9" s="767"/>
      <c r="R9" s="767"/>
      <c r="S9" s="767"/>
      <c r="T9" s="767"/>
      <c r="U9" s="107"/>
      <c r="V9" s="107"/>
      <c r="W9" s="771"/>
    </row>
    <row r="10" spans="1:23" s="711" customFormat="1" ht="9.75" customHeight="1">
      <c r="A10" s="99"/>
      <c r="B10" s="2035" t="s">
        <v>942</v>
      </c>
      <c r="C10" s="2035"/>
      <c r="D10" s="2035"/>
      <c r="E10" s="2035"/>
      <c r="F10" s="2035"/>
      <c r="G10" s="774"/>
      <c r="H10" s="779"/>
      <c r="I10" s="780"/>
      <c r="J10" s="781"/>
      <c r="K10" s="781"/>
      <c r="L10" s="781"/>
      <c r="M10" s="781"/>
      <c r="N10" s="780"/>
      <c r="O10" s="777"/>
      <c r="P10" s="779"/>
      <c r="Q10" s="780"/>
      <c r="R10" s="781"/>
      <c r="S10" s="781"/>
      <c r="T10" s="781"/>
      <c r="U10" s="781"/>
      <c r="V10" s="780"/>
      <c r="W10" s="771"/>
    </row>
    <row r="11" spans="1:23" s="711" customFormat="1" ht="8.25" customHeight="1">
      <c r="A11" s="782"/>
      <c r="B11" s="782"/>
      <c r="C11" s="782">
        <v>10</v>
      </c>
      <c r="D11" s="783" t="s">
        <v>866</v>
      </c>
      <c r="E11" s="784" t="s">
        <v>33</v>
      </c>
      <c r="F11" s="784" t="s">
        <v>34</v>
      </c>
      <c r="G11" s="785"/>
      <c r="H11" s="787">
        <v>2725</v>
      </c>
      <c r="I11" s="788">
        <v>0</v>
      </c>
      <c r="J11" s="788">
        <v>0</v>
      </c>
      <c r="K11" s="789">
        <v>0.02</v>
      </c>
      <c r="L11" s="790">
        <v>24</v>
      </c>
      <c r="M11" s="790">
        <v>8</v>
      </c>
      <c r="N11" s="788">
        <v>206</v>
      </c>
      <c r="O11" s="786"/>
      <c r="P11" s="787">
        <v>2724</v>
      </c>
      <c r="Q11" s="788">
        <v>0</v>
      </c>
      <c r="R11" s="788">
        <v>0</v>
      </c>
      <c r="S11" s="789">
        <v>0.02</v>
      </c>
      <c r="T11" s="790">
        <v>22</v>
      </c>
      <c r="U11" s="790">
        <v>5</v>
      </c>
      <c r="V11" s="788">
        <v>122</v>
      </c>
      <c r="W11" s="771"/>
    </row>
    <row r="12" spans="1:23" s="711" customFormat="1" ht="8.25" customHeight="1">
      <c r="A12" s="782"/>
      <c r="B12" s="782"/>
      <c r="C12" s="782">
        <v>21</v>
      </c>
      <c r="D12" s="783" t="s">
        <v>867</v>
      </c>
      <c r="E12" s="784" t="s">
        <v>35</v>
      </c>
      <c r="F12" s="784" t="s">
        <v>36</v>
      </c>
      <c r="G12" s="785"/>
      <c r="H12" s="787">
        <v>55</v>
      </c>
      <c r="I12" s="788">
        <v>87</v>
      </c>
      <c r="J12" s="790">
        <v>0</v>
      </c>
      <c r="K12" s="789">
        <v>0.03</v>
      </c>
      <c r="L12" s="790">
        <v>20</v>
      </c>
      <c r="M12" s="790">
        <v>6</v>
      </c>
      <c r="N12" s="788">
        <v>3</v>
      </c>
      <c r="O12" s="786"/>
      <c r="P12" s="787">
        <v>44</v>
      </c>
      <c r="Q12" s="788">
        <v>86</v>
      </c>
      <c r="R12" s="790">
        <v>0</v>
      </c>
      <c r="S12" s="789">
        <v>0.03</v>
      </c>
      <c r="T12" s="790">
        <v>28</v>
      </c>
      <c r="U12" s="790">
        <v>8</v>
      </c>
      <c r="V12" s="788">
        <v>4</v>
      </c>
      <c r="W12" s="771"/>
    </row>
    <row r="13" spans="1:23" s="711" customFormat="1" ht="8.25" customHeight="1">
      <c r="A13" s="782"/>
      <c r="B13" s="782"/>
      <c r="C13" s="782">
        <v>24</v>
      </c>
      <c r="D13" s="783" t="s">
        <v>868</v>
      </c>
      <c r="E13" s="784" t="s">
        <v>37</v>
      </c>
      <c r="F13" s="784" t="s">
        <v>38</v>
      </c>
      <c r="G13" s="791"/>
      <c r="H13" s="787">
        <v>31969</v>
      </c>
      <c r="I13" s="788">
        <v>0</v>
      </c>
      <c r="J13" s="788">
        <v>0</v>
      </c>
      <c r="K13" s="789">
        <v>0.04</v>
      </c>
      <c r="L13" s="790">
        <v>6</v>
      </c>
      <c r="M13" s="790">
        <v>1</v>
      </c>
      <c r="N13" s="788">
        <v>301</v>
      </c>
      <c r="O13" s="786"/>
      <c r="P13" s="787">
        <v>36085</v>
      </c>
      <c r="Q13" s="788">
        <v>0</v>
      </c>
      <c r="R13" s="788">
        <v>0</v>
      </c>
      <c r="S13" s="789">
        <v>0.04</v>
      </c>
      <c r="T13" s="790">
        <v>7</v>
      </c>
      <c r="U13" s="790">
        <v>1</v>
      </c>
      <c r="V13" s="788">
        <v>401</v>
      </c>
      <c r="W13" s="771"/>
    </row>
    <row r="14" spans="1:23" s="711" customFormat="1" ht="8.25" customHeight="1">
      <c r="A14" s="782"/>
      <c r="B14" s="782"/>
      <c r="C14" s="782">
        <v>27</v>
      </c>
      <c r="D14" s="783" t="s">
        <v>869</v>
      </c>
      <c r="E14" s="784" t="s">
        <v>39</v>
      </c>
      <c r="F14" s="784" t="s">
        <v>40</v>
      </c>
      <c r="G14" s="791"/>
      <c r="H14" s="787">
        <v>7036</v>
      </c>
      <c r="I14" s="788">
        <v>0</v>
      </c>
      <c r="J14" s="788">
        <v>0</v>
      </c>
      <c r="K14" s="789">
        <v>0.05</v>
      </c>
      <c r="L14" s="790">
        <v>15</v>
      </c>
      <c r="M14" s="792">
        <v>7</v>
      </c>
      <c r="N14" s="788">
        <v>459</v>
      </c>
      <c r="O14" s="786"/>
      <c r="P14" s="787">
        <v>2709</v>
      </c>
      <c r="Q14" s="788">
        <v>0</v>
      </c>
      <c r="R14" s="788">
        <v>0</v>
      </c>
      <c r="S14" s="789">
        <v>0.05</v>
      </c>
      <c r="T14" s="790">
        <v>26</v>
      </c>
      <c r="U14" s="792">
        <v>11</v>
      </c>
      <c r="V14" s="788">
        <v>275</v>
      </c>
      <c r="W14" s="771"/>
    </row>
    <row r="15" spans="1:23" s="711" customFormat="1" ht="8.25" customHeight="1">
      <c r="A15" s="782"/>
      <c r="B15" s="782"/>
      <c r="C15" s="782">
        <v>31</v>
      </c>
      <c r="D15" s="783" t="s">
        <v>870</v>
      </c>
      <c r="E15" s="784" t="s">
        <v>41</v>
      </c>
      <c r="F15" s="784" t="s">
        <v>42</v>
      </c>
      <c r="G15" s="791"/>
      <c r="H15" s="787">
        <v>18887</v>
      </c>
      <c r="I15" s="788">
        <v>50</v>
      </c>
      <c r="J15" s="788">
        <v>65</v>
      </c>
      <c r="K15" s="789">
        <v>0.08</v>
      </c>
      <c r="L15" s="790">
        <v>22</v>
      </c>
      <c r="M15" s="790">
        <v>7</v>
      </c>
      <c r="N15" s="788">
        <v>1408</v>
      </c>
      <c r="O15" s="786"/>
      <c r="P15" s="787">
        <v>16683</v>
      </c>
      <c r="Q15" s="788">
        <v>50</v>
      </c>
      <c r="R15" s="788">
        <v>65</v>
      </c>
      <c r="S15" s="789">
        <v>0.08</v>
      </c>
      <c r="T15" s="790">
        <v>22</v>
      </c>
      <c r="U15" s="790">
        <v>8</v>
      </c>
      <c r="V15" s="788">
        <v>1358</v>
      </c>
      <c r="W15" s="771"/>
    </row>
    <row r="16" spans="1:23" s="711" customFormat="1" ht="8.25" customHeight="1">
      <c r="A16" s="782"/>
      <c r="B16" s="782"/>
      <c r="C16" s="782">
        <v>34</v>
      </c>
      <c r="D16" s="783" t="s">
        <v>871</v>
      </c>
      <c r="E16" s="784" t="s">
        <v>43</v>
      </c>
      <c r="F16" s="784" t="s">
        <v>44</v>
      </c>
      <c r="G16" s="791"/>
      <c r="H16" s="787">
        <v>12883</v>
      </c>
      <c r="I16" s="788">
        <v>102</v>
      </c>
      <c r="J16" s="790">
        <v>64</v>
      </c>
      <c r="K16" s="789">
        <v>0.1</v>
      </c>
      <c r="L16" s="790">
        <v>7</v>
      </c>
      <c r="M16" s="790">
        <v>4</v>
      </c>
      <c r="N16" s="788">
        <v>464</v>
      </c>
      <c r="O16" s="786"/>
      <c r="P16" s="787">
        <v>14419</v>
      </c>
      <c r="Q16" s="788">
        <v>62</v>
      </c>
      <c r="R16" s="790">
        <v>69</v>
      </c>
      <c r="S16" s="789">
        <v>0.1</v>
      </c>
      <c r="T16" s="790">
        <v>6</v>
      </c>
      <c r="U16" s="790">
        <v>3</v>
      </c>
      <c r="V16" s="788">
        <v>461</v>
      </c>
      <c r="W16" s="771"/>
    </row>
    <row r="17" spans="1:23" s="711" customFormat="1" ht="8.25" customHeight="1">
      <c r="A17" s="782"/>
      <c r="B17" s="782"/>
      <c r="C17" s="782">
        <v>37</v>
      </c>
      <c r="D17" s="783" t="s">
        <v>872</v>
      </c>
      <c r="E17" s="784" t="s">
        <v>45</v>
      </c>
      <c r="F17" s="784" t="s">
        <v>46</v>
      </c>
      <c r="G17" s="791"/>
      <c r="H17" s="787">
        <v>6659</v>
      </c>
      <c r="I17" s="788">
        <v>285</v>
      </c>
      <c r="J17" s="790">
        <v>65</v>
      </c>
      <c r="K17" s="789">
        <v>0.13</v>
      </c>
      <c r="L17" s="790">
        <v>15</v>
      </c>
      <c r="M17" s="792">
        <v>8</v>
      </c>
      <c r="N17" s="788">
        <v>524</v>
      </c>
      <c r="O17" s="786"/>
      <c r="P17" s="787">
        <v>7079</v>
      </c>
      <c r="Q17" s="788">
        <v>330</v>
      </c>
      <c r="R17" s="790">
        <v>63</v>
      </c>
      <c r="S17" s="789">
        <v>0.13</v>
      </c>
      <c r="T17" s="790">
        <v>16</v>
      </c>
      <c r="U17" s="792">
        <v>9</v>
      </c>
      <c r="V17" s="788">
        <v>603</v>
      </c>
      <c r="W17" s="771"/>
    </row>
    <row r="18" spans="1:23" s="711" customFormat="1" ht="8.25" customHeight="1">
      <c r="A18" s="782"/>
      <c r="B18" s="782"/>
      <c r="C18" s="782">
        <v>41</v>
      </c>
      <c r="D18" s="783" t="s">
        <v>873</v>
      </c>
      <c r="E18" s="784" t="s">
        <v>47</v>
      </c>
      <c r="F18" s="784" t="s">
        <v>48</v>
      </c>
      <c r="G18" s="791"/>
      <c r="H18" s="787">
        <v>5144</v>
      </c>
      <c r="I18" s="788">
        <v>376</v>
      </c>
      <c r="J18" s="790">
        <v>64</v>
      </c>
      <c r="K18" s="789">
        <v>0.17</v>
      </c>
      <c r="L18" s="790">
        <v>14</v>
      </c>
      <c r="M18" s="790">
        <v>10</v>
      </c>
      <c r="N18" s="788">
        <v>537</v>
      </c>
      <c r="O18" s="786"/>
      <c r="P18" s="787">
        <v>4542</v>
      </c>
      <c r="Q18" s="788">
        <v>341</v>
      </c>
      <c r="R18" s="790">
        <v>65</v>
      </c>
      <c r="S18" s="789">
        <v>0.17</v>
      </c>
      <c r="T18" s="790">
        <v>16</v>
      </c>
      <c r="U18" s="790">
        <v>12</v>
      </c>
      <c r="V18" s="788">
        <v>544</v>
      </c>
      <c r="W18" s="771"/>
    </row>
    <row r="19" spans="1:23" s="711" customFormat="1" ht="8.25" customHeight="1">
      <c r="A19" s="782"/>
      <c r="B19" s="782"/>
      <c r="C19" s="782">
        <v>44</v>
      </c>
      <c r="D19" s="783" t="s">
        <v>874</v>
      </c>
      <c r="E19" s="784" t="s">
        <v>49</v>
      </c>
      <c r="F19" s="784" t="s">
        <v>50</v>
      </c>
      <c r="G19" s="791"/>
      <c r="H19" s="787">
        <v>502</v>
      </c>
      <c r="I19" s="788">
        <v>220</v>
      </c>
      <c r="J19" s="790">
        <v>64</v>
      </c>
      <c r="K19" s="789">
        <v>0.24</v>
      </c>
      <c r="L19" s="790">
        <v>7</v>
      </c>
      <c r="M19" s="790">
        <v>7</v>
      </c>
      <c r="N19" s="788">
        <v>38</v>
      </c>
      <c r="O19" s="786"/>
      <c r="P19" s="787">
        <v>516</v>
      </c>
      <c r="Q19" s="788">
        <v>145</v>
      </c>
      <c r="R19" s="790">
        <v>68</v>
      </c>
      <c r="S19" s="789">
        <v>0.24</v>
      </c>
      <c r="T19" s="790">
        <v>10</v>
      </c>
      <c r="U19" s="790">
        <v>10</v>
      </c>
      <c r="V19" s="788">
        <v>50</v>
      </c>
      <c r="W19" s="771"/>
    </row>
    <row r="20" spans="1:23" s="711" customFormat="1" ht="8.25" customHeight="1">
      <c r="A20" s="782"/>
      <c r="B20" s="782"/>
      <c r="C20" s="782">
        <v>47</v>
      </c>
      <c r="D20" s="783" t="s">
        <v>875</v>
      </c>
      <c r="E20" s="784" t="s">
        <v>51</v>
      </c>
      <c r="F20" s="784" t="s">
        <v>52</v>
      </c>
      <c r="G20" s="791"/>
      <c r="H20" s="779">
        <v>1048</v>
      </c>
      <c r="I20" s="780">
        <v>402</v>
      </c>
      <c r="J20" s="793">
        <v>63</v>
      </c>
      <c r="K20" s="794">
        <v>0.34</v>
      </c>
      <c r="L20" s="793">
        <v>14</v>
      </c>
      <c r="M20" s="795">
        <v>15</v>
      </c>
      <c r="N20" s="780">
        <v>161</v>
      </c>
      <c r="O20" s="786"/>
      <c r="P20" s="779">
        <v>586</v>
      </c>
      <c r="Q20" s="780">
        <v>300</v>
      </c>
      <c r="R20" s="793">
        <v>63</v>
      </c>
      <c r="S20" s="794">
        <v>0.34</v>
      </c>
      <c r="T20" s="793">
        <v>16</v>
      </c>
      <c r="U20" s="795">
        <v>17</v>
      </c>
      <c r="V20" s="780">
        <v>98</v>
      </c>
      <c r="W20" s="771"/>
    </row>
    <row r="21" spans="1:23" s="711" customFormat="1" ht="8.25" customHeight="1">
      <c r="A21" s="796"/>
      <c r="B21" s="796"/>
      <c r="C21" s="796"/>
      <c r="D21" s="797"/>
      <c r="E21" s="797"/>
      <c r="F21" s="797"/>
      <c r="G21" s="798"/>
      <c r="H21" s="801">
        <f>SUM(H11:H20)</f>
        <v>86908</v>
      </c>
      <c r="I21" s="802">
        <f>SUM(I11:I20)</f>
        <v>1522</v>
      </c>
      <c r="J21" s="803">
        <v>60</v>
      </c>
      <c r="K21" s="804">
        <v>0.08</v>
      </c>
      <c r="L21" s="803">
        <v>12</v>
      </c>
      <c r="M21" s="803">
        <v>5</v>
      </c>
      <c r="N21" s="802">
        <f>SUM(N11:N20)</f>
        <v>4101</v>
      </c>
      <c r="O21" s="800"/>
      <c r="P21" s="801">
        <f>SUM(P11:P20)</f>
        <v>85387</v>
      </c>
      <c r="Q21" s="802">
        <f>SUM(Q11:Q20)</f>
        <v>1314</v>
      </c>
      <c r="R21" s="803">
        <v>60</v>
      </c>
      <c r="S21" s="804">
        <v>0.08</v>
      </c>
      <c r="T21" s="803">
        <v>12</v>
      </c>
      <c r="U21" s="803">
        <v>5</v>
      </c>
      <c r="V21" s="802">
        <f>SUM(V11:V20)</f>
        <v>3916</v>
      </c>
      <c r="W21" s="805"/>
    </row>
    <row r="22" spans="1:23" s="711" customFormat="1" ht="9.75" customHeight="1">
      <c r="A22" s="99"/>
      <c r="B22" s="2035" t="s">
        <v>941</v>
      </c>
      <c r="C22" s="2035"/>
      <c r="D22" s="2035"/>
      <c r="E22" s="2035"/>
      <c r="F22" s="2035"/>
      <c r="G22" s="107"/>
      <c r="H22" s="779"/>
      <c r="I22" s="780"/>
      <c r="J22" s="793"/>
      <c r="K22" s="806"/>
      <c r="L22" s="793"/>
      <c r="M22" s="793"/>
      <c r="N22" s="780"/>
      <c r="O22" s="786"/>
      <c r="P22" s="779"/>
      <c r="Q22" s="780"/>
      <c r="R22" s="793"/>
      <c r="S22" s="806"/>
      <c r="T22" s="793"/>
      <c r="U22" s="793"/>
      <c r="V22" s="780"/>
      <c r="W22" s="771"/>
    </row>
    <row r="23" spans="1:23" s="711" customFormat="1" ht="8.25" customHeight="1">
      <c r="A23" s="782"/>
      <c r="B23" s="782"/>
      <c r="C23" s="782">
        <v>51</v>
      </c>
      <c r="D23" s="783" t="s">
        <v>712</v>
      </c>
      <c r="E23" s="784" t="s">
        <v>53</v>
      </c>
      <c r="F23" s="784" t="s">
        <v>54</v>
      </c>
      <c r="G23" s="791"/>
      <c r="H23" s="787">
        <v>525</v>
      </c>
      <c r="I23" s="788">
        <v>106</v>
      </c>
      <c r="J23" s="788">
        <v>49</v>
      </c>
      <c r="K23" s="789">
        <v>0.53</v>
      </c>
      <c r="L23" s="790">
        <v>21</v>
      </c>
      <c r="M23" s="790">
        <v>9</v>
      </c>
      <c r="N23" s="788">
        <v>48</v>
      </c>
      <c r="O23" s="786"/>
      <c r="P23" s="787">
        <v>35</v>
      </c>
      <c r="Q23" s="788">
        <v>53</v>
      </c>
      <c r="R23" s="788">
        <v>42</v>
      </c>
      <c r="S23" s="789">
        <v>0.53</v>
      </c>
      <c r="T23" s="790">
        <v>44</v>
      </c>
      <c r="U23" s="790">
        <v>53</v>
      </c>
      <c r="V23" s="788">
        <v>6</v>
      </c>
      <c r="W23" s="771"/>
    </row>
    <row r="24" spans="1:23" s="711" customFormat="1" ht="8.25" customHeight="1">
      <c r="A24" s="782"/>
      <c r="B24" s="782"/>
      <c r="C24" s="782">
        <v>54</v>
      </c>
      <c r="D24" s="783" t="s">
        <v>713</v>
      </c>
      <c r="E24" s="784" t="s">
        <v>55</v>
      </c>
      <c r="F24" s="784" t="s">
        <v>56</v>
      </c>
      <c r="G24" s="791"/>
      <c r="H24" s="787">
        <v>243</v>
      </c>
      <c r="I24" s="788">
        <v>1</v>
      </c>
      <c r="J24" s="788">
        <v>67</v>
      </c>
      <c r="K24" s="789">
        <v>0.73</v>
      </c>
      <c r="L24" s="790">
        <v>18</v>
      </c>
      <c r="M24" s="790">
        <v>27</v>
      </c>
      <c r="N24" s="788">
        <v>66</v>
      </c>
      <c r="O24" s="786"/>
      <c r="P24" s="787">
        <v>396</v>
      </c>
      <c r="Q24" s="788">
        <v>46</v>
      </c>
      <c r="R24" s="788">
        <v>50</v>
      </c>
      <c r="S24" s="789">
        <v>0.73</v>
      </c>
      <c r="T24" s="790">
        <v>12</v>
      </c>
      <c r="U24" s="790">
        <v>18</v>
      </c>
      <c r="V24" s="788">
        <v>70</v>
      </c>
      <c r="W24" s="771"/>
    </row>
    <row r="25" spans="1:23" s="711" customFormat="1" ht="8.25" customHeight="1">
      <c r="A25" s="782"/>
      <c r="B25" s="782"/>
      <c r="C25" s="782">
        <v>57</v>
      </c>
      <c r="D25" s="783" t="s">
        <v>714</v>
      </c>
      <c r="E25" s="784" t="s">
        <v>57</v>
      </c>
      <c r="F25" s="784" t="s">
        <v>58</v>
      </c>
      <c r="G25" s="791"/>
      <c r="H25" s="787">
        <v>144</v>
      </c>
      <c r="I25" s="788">
        <v>0</v>
      </c>
      <c r="J25" s="788">
        <v>0</v>
      </c>
      <c r="K25" s="789">
        <v>1.4</v>
      </c>
      <c r="L25" s="790">
        <v>42</v>
      </c>
      <c r="M25" s="790">
        <v>95</v>
      </c>
      <c r="N25" s="788">
        <v>136</v>
      </c>
      <c r="O25" s="786"/>
      <c r="P25" s="787">
        <v>75</v>
      </c>
      <c r="Q25" s="788">
        <v>0</v>
      </c>
      <c r="R25" s="788">
        <v>0</v>
      </c>
      <c r="S25" s="789">
        <v>1.4</v>
      </c>
      <c r="T25" s="790">
        <v>33</v>
      </c>
      <c r="U25" s="790">
        <v>76</v>
      </c>
      <c r="V25" s="788">
        <v>57</v>
      </c>
      <c r="W25" s="771"/>
    </row>
    <row r="26" spans="1:23" s="711" customFormat="1" ht="8.25" customHeight="1">
      <c r="A26" s="782"/>
      <c r="B26" s="782"/>
      <c r="C26" s="782">
        <v>61</v>
      </c>
      <c r="D26" s="783" t="s">
        <v>715</v>
      </c>
      <c r="E26" s="784" t="s">
        <v>59</v>
      </c>
      <c r="F26" s="784" t="s">
        <v>60</v>
      </c>
      <c r="G26" s="791"/>
      <c r="H26" s="787">
        <v>256</v>
      </c>
      <c r="I26" s="788">
        <v>0</v>
      </c>
      <c r="J26" s="790">
        <v>0</v>
      </c>
      <c r="K26" s="789">
        <v>2.45</v>
      </c>
      <c r="L26" s="790">
        <v>9</v>
      </c>
      <c r="M26" s="792">
        <v>23</v>
      </c>
      <c r="N26" s="788">
        <v>60</v>
      </c>
      <c r="O26" s="786"/>
      <c r="P26" s="787">
        <v>210</v>
      </c>
      <c r="Q26" s="788">
        <v>1</v>
      </c>
      <c r="R26" s="790">
        <v>69</v>
      </c>
      <c r="S26" s="789">
        <v>2.45</v>
      </c>
      <c r="T26" s="790">
        <v>10</v>
      </c>
      <c r="U26" s="792">
        <v>25</v>
      </c>
      <c r="V26" s="788">
        <v>52</v>
      </c>
      <c r="W26" s="771"/>
    </row>
    <row r="27" spans="1:23" s="711" customFormat="1" ht="8.25" customHeight="1">
      <c r="A27" s="782"/>
      <c r="B27" s="782"/>
      <c r="C27" s="782">
        <v>64</v>
      </c>
      <c r="D27" s="783" t="s">
        <v>716</v>
      </c>
      <c r="E27" s="784" t="s">
        <v>61</v>
      </c>
      <c r="F27" s="784" t="s">
        <v>62</v>
      </c>
      <c r="G27" s="791"/>
      <c r="H27" s="787">
        <v>512</v>
      </c>
      <c r="I27" s="788">
        <v>48</v>
      </c>
      <c r="J27" s="788">
        <v>50</v>
      </c>
      <c r="K27" s="789">
        <v>6</v>
      </c>
      <c r="L27" s="790">
        <v>13</v>
      </c>
      <c r="M27" s="790">
        <v>47</v>
      </c>
      <c r="N27" s="788">
        <v>243</v>
      </c>
      <c r="O27" s="786"/>
      <c r="P27" s="787">
        <v>443</v>
      </c>
      <c r="Q27" s="788">
        <v>0</v>
      </c>
      <c r="R27" s="788">
        <v>0</v>
      </c>
      <c r="S27" s="789">
        <v>6</v>
      </c>
      <c r="T27" s="790">
        <v>12</v>
      </c>
      <c r="U27" s="790">
        <v>44</v>
      </c>
      <c r="V27" s="788">
        <v>196</v>
      </c>
      <c r="W27" s="771"/>
    </row>
    <row r="28" spans="1:23" s="711" customFormat="1" ht="8.25" customHeight="1">
      <c r="A28" s="782"/>
      <c r="B28" s="782"/>
      <c r="C28" s="782">
        <v>67</v>
      </c>
      <c r="D28" s="783" t="s">
        <v>717</v>
      </c>
      <c r="E28" s="784" t="s">
        <v>63</v>
      </c>
      <c r="F28" s="784" t="s">
        <v>64</v>
      </c>
      <c r="G28" s="791"/>
      <c r="H28" s="779">
        <v>1</v>
      </c>
      <c r="I28" s="780">
        <v>0</v>
      </c>
      <c r="J28" s="780">
        <v>0</v>
      </c>
      <c r="K28" s="789">
        <v>9.57</v>
      </c>
      <c r="L28" s="780">
        <v>40</v>
      </c>
      <c r="M28" s="780">
        <v>144</v>
      </c>
      <c r="N28" s="780">
        <v>2</v>
      </c>
      <c r="O28" s="786"/>
      <c r="P28" s="779">
        <v>1</v>
      </c>
      <c r="Q28" s="780">
        <v>0</v>
      </c>
      <c r="R28" s="780">
        <v>0</v>
      </c>
      <c r="S28" s="789">
        <v>9.57</v>
      </c>
      <c r="T28" s="780">
        <v>40</v>
      </c>
      <c r="U28" s="780">
        <v>144</v>
      </c>
      <c r="V28" s="780">
        <v>1</v>
      </c>
      <c r="W28" s="771"/>
    </row>
    <row r="29" spans="1:23" s="711" customFormat="1" ht="8.25" customHeight="1">
      <c r="A29" s="796"/>
      <c r="B29" s="796"/>
      <c r="C29" s="796"/>
      <c r="D29" s="797"/>
      <c r="E29" s="797"/>
      <c r="F29" s="797"/>
      <c r="G29" s="798"/>
      <c r="H29" s="801">
        <f>SUM(H23:H28)</f>
        <v>1681</v>
      </c>
      <c r="I29" s="802">
        <f>SUM(I23:I28)</f>
        <v>155</v>
      </c>
      <c r="J29" s="803">
        <v>49</v>
      </c>
      <c r="K29" s="804">
        <v>2.77</v>
      </c>
      <c r="L29" s="803">
        <v>12</v>
      </c>
      <c r="M29" s="803">
        <v>32</v>
      </c>
      <c r="N29" s="802">
        <f>SUM(N23:N28)</f>
        <v>555</v>
      </c>
      <c r="O29" s="800"/>
      <c r="P29" s="801">
        <f>SUM(P23:P28)</f>
        <v>1160</v>
      </c>
      <c r="Q29" s="802">
        <f>SUM(Q23:Q28)</f>
        <v>100</v>
      </c>
      <c r="R29" s="803">
        <v>46</v>
      </c>
      <c r="S29" s="804">
        <v>3.1</v>
      </c>
      <c r="T29" s="803">
        <v>11</v>
      </c>
      <c r="U29" s="803">
        <v>31</v>
      </c>
      <c r="V29" s="802">
        <f>SUM(V23:V28)</f>
        <v>382</v>
      </c>
      <c r="W29" s="805"/>
    </row>
    <row r="30" spans="1:23" s="711" customFormat="1" ht="8.25" customHeight="1">
      <c r="A30" s="99"/>
      <c r="B30" s="2035" t="s">
        <v>467</v>
      </c>
      <c r="C30" s="2035"/>
      <c r="D30" s="2035"/>
      <c r="E30" s="2035"/>
      <c r="F30" s="2035"/>
      <c r="G30" s="107"/>
      <c r="H30" s="779"/>
      <c r="I30" s="780"/>
      <c r="J30" s="793"/>
      <c r="K30" s="806"/>
      <c r="L30" s="793"/>
      <c r="M30" s="793"/>
      <c r="N30" s="780"/>
      <c r="O30" s="786"/>
      <c r="P30" s="779"/>
      <c r="Q30" s="780"/>
      <c r="R30" s="793"/>
      <c r="S30" s="806"/>
      <c r="T30" s="793"/>
      <c r="U30" s="793"/>
      <c r="V30" s="780"/>
      <c r="W30" s="771"/>
    </row>
    <row r="31" spans="1:23" s="711" customFormat="1" ht="8.25" customHeight="1">
      <c r="A31" s="782"/>
      <c r="B31" s="782"/>
      <c r="C31" s="782">
        <v>70</v>
      </c>
      <c r="D31" s="783" t="s">
        <v>718</v>
      </c>
      <c r="E31" s="784" t="s">
        <v>66</v>
      </c>
      <c r="F31" s="784" t="s">
        <v>67</v>
      </c>
      <c r="G31" s="791"/>
      <c r="H31" s="787">
        <v>1</v>
      </c>
      <c r="I31" s="788">
        <v>0</v>
      </c>
      <c r="J31" s="790">
        <v>0</v>
      </c>
      <c r="K31" s="789">
        <v>16.72</v>
      </c>
      <c r="L31" s="790">
        <v>40</v>
      </c>
      <c r="M31" s="790">
        <v>181</v>
      </c>
      <c r="N31" s="788">
        <v>3</v>
      </c>
      <c r="O31" s="777"/>
      <c r="P31" s="787">
        <v>0</v>
      </c>
      <c r="Q31" s="788">
        <v>0</v>
      </c>
      <c r="R31" s="790">
        <v>0</v>
      </c>
      <c r="S31" s="789">
        <v>0</v>
      </c>
      <c r="T31" s="790">
        <v>0</v>
      </c>
      <c r="U31" s="790">
        <v>0</v>
      </c>
      <c r="V31" s="788">
        <v>0</v>
      </c>
      <c r="W31" s="771"/>
    </row>
    <row r="32" spans="1:23" s="711" customFormat="1" ht="8.25" customHeight="1">
      <c r="A32" s="782"/>
      <c r="B32" s="782"/>
      <c r="C32" s="782">
        <v>75</v>
      </c>
      <c r="D32" s="783" t="s">
        <v>718</v>
      </c>
      <c r="E32" s="784" t="s">
        <v>468</v>
      </c>
      <c r="F32" s="784" t="s">
        <v>469</v>
      </c>
      <c r="G32" s="791"/>
      <c r="H32" s="787">
        <v>0</v>
      </c>
      <c r="I32" s="788">
        <v>0</v>
      </c>
      <c r="J32" s="788">
        <v>0</v>
      </c>
      <c r="K32" s="807">
        <v>0</v>
      </c>
      <c r="L32" s="788">
        <v>0</v>
      </c>
      <c r="M32" s="788">
        <v>0</v>
      </c>
      <c r="N32" s="788">
        <v>0</v>
      </c>
      <c r="O32" s="777"/>
      <c r="P32" s="787">
        <v>0</v>
      </c>
      <c r="Q32" s="788">
        <v>0</v>
      </c>
      <c r="R32" s="788">
        <v>0</v>
      </c>
      <c r="S32" s="807">
        <v>0</v>
      </c>
      <c r="T32" s="788">
        <v>0</v>
      </c>
      <c r="U32" s="788">
        <v>0</v>
      </c>
      <c r="V32" s="788">
        <v>0</v>
      </c>
      <c r="W32" s="771"/>
    </row>
    <row r="33" spans="1:23" s="711" customFormat="1" ht="8.25" customHeight="1">
      <c r="A33" s="782"/>
      <c r="B33" s="782"/>
      <c r="C33" s="782">
        <v>80</v>
      </c>
      <c r="D33" s="783" t="s">
        <v>719</v>
      </c>
      <c r="E33" s="784" t="s">
        <v>470</v>
      </c>
      <c r="F33" s="784" t="s">
        <v>69</v>
      </c>
      <c r="G33" s="791"/>
      <c r="H33" s="779">
        <v>0</v>
      </c>
      <c r="I33" s="780">
        <v>0</v>
      </c>
      <c r="J33" s="780">
        <v>0</v>
      </c>
      <c r="K33" s="807">
        <v>0</v>
      </c>
      <c r="L33" s="780">
        <v>0</v>
      </c>
      <c r="M33" s="780">
        <v>0</v>
      </c>
      <c r="N33" s="780">
        <v>0</v>
      </c>
      <c r="O33" s="777"/>
      <c r="P33" s="779">
        <v>0</v>
      </c>
      <c r="Q33" s="780">
        <v>0</v>
      </c>
      <c r="R33" s="780">
        <v>0</v>
      </c>
      <c r="S33" s="807">
        <v>0</v>
      </c>
      <c r="T33" s="780">
        <v>0</v>
      </c>
      <c r="U33" s="780">
        <v>0</v>
      </c>
      <c r="V33" s="780">
        <v>0</v>
      </c>
      <c r="W33" s="771"/>
    </row>
    <row r="34" spans="1:23" s="711" customFormat="1" ht="8.25" customHeight="1">
      <c r="A34" s="796"/>
      <c r="B34" s="796"/>
      <c r="C34" s="796"/>
      <c r="D34" s="797"/>
      <c r="E34" s="797"/>
      <c r="F34" s="797"/>
      <c r="G34" s="798"/>
      <c r="H34" s="801">
        <f>SUM(H31:H33)</f>
        <v>1</v>
      </c>
      <c r="I34" s="802">
        <f>SUM(I31:I33)</f>
        <v>0</v>
      </c>
      <c r="J34" s="803">
        <v>0</v>
      </c>
      <c r="K34" s="804">
        <v>13.51</v>
      </c>
      <c r="L34" s="803">
        <v>32</v>
      </c>
      <c r="M34" s="803">
        <v>147</v>
      </c>
      <c r="N34" s="802">
        <f>SUM(N31:N33)</f>
        <v>3</v>
      </c>
      <c r="O34" s="800"/>
      <c r="P34" s="801">
        <f>SUM(P31:P33)</f>
        <v>0</v>
      </c>
      <c r="Q34" s="802">
        <f>SUM(Q31:Q33)</f>
        <v>0</v>
      </c>
      <c r="R34" s="803">
        <v>0</v>
      </c>
      <c r="S34" s="804">
        <v>0</v>
      </c>
      <c r="T34" s="803">
        <v>0</v>
      </c>
      <c r="U34" s="803">
        <v>0</v>
      </c>
      <c r="V34" s="802">
        <f>SUM(V31:V33)</f>
        <v>0</v>
      </c>
      <c r="W34" s="805"/>
    </row>
    <row r="35" spans="1:23" s="711" customFormat="1" ht="8.25" customHeight="1">
      <c r="A35" s="99"/>
      <c r="B35" s="2035" t="s">
        <v>471</v>
      </c>
      <c r="C35" s="2035"/>
      <c r="D35" s="2035"/>
      <c r="E35" s="2035"/>
      <c r="F35" s="2035"/>
      <c r="G35" s="107"/>
      <c r="H35" s="779"/>
      <c r="I35" s="780"/>
      <c r="J35" s="793"/>
      <c r="K35" s="793"/>
      <c r="L35" s="793"/>
      <c r="M35" s="793"/>
      <c r="N35" s="780"/>
      <c r="O35" s="777"/>
      <c r="P35" s="779"/>
      <c r="Q35" s="780"/>
      <c r="R35" s="793"/>
      <c r="S35" s="793"/>
      <c r="T35" s="793"/>
      <c r="U35" s="793"/>
      <c r="V35" s="780"/>
      <c r="W35" s="771"/>
    </row>
    <row r="36" spans="1:23" s="711" customFormat="1" ht="8.25" customHeight="1">
      <c r="A36" s="782"/>
      <c r="B36" s="782"/>
      <c r="C36" s="782">
        <v>90</v>
      </c>
      <c r="D36" s="808" t="s">
        <v>753</v>
      </c>
      <c r="E36" s="809" t="s">
        <v>70</v>
      </c>
      <c r="F36" s="809" t="s">
        <v>71</v>
      </c>
      <c r="G36" s="791"/>
      <c r="H36" s="779">
        <v>0</v>
      </c>
      <c r="I36" s="780">
        <v>0</v>
      </c>
      <c r="J36" s="780">
        <v>0</v>
      </c>
      <c r="K36" s="793">
        <v>0</v>
      </c>
      <c r="L36" s="780">
        <v>0</v>
      </c>
      <c r="M36" s="780">
        <v>0</v>
      </c>
      <c r="N36" s="780">
        <v>0</v>
      </c>
      <c r="O36" s="777"/>
      <c r="P36" s="779">
        <v>0</v>
      </c>
      <c r="Q36" s="780">
        <v>0</v>
      </c>
      <c r="R36" s="780">
        <v>0</v>
      </c>
      <c r="S36" s="793">
        <v>0</v>
      </c>
      <c r="T36" s="780">
        <v>0</v>
      </c>
      <c r="U36" s="780">
        <v>0</v>
      </c>
      <c r="V36" s="780">
        <v>0</v>
      </c>
      <c r="W36" s="771"/>
    </row>
    <row r="37" spans="1:23" s="711" customFormat="1" ht="8.25" customHeight="1">
      <c r="A37" s="772"/>
      <c r="B37" s="772"/>
      <c r="C37" s="772"/>
      <c r="D37" s="772"/>
      <c r="E37" s="772"/>
      <c r="F37" s="772"/>
      <c r="G37" s="772"/>
      <c r="H37" s="801">
        <f>SUM(H36)</f>
        <v>0</v>
      </c>
      <c r="I37" s="802">
        <f>SUM(I36)</f>
        <v>0</v>
      </c>
      <c r="J37" s="802">
        <v>0</v>
      </c>
      <c r="K37" s="803">
        <v>0</v>
      </c>
      <c r="L37" s="802">
        <v>0</v>
      </c>
      <c r="M37" s="802">
        <v>0</v>
      </c>
      <c r="N37" s="802">
        <f>SUM(N36)</f>
        <v>0</v>
      </c>
      <c r="O37" s="800"/>
      <c r="P37" s="801">
        <f>SUM(P36)</f>
        <v>0</v>
      </c>
      <c r="Q37" s="802">
        <f>SUM(Q36)</f>
        <v>0</v>
      </c>
      <c r="R37" s="802">
        <v>0</v>
      </c>
      <c r="S37" s="803">
        <v>0</v>
      </c>
      <c r="T37" s="802">
        <v>0</v>
      </c>
      <c r="U37" s="802">
        <v>0</v>
      </c>
      <c r="V37" s="802">
        <f>SUM(V36)</f>
        <v>0</v>
      </c>
      <c r="W37" s="805"/>
    </row>
    <row r="38" spans="1:23" s="711" customFormat="1" ht="8.25" customHeight="1">
      <c r="A38" s="772"/>
      <c r="B38" s="772"/>
      <c r="C38" s="772"/>
      <c r="D38" s="772"/>
      <c r="E38" s="772"/>
      <c r="F38" s="772"/>
      <c r="G38" s="772"/>
      <c r="H38" s="812">
        <f>H21+H29+H34+H37</f>
        <v>88590</v>
      </c>
      <c r="I38" s="813">
        <f>I21+I29+I34+I37</f>
        <v>1677</v>
      </c>
      <c r="J38" s="814">
        <v>59</v>
      </c>
      <c r="K38" s="815">
        <v>0.12</v>
      </c>
      <c r="L38" s="814">
        <v>12</v>
      </c>
      <c r="M38" s="814">
        <v>5</v>
      </c>
      <c r="N38" s="813">
        <f>N21+N29+N34+N37</f>
        <v>4659</v>
      </c>
      <c r="O38" s="811"/>
      <c r="P38" s="812">
        <f>P21+P29+P34+P37</f>
        <v>86547</v>
      </c>
      <c r="Q38" s="813">
        <f>Q21+Q29+Q34+Q37</f>
        <v>1414</v>
      </c>
      <c r="R38" s="814">
        <v>59</v>
      </c>
      <c r="S38" s="815">
        <v>0.12</v>
      </c>
      <c r="T38" s="814">
        <v>12</v>
      </c>
      <c r="U38" s="814">
        <v>5</v>
      </c>
      <c r="V38" s="813">
        <f>V21+V29+V34+V37</f>
        <v>4298</v>
      </c>
      <c r="W38" s="816"/>
    </row>
    <row r="39" spans="1:23" s="711" customFormat="1" ht="8.25" customHeight="1">
      <c r="A39" s="772"/>
      <c r="B39" s="772"/>
      <c r="C39" s="772"/>
      <c r="D39" s="772"/>
      <c r="E39" s="772"/>
      <c r="F39" s="772"/>
      <c r="G39" s="772"/>
      <c r="H39" s="801">
        <f>H38+'Pg 15 CQE_2A'!H38+'Pg 15 CQE_2A'!H69</f>
        <v>295645</v>
      </c>
      <c r="I39" s="802">
        <f>I38+'Pg 15 CQE_2A'!I38+'Pg 15 CQE_2A'!I69</f>
        <v>77945</v>
      </c>
      <c r="J39" s="803">
        <v>61</v>
      </c>
      <c r="K39" s="818">
        <v>0.56</v>
      </c>
      <c r="L39" s="803">
        <v>23</v>
      </c>
      <c r="M39" s="802">
        <v>24</v>
      </c>
      <c r="N39" s="802">
        <f>N38+'Pg 15 CQE_2A'!N38+'Pg 15 CQE_2A'!N69</f>
        <v>71483</v>
      </c>
      <c r="O39" s="845"/>
      <c r="P39" s="801">
        <f>P38+'Pg 15 CQE_2A'!P38+'Pg 15 CQE_2A'!P69</f>
        <v>283465</v>
      </c>
      <c r="Q39" s="802">
        <f>Q38+'Pg 15 CQE_2A'!Q38+'Pg 15 CQE_2A'!Q69</f>
        <v>74742</v>
      </c>
      <c r="R39" s="803">
        <v>61</v>
      </c>
      <c r="S39" s="818">
        <v>0.58</v>
      </c>
      <c r="T39" s="803">
        <v>23</v>
      </c>
      <c r="U39" s="802">
        <v>25</v>
      </c>
      <c r="V39" s="802">
        <f>V38+'Pg 15 CQE_2A'!V38+'Pg 15 CQE_2A'!V69</f>
        <v>71729</v>
      </c>
      <c r="W39" s="816"/>
    </row>
    <row r="40" spans="1:23" s="711" customFormat="1" ht="8.25" customHeight="1">
      <c r="A40" s="2045" t="s">
        <v>472</v>
      </c>
      <c r="B40" s="2045"/>
      <c r="C40" s="2045"/>
      <c r="D40" s="2045"/>
      <c r="E40" s="2045"/>
      <c r="F40" s="2045"/>
      <c r="G40" s="2045"/>
      <c r="H40" s="819"/>
      <c r="I40" s="819"/>
      <c r="J40" s="820"/>
      <c r="K40" s="821"/>
      <c r="L40" s="822"/>
      <c r="M40" s="820"/>
      <c r="N40" s="819"/>
      <c r="O40" s="819"/>
      <c r="P40" s="819"/>
      <c r="Q40" s="819"/>
      <c r="R40" s="820"/>
      <c r="S40" s="821"/>
      <c r="T40" s="822"/>
      <c r="U40" s="820"/>
      <c r="V40" s="819"/>
      <c r="W40" s="823"/>
    </row>
    <row r="41" spans="1:23" s="711" customFormat="1" ht="8.25" customHeight="1">
      <c r="A41" s="782"/>
      <c r="B41" s="782"/>
      <c r="C41" s="2043" t="s">
        <v>473</v>
      </c>
      <c r="D41" s="2043"/>
      <c r="E41" s="2043"/>
      <c r="F41" s="2043"/>
      <c r="G41" s="2044"/>
      <c r="H41" s="825">
        <v>743</v>
      </c>
      <c r="I41" s="826">
        <v>9</v>
      </c>
      <c r="J41" s="826">
        <v>78</v>
      </c>
      <c r="K41" s="827"/>
      <c r="L41" s="826"/>
      <c r="M41" s="828">
        <v>70</v>
      </c>
      <c r="N41" s="829">
        <v>520</v>
      </c>
      <c r="O41" s="824"/>
      <c r="P41" s="825">
        <v>899</v>
      </c>
      <c r="Q41" s="826">
        <v>43</v>
      </c>
      <c r="R41" s="826">
        <v>56</v>
      </c>
      <c r="S41" s="827"/>
      <c r="T41" s="826"/>
      <c r="U41" s="828">
        <v>70</v>
      </c>
      <c r="V41" s="829">
        <v>629</v>
      </c>
      <c r="W41" s="830"/>
    </row>
    <row r="42" spans="1:23" s="711" customFormat="1" ht="8.25" customHeight="1">
      <c r="A42" s="782"/>
      <c r="B42" s="782"/>
      <c r="C42" s="2041" t="s">
        <v>474</v>
      </c>
      <c r="D42" s="2041"/>
      <c r="E42" s="2041"/>
      <c r="F42" s="2041"/>
      <c r="G42" s="2042"/>
      <c r="H42" s="831">
        <v>122</v>
      </c>
      <c r="I42" s="828">
        <v>0</v>
      </c>
      <c r="J42" s="828">
        <v>0</v>
      </c>
      <c r="K42" s="832"/>
      <c r="L42" s="828"/>
      <c r="M42" s="790">
        <v>90</v>
      </c>
      <c r="N42" s="833">
        <v>110</v>
      </c>
      <c r="O42" s="819"/>
      <c r="P42" s="831">
        <v>131</v>
      </c>
      <c r="Q42" s="828">
        <v>0</v>
      </c>
      <c r="R42" s="828">
        <v>0</v>
      </c>
      <c r="S42" s="832"/>
      <c r="T42" s="828"/>
      <c r="U42" s="790">
        <v>90</v>
      </c>
      <c r="V42" s="833">
        <v>118</v>
      </c>
      <c r="W42" s="771"/>
    </row>
    <row r="43" spans="1:23" s="711" customFormat="1" ht="8.25" customHeight="1">
      <c r="A43" s="782"/>
      <c r="B43" s="782"/>
      <c r="C43" s="2041" t="s">
        <v>475</v>
      </c>
      <c r="D43" s="2041"/>
      <c r="E43" s="2041"/>
      <c r="F43" s="2041"/>
      <c r="G43" s="2042"/>
      <c r="H43" s="831">
        <v>23</v>
      </c>
      <c r="I43" s="828">
        <v>0</v>
      </c>
      <c r="J43" s="828">
        <v>0</v>
      </c>
      <c r="K43" s="832"/>
      <c r="L43" s="828"/>
      <c r="M43" s="790">
        <v>117</v>
      </c>
      <c r="N43" s="833">
        <v>27</v>
      </c>
      <c r="O43" s="819"/>
      <c r="P43" s="831">
        <v>30</v>
      </c>
      <c r="Q43" s="828">
        <v>15</v>
      </c>
      <c r="R43" s="828">
        <v>60</v>
      </c>
      <c r="S43" s="832"/>
      <c r="T43" s="828"/>
      <c r="U43" s="790">
        <v>117</v>
      </c>
      <c r="V43" s="833">
        <v>35</v>
      </c>
      <c r="W43" s="771"/>
    </row>
    <row r="44" spans="1:23" s="711" customFormat="1" ht="8.25" customHeight="1">
      <c r="A44" s="782"/>
      <c r="B44" s="782"/>
      <c r="C44" s="2041" t="s">
        <v>476</v>
      </c>
      <c r="D44" s="2041"/>
      <c r="E44" s="2041"/>
      <c r="F44" s="2041"/>
      <c r="G44" s="2042"/>
      <c r="H44" s="831">
        <v>0</v>
      </c>
      <c r="I44" s="828">
        <v>0</v>
      </c>
      <c r="J44" s="828">
        <v>0</v>
      </c>
      <c r="K44" s="832"/>
      <c r="L44" s="828"/>
      <c r="M44" s="790">
        <v>0</v>
      </c>
      <c r="N44" s="833">
        <v>0</v>
      </c>
      <c r="O44" s="819"/>
      <c r="P44" s="831">
        <v>0</v>
      </c>
      <c r="Q44" s="828">
        <v>0</v>
      </c>
      <c r="R44" s="828">
        <v>0</v>
      </c>
      <c r="S44" s="832"/>
      <c r="T44" s="828"/>
      <c r="U44" s="790">
        <v>0</v>
      </c>
      <c r="V44" s="833">
        <v>0</v>
      </c>
      <c r="W44" s="771"/>
    </row>
    <row r="45" spans="1:23" s="711" customFormat="1" ht="8.25" customHeight="1">
      <c r="A45" s="782"/>
      <c r="B45" s="782"/>
      <c r="C45" s="2041" t="s">
        <v>471</v>
      </c>
      <c r="D45" s="2041"/>
      <c r="E45" s="2041"/>
      <c r="F45" s="2041"/>
      <c r="G45" s="2042"/>
      <c r="H45" s="834">
        <v>5</v>
      </c>
      <c r="I45" s="835">
        <v>0</v>
      </c>
      <c r="J45" s="835">
        <v>0</v>
      </c>
      <c r="K45" s="821"/>
      <c r="L45" s="822"/>
      <c r="M45" s="793">
        <v>0</v>
      </c>
      <c r="N45" s="833">
        <v>0</v>
      </c>
      <c r="O45" s="819"/>
      <c r="P45" s="834">
        <v>5</v>
      </c>
      <c r="Q45" s="835">
        <v>0</v>
      </c>
      <c r="R45" s="835">
        <v>0</v>
      </c>
      <c r="S45" s="821"/>
      <c r="T45" s="822"/>
      <c r="U45" s="793">
        <v>0</v>
      </c>
      <c r="V45" s="833">
        <v>0</v>
      </c>
      <c r="W45" s="771"/>
    </row>
    <row r="46" spans="1:23" s="711" customFormat="1" ht="8.25" customHeight="1">
      <c r="A46" s="796"/>
      <c r="B46" s="99"/>
      <c r="C46" s="99"/>
      <c r="D46" s="99"/>
      <c r="E46" s="99"/>
      <c r="F46" s="99"/>
      <c r="G46" s="836"/>
      <c r="H46" s="801">
        <f>SUM(H41:H45)</f>
        <v>893</v>
      </c>
      <c r="I46" s="820">
        <f>SUM(I41:I45)</f>
        <v>9</v>
      </c>
      <c r="J46" s="820">
        <v>78</v>
      </c>
      <c r="K46" s="838"/>
      <c r="L46" s="820"/>
      <c r="M46" s="803">
        <v>74</v>
      </c>
      <c r="N46" s="802">
        <f>SUM(N41:N45)</f>
        <v>657</v>
      </c>
      <c r="O46" s="837"/>
      <c r="P46" s="801">
        <f>SUM(P41:P45)</f>
        <v>1065</v>
      </c>
      <c r="Q46" s="802">
        <f>SUM(Q41:Q45)</f>
        <v>58</v>
      </c>
      <c r="R46" s="820">
        <v>57</v>
      </c>
      <c r="S46" s="838"/>
      <c r="T46" s="820"/>
      <c r="U46" s="803">
        <v>73</v>
      </c>
      <c r="V46" s="802">
        <f>SUM(V41:V45)</f>
        <v>782</v>
      </c>
      <c r="W46" s="805"/>
    </row>
    <row r="47" spans="1:23" s="711" customFormat="1" ht="8.25" customHeight="1">
      <c r="A47" s="782"/>
      <c r="B47" s="782"/>
      <c r="C47" s="2043" t="s">
        <v>29</v>
      </c>
      <c r="D47" s="2043"/>
      <c r="E47" s="2043"/>
      <c r="F47" s="2043"/>
      <c r="G47" s="2044"/>
      <c r="H47" s="840">
        <f>H39+H46</f>
        <v>296538</v>
      </c>
      <c r="I47" s="820">
        <f>I39+I46</f>
        <v>77954</v>
      </c>
      <c r="J47" s="803">
        <v>61</v>
      </c>
      <c r="K47" s="838"/>
      <c r="L47" s="820"/>
      <c r="M47" s="803">
        <v>24</v>
      </c>
      <c r="N47" s="820">
        <f>N39+N46</f>
        <v>72140</v>
      </c>
      <c r="O47" s="846"/>
      <c r="P47" s="840">
        <f>P39+P46</f>
        <v>284530</v>
      </c>
      <c r="Q47" s="820">
        <f>Q39+Q46</f>
        <v>74800</v>
      </c>
      <c r="R47" s="803">
        <v>61</v>
      </c>
      <c r="S47" s="838"/>
      <c r="T47" s="820"/>
      <c r="U47" s="803">
        <v>26</v>
      </c>
      <c r="V47" s="820">
        <f>V39+V46</f>
        <v>72511</v>
      </c>
      <c r="W47" s="816"/>
    </row>
    <row r="48" spans="1:23" s="711" customFormat="1" ht="3" customHeight="1">
      <c r="A48" s="847"/>
      <c r="B48" s="847"/>
      <c r="C48" s="847"/>
      <c r="D48" s="847"/>
      <c r="E48" s="847"/>
      <c r="F48" s="847"/>
      <c r="G48" s="847"/>
      <c r="H48" s="847"/>
      <c r="I48" s="848"/>
      <c r="J48" s="848"/>
      <c r="K48" s="847"/>
      <c r="L48" s="847"/>
      <c r="M48" s="847"/>
      <c r="N48" s="847"/>
      <c r="O48" s="847"/>
      <c r="P48" s="847"/>
      <c r="Q48" s="848"/>
      <c r="R48" s="848"/>
      <c r="S48" s="847"/>
      <c r="T48" s="847"/>
      <c r="U48" s="847"/>
      <c r="V48" s="847"/>
      <c r="W48" s="823"/>
    </row>
    <row r="49" spans="1:23" ht="9" customHeight="1">
      <c r="A49" s="1451">
        <v>1</v>
      </c>
      <c r="B49" s="2048" t="s">
        <v>838</v>
      </c>
      <c r="C49" s="2048"/>
      <c r="D49" s="2048"/>
      <c r="E49" s="2048"/>
      <c r="F49" s="2048"/>
      <c r="G49" s="2048"/>
      <c r="H49" s="2048"/>
      <c r="I49" s="2048"/>
      <c r="J49" s="2048"/>
      <c r="K49" s="2048"/>
      <c r="L49" s="2048"/>
      <c r="M49" s="2048"/>
      <c r="N49" s="2048"/>
      <c r="O49" s="2048"/>
      <c r="P49" s="2048"/>
      <c r="Q49" s="2048"/>
      <c r="R49" s="2048"/>
      <c r="S49" s="2048"/>
      <c r="T49" s="2048"/>
      <c r="U49" s="2048"/>
      <c r="V49" s="2048"/>
      <c r="W49" s="2048"/>
    </row>
    <row r="50" spans="1:23" ht="25.5" customHeight="1">
      <c r="A50" s="1452">
        <v>2</v>
      </c>
      <c r="B50" s="2048" t="s">
        <v>919</v>
      </c>
      <c r="C50" s="2048"/>
      <c r="D50" s="2048"/>
      <c r="E50" s="2048"/>
      <c r="F50" s="2048"/>
      <c r="G50" s="2048"/>
      <c r="H50" s="2048"/>
      <c r="I50" s="2048"/>
      <c r="J50" s="2048"/>
      <c r="K50" s="2048"/>
      <c r="L50" s="2048"/>
      <c r="M50" s="2048"/>
      <c r="N50" s="2048"/>
      <c r="O50" s="2048"/>
      <c r="P50" s="2048"/>
      <c r="Q50" s="2048"/>
      <c r="R50" s="2048"/>
      <c r="S50" s="2048"/>
      <c r="T50" s="2048"/>
      <c r="U50" s="2048"/>
      <c r="V50" s="2048"/>
      <c r="W50" s="2048"/>
    </row>
    <row r="51" spans="1:23" ht="9" customHeight="1">
      <c r="A51" s="1451">
        <v>3</v>
      </c>
      <c r="B51" s="2048" t="s">
        <v>943</v>
      </c>
      <c r="C51" s="2048"/>
      <c r="D51" s="2048"/>
      <c r="E51" s="2048"/>
      <c r="F51" s="2048"/>
      <c r="G51" s="2048"/>
      <c r="H51" s="2048"/>
      <c r="I51" s="2048"/>
      <c r="J51" s="2048"/>
      <c r="K51" s="2048"/>
      <c r="L51" s="2048"/>
      <c r="M51" s="2048"/>
      <c r="N51" s="2048"/>
      <c r="O51" s="2048"/>
      <c r="P51" s="2048"/>
      <c r="Q51" s="2048"/>
      <c r="R51" s="2048"/>
      <c r="S51" s="2048"/>
      <c r="T51" s="2048"/>
      <c r="U51" s="2048"/>
      <c r="V51" s="2048"/>
      <c r="W51" s="2048"/>
    </row>
  </sheetData>
  <sheetProtection/>
  <mergeCells count="21">
    <mergeCell ref="B51:W51"/>
    <mergeCell ref="C45:G45"/>
    <mergeCell ref="C47:G47"/>
    <mergeCell ref="H3:N3"/>
    <mergeCell ref="A7:C7"/>
    <mergeCell ref="B50:W50"/>
    <mergeCell ref="B49:W49"/>
    <mergeCell ref="A1:W1"/>
    <mergeCell ref="C44:G44"/>
    <mergeCell ref="B10:F10"/>
    <mergeCell ref="C41:G41"/>
    <mergeCell ref="C42:G42"/>
    <mergeCell ref="C43:G43"/>
    <mergeCell ref="B22:F22"/>
    <mergeCell ref="B30:F30"/>
    <mergeCell ref="B35:F35"/>
    <mergeCell ref="A2:W2"/>
    <mergeCell ref="P3:V3"/>
    <mergeCell ref="A40:G40"/>
    <mergeCell ref="B9:C9"/>
    <mergeCell ref="A3:D3"/>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23" min="3" max="36" man="1"/>
  </colBreaks>
</worksheet>
</file>

<file path=xl/worksheets/sheet19.xml><?xml version="1.0" encoding="utf-8"?>
<worksheet xmlns="http://schemas.openxmlformats.org/spreadsheetml/2006/main" xmlns:r="http://schemas.openxmlformats.org/officeDocument/2006/relationships">
  <dimension ref="A1:P65"/>
  <sheetViews>
    <sheetView zoomScaleSheetLayoutView="100" zoomScalePageLayoutView="0" workbookViewId="0" topLeftCell="A1">
      <selection activeCell="A65" sqref="A65:P65"/>
    </sheetView>
  </sheetViews>
  <sheetFormatPr defaultColWidth="9.140625" defaultRowHeight="12.75"/>
  <cols>
    <col min="1" max="2" width="1.8515625" style="635" customWidth="1"/>
    <col min="3" max="3" width="39.57421875" style="635" customWidth="1"/>
    <col min="4" max="4" width="10.8515625" style="635" customWidth="1"/>
    <col min="5" max="5" width="2.140625" style="635" customWidth="1"/>
    <col min="6" max="6" width="8.140625" style="635" customWidth="1"/>
    <col min="7" max="7" width="10.00390625" style="635" customWidth="1"/>
    <col min="8" max="11" width="9.28125" style="697" customWidth="1"/>
    <col min="12" max="13" width="8.421875" style="697" customWidth="1"/>
    <col min="14" max="14" width="11.00390625" style="697" customWidth="1"/>
    <col min="15" max="15" width="1.28515625" style="697" customWidth="1"/>
    <col min="16" max="16" width="1.28515625" style="635" customWidth="1"/>
    <col min="17" max="18" width="9.140625" style="635" customWidth="1"/>
    <col min="19" max="19" width="9.140625" style="849" customWidth="1"/>
    <col min="20" max="20" width="9.140625" style="708" customWidth="1"/>
    <col min="21" max="22" width="9.140625" style="850" customWidth="1"/>
    <col min="23" max="23" width="9.140625" style="851" customWidth="1"/>
    <col min="24" max="24" width="9.140625" style="852" customWidth="1"/>
    <col min="25" max="26" width="9.140625" style="853" customWidth="1"/>
    <col min="27" max="29" width="9.140625" style="854" customWidth="1"/>
    <col min="30" max="34" width="9.140625" style="853" customWidth="1"/>
    <col min="35" max="35" width="9.140625" style="710" customWidth="1"/>
    <col min="36" max="36" width="9.140625" style="635" customWidth="1"/>
    <col min="37" max="16384" width="9.140625" style="635" customWidth="1"/>
  </cols>
  <sheetData>
    <row r="1" spans="1:16" ht="16.5" customHeight="1">
      <c r="A1" s="2049" t="s">
        <v>815</v>
      </c>
      <c r="B1" s="2049"/>
      <c r="C1" s="2049"/>
      <c r="D1" s="2049"/>
      <c r="E1" s="2049"/>
      <c r="F1" s="2049"/>
      <c r="G1" s="2049"/>
      <c r="H1" s="2049"/>
      <c r="I1" s="2049"/>
      <c r="J1" s="2049"/>
      <c r="K1" s="2049"/>
      <c r="L1" s="2049"/>
      <c r="M1" s="2049"/>
      <c r="N1" s="2049"/>
      <c r="O1" s="2049"/>
      <c r="P1" s="2049"/>
    </row>
    <row r="2" spans="1:16" s="855" customFormat="1" ht="4.5" customHeight="1">
      <c r="A2" s="2062"/>
      <c r="B2" s="2062"/>
      <c r="C2" s="2062"/>
      <c r="D2" s="2062"/>
      <c r="E2" s="2062"/>
      <c r="F2" s="2062"/>
      <c r="G2" s="2062"/>
      <c r="H2" s="2062"/>
      <c r="I2" s="2062"/>
      <c r="J2" s="2062"/>
      <c r="K2" s="2062"/>
      <c r="L2" s="2062"/>
      <c r="M2" s="2062"/>
      <c r="N2" s="2062"/>
      <c r="O2" s="2062"/>
      <c r="P2" s="2062"/>
    </row>
    <row r="3" spans="1:16" ht="9.75" customHeight="1">
      <c r="A3" s="2052" t="s">
        <v>440</v>
      </c>
      <c r="B3" s="2052"/>
      <c r="C3" s="2052"/>
      <c r="D3" s="2052"/>
      <c r="E3" s="2053"/>
      <c r="F3" s="2063" t="s">
        <v>905</v>
      </c>
      <c r="G3" s="2064"/>
      <c r="H3" s="2064"/>
      <c r="I3" s="2064"/>
      <c r="J3" s="2064"/>
      <c r="K3" s="2064"/>
      <c r="L3" s="2064"/>
      <c r="M3" s="2064"/>
      <c r="N3" s="2064"/>
      <c r="O3" s="298"/>
      <c r="P3" s="1"/>
    </row>
    <row r="4" spans="1:16" ht="27" customHeight="1">
      <c r="A4" s="2052"/>
      <c r="B4" s="2052"/>
      <c r="C4" s="2052"/>
      <c r="D4" s="2052"/>
      <c r="E4" s="2053"/>
      <c r="F4" s="2"/>
      <c r="G4" s="88" t="s">
        <v>577</v>
      </c>
      <c r="H4" s="88" t="s">
        <v>574</v>
      </c>
      <c r="I4" s="88" t="s">
        <v>579</v>
      </c>
      <c r="J4" s="88" t="s">
        <v>580</v>
      </c>
      <c r="K4" s="88" t="s">
        <v>581</v>
      </c>
      <c r="L4" s="3"/>
      <c r="M4" s="3"/>
      <c r="N4" s="6" t="s">
        <v>599</v>
      </c>
      <c r="O4" s="3"/>
      <c r="P4" s="4"/>
    </row>
    <row r="5" spans="1:16" ht="8.25" customHeight="1">
      <c r="A5" s="2052"/>
      <c r="B5" s="2052"/>
      <c r="C5" s="2052"/>
      <c r="D5" s="2052"/>
      <c r="E5" s="2053"/>
      <c r="F5" s="5"/>
      <c r="G5" s="88" t="s">
        <v>576</v>
      </c>
      <c r="H5" s="88" t="s">
        <v>582</v>
      </c>
      <c r="I5" s="88" t="s">
        <v>584</v>
      </c>
      <c r="J5" s="88" t="s">
        <v>584</v>
      </c>
      <c r="K5" s="88" t="s">
        <v>584</v>
      </c>
      <c r="L5" s="6"/>
      <c r="M5" s="6"/>
      <c r="N5" s="6" t="s">
        <v>598</v>
      </c>
      <c r="O5" s="6"/>
      <c r="P5" s="7"/>
    </row>
    <row r="6" spans="1:16" ht="9" customHeight="1">
      <c r="A6" s="2052"/>
      <c r="B6" s="2052"/>
      <c r="C6" s="2052"/>
      <c r="D6" s="2052"/>
      <c r="E6" s="2053"/>
      <c r="F6" s="5"/>
      <c r="G6" s="88" t="s">
        <v>569</v>
      </c>
      <c r="H6" s="88" t="s">
        <v>578</v>
      </c>
      <c r="I6" s="88" t="s">
        <v>583</v>
      </c>
      <c r="J6" s="88" t="s">
        <v>583</v>
      </c>
      <c r="K6" s="88" t="s">
        <v>583</v>
      </c>
      <c r="L6" s="6"/>
      <c r="M6" s="6" t="s">
        <v>594</v>
      </c>
      <c r="N6" s="6" t="s">
        <v>597</v>
      </c>
      <c r="O6" s="6"/>
      <c r="P6" s="7"/>
    </row>
    <row r="7" spans="1:16" ht="10.5" customHeight="1">
      <c r="A7" s="2052"/>
      <c r="B7" s="2052"/>
      <c r="C7" s="2052"/>
      <c r="D7" s="2052"/>
      <c r="E7" s="2053"/>
      <c r="F7" s="856" t="s">
        <v>462</v>
      </c>
      <c r="G7" s="94" t="s">
        <v>568</v>
      </c>
      <c r="H7" s="94" t="s">
        <v>570</v>
      </c>
      <c r="I7" s="94" t="s">
        <v>570</v>
      </c>
      <c r="J7" s="94" t="s">
        <v>570</v>
      </c>
      <c r="K7" s="94" t="s">
        <v>570</v>
      </c>
      <c r="L7" s="857" t="s">
        <v>172</v>
      </c>
      <c r="M7" s="857" t="s">
        <v>595</v>
      </c>
      <c r="N7" s="857" t="s">
        <v>596</v>
      </c>
      <c r="O7" s="858" t="s">
        <v>817</v>
      </c>
      <c r="P7" s="859"/>
    </row>
    <row r="8" spans="1:16" ht="18" customHeight="1">
      <c r="A8" s="2058" t="s">
        <v>75</v>
      </c>
      <c r="B8" s="2058"/>
      <c r="C8" s="2058"/>
      <c r="D8" s="6" t="s">
        <v>464</v>
      </c>
      <c r="E8" s="860"/>
      <c r="F8" s="861"/>
      <c r="G8" s="766"/>
      <c r="H8" s="862"/>
      <c r="I8" s="767"/>
      <c r="J8" s="863"/>
      <c r="K8" s="863"/>
      <c r="L8" s="863"/>
      <c r="M8" s="863"/>
      <c r="N8" s="863"/>
      <c r="O8" s="863"/>
      <c r="P8" s="864"/>
    </row>
    <row r="9" spans="1:16" ht="10.5" customHeight="1">
      <c r="A9" s="865"/>
      <c r="B9" s="2058" t="s">
        <v>818</v>
      </c>
      <c r="C9" s="2058"/>
      <c r="D9" s="6"/>
      <c r="E9" s="860"/>
      <c r="F9" s="861"/>
      <c r="G9" s="766"/>
      <c r="H9" s="862"/>
      <c r="I9" s="866"/>
      <c r="J9" s="866"/>
      <c r="K9" s="866"/>
      <c r="L9" s="866"/>
      <c r="M9" s="866"/>
      <c r="N9" s="866"/>
      <c r="O9" s="863"/>
      <c r="P9" s="864"/>
    </row>
    <row r="10" spans="1:16" ht="9" customHeight="1">
      <c r="A10" s="1486"/>
      <c r="B10" s="1486"/>
      <c r="C10" s="1486" t="s">
        <v>74</v>
      </c>
      <c r="D10" s="1487" t="s">
        <v>876</v>
      </c>
      <c r="E10" s="1486"/>
      <c r="F10" s="1463">
        <v>79004</v>
      </c>
      <c r="G10" s="1464">
        <v>0</v>
      </c>
      <c r="H10" s="1464">
        <v>0</v>
      </c>
      <c r="I10" s="1465">
        <v>0.01</v>
      </c>
      <c r="J10" s="1464">
        <v>5</v>
      </c>
      <c r="K10" s="1464">
        <v>1</v>
      </c>
      <c r="L10" s="1464">
        <v>767</v>
      </c>
      <c r="M10" s="1464">
        <v>1</v>
      </c>
      <c r="N10" s="1464">
        <v>1</v>
      </c>
      <c r="O10" s="776"/>
      <c r="P10" s="869"/>
    </row>
    <row r="11" spans="1:16" ht="9" customHeight="1">
      <c r="A11" s="1486"/>
      <c r="B11" s="1486"/>
      <c r="C11" s="1486"/>
      <c r="D11" s="1487" t="s">
        <v>877</v>
      </c>
      <c r="E11" s="1486"/>
      <c r="F11" s="1463">
        <v>825</v>
      </c>
      <c r="G11" s="1464">
        <v>0</v>
      </c>
      <c r="H11" s="1464">
        <v>0</v>
      </c>
      <c r="I11" s="1465">
        <v>0.12</v>
      </c>
      <c r="J11" s="1464">
        <v>24</v>
      </c>
      <c r="K11" s="1464">
        <v>18</v>
      </c>
      <c r="L11" s="1464">
        <v>147</v>
      </c>
      <c r="M11" s="1464">
        <v>0</v>
      </c>
      <c r="N11" s="1464">
        <v>18</v>
      </c>
      <c r="O11" s="776"/>
      <c r="P11" s="869"/>
    </row>
    <row r="12" spans="1:16" ht="9" customHeight="1">
      <c r="A12" s="1486"/>
      <c r="B12" s="1486"/>
      <c r="C12" s="1486" t="s">
        <v>68</v>
      </c>
      <c r="D12" s="1487" t="s">
        <v>878</v>
      </c>
      <c r="E12" s="1486"/>
      <c r="F12" s="1463">
        <v>0</v>
      </c>
      <c r="G12" s="1464">
        <v>0</v>
      </c>
      <c r="H12" s="1464">
        <v>0</v>
      </c>
      <c r="I12" s="1465">
        <v>0</v>
      </c>
      <c r="J12" s="1464">
        <v>0</v>
      </c>
      <c r="K12" s="1464">
        <v>0</v>
      </c>
      <c r="L12" s="1464">
        <v>0</v>
      </c>
      <c r="M12" s="1464">
        <v>0</v>
      </c>
      <c r="N12" s="1464">
        <v>0</v>
      </c>
      <c r="O12" s="776"/>
      <c r="P12" s="869"/>
    </row>
    <row r="13" spans="1:16" ht="9" customHeight="1">
      <c r="A13" s="1486"/>
      <c r="B13" s="1486"/>
      <c r="C13" s="1486"/>
      <c r="D13" s="1487" t="s">
        <v>879</v>
      </c>
      <c r="E13" s="1486"/>
      <c r="F13" s="1463">
        <v>0</v>
      </c>
      <c r="G13" s="1464">
        <v>0</v>
      </c>
      <c r="H13" s="1464">
        <v>0</v>
      </c>
      <c r="I13" s="1465">
        <v>0</v>
      </c>
      <c r="J13" s="1464">
        <v>0</v>
      </c>
      <c r="K13" s="1464">
        <v>0</v>
      </c>
      <c r="L13" s="1464" t="s">
        <v>825</v>
      </c>
      <c r="M13" s="1464">
        <v>0</v>
      </c>
      <c r="N13" s="1464">
        <v>0</v>
      </c>
      <c r="O13" s="776"/>
      <c r="P13" s="869"/>
    </row>
    <row r="14" spans="1:16" ht="9" customHeight="1">
      <c r="A14" s="1486"/>
      <c r="B14" s="1486"/>
      <c r="C14" s="1486" t="s">
        <v>920</v>
      </c>
      <c r="D14" s="1487" t="s">
        <v>880</v>
      </c>
      <c r="E14" s="1486"/>
      <c r="F14" s="1463">
        <v>0</v>
      </c>
      <c r="G14" s="1464">
        <v>0</v>
      </c>
      <c r="H14" s="1464">
        <v>0</v>
      </c>
      <c r="I14" s="1465">
        <v>0</v>
      </c>
      <c r="J14" s="1464">
        <v>0</v>
      </c>
      <c r="K14" s="1464">
        <v>0</v>
      </c>
      <c r="L14" s="1464">
        <v>0</v>
      </c>
      <c r="M14" s="1464">
        <v>0</v>
      </c>
      <c r="N14" s="1464">
        <v>0</v>
      </c>
      <c r="O14" s="776"/>
      <c r="P14" s="869"/>
    </row>
    <row r="15" spans="1:16" ht="9.75" customHeight="1">
      <c r="A15" s="2054"/>
      <c r="B15" s="2054"/>
      <c r="C15" s="2054"/>
      <c r="D15" s="2054"/>
      <c r="E15" s="2055"/>
      <c r="F15" s="1466">
        <f>SUM(F10:F14)</f>
        <v>79829</v>
      </c>
      <c r="G15" s="1460">
        <f>SUM(G10:G14)</f>
        <v>0</v>
      </c>
      <c r="H15" s="1467">
        <v>0</v>
      </c>
      <c r="I15" s="1468">
        <v>0.01</v>
      </c>
      <c r="J15" s="1467">
        <v>5</v>
      </c>
      <c r="K15" s="1467">
        <v>1</v>
      </c>
      <c r="L15" s="1460">
        <f>SUM(L10:L14)</f>
        <v>914</v>
      </c>
      <c r="M15" s="1460">
        <f>SUM(M10:M14)</f>
        <v>1</v>
      </c>
      <c r="N15" s="1467">
        <v>1</v>
      </c>
      <c r="O15" s="799"/>
      <c r="P15" s="870"/>
    </row>
    <row r="16" spans="1:16" ht="11.25" customHeight="1">
      <c r="A16" s="1488"/>
      <c r="B16" s="2059" t="s">
        <v>819</v>
      </c>
      <c r="C16" s="2059"/>
      <c r="D16" s="1489"/>
      <c r="E16" s="1490"/>
      <c r="F16" s="1456"/>
      <c r="G16" s="1461"/>
      <c r="H16" s="1478"/>
      <c r="I16" s="1458"/>
      <c r="J16" s="1478"/>
      <c r="K16" s="1478"/>
      <c r="L16" s="1459"/>
      <c r="M16" s="1459"/>
      <c r="N16" s="1478"/>
      <c r="O16" s="863"/>
      <c r="P16" s="864"/>
    </row>
    <row r="17" spans="1:16" ht="9" customHeight="1">
      <c r="A17" s="1486"/>
      <c r="B17" s="1486"/>
      <c r="C17" s="1486" t="s">
        <v>74</v>
      </c>
      <c r="D17" s="1487" t="s">
        <v>876</v>
      </c>
      <c r="E17" s="1486"/>
      <c r="F17" s="1463">
        <v>14713</v>
      </c>
      <c r="G17" s="1464">
        <v>46873</v>
      </c>
      <c r="H17" s="1464">
        <v>31</v>
      </c>
      <c r="I17" s="1465">
        <v>0.04</v>
      </c>
      <c r="J17" s="1464">
        <v>32</v>
      </c>
      <c r="K17" s="1464">
        <v>4</v>
      </c>
      <c r="L17" s="1464">
        <v>522</v>
      </c>
      <c r="M17" s="1464">
        <v>2</v>
      </c>
      <c r="N17" s="1464">
        <v>4</v>
      </c>
      <c r="O17" s="776"/>
      <c r="P17" s="869"/>
    </row>
    <row r="18" spans="1:16" ht="9" customHeight="1">
      <c r="A18" s="1486"/>
      <c r="B18" s="1486"/>
      <c r="C18" s="1486"/>
      <c r="D18" s="1487" t="s">
        <v>877</v>
      </c>
      <c r="E18" s="1486"/>
      <c r="F18" s="1463">
        <v>0</v>
      </c>
      <c r="G18" s="1464">
        <v>0</v>
      </c>
      <c r="H18" s="1464">
        <v>0</v>
      </c>
      <c r="I18" s="1465">
        <v>0</v>
      </c>
      <c r="J18" s="1464">
        <v>0</v>
      </c>
      <c r="K18" s="1464">
        <v>0</v>
      </c>
      <c r="L18" s="1464">
        <v>0</v>
      </c>
      <c r="M18" s="1464">
        <v>0</v>
      </c>
      <c r="N18" s="1464">
        <v>0</v>
      </c>
      <c r="O18" s="776"/>
      <c r="P18" s="869"/>
    </row>
    <row r="19" spans="1:16" ht="9" customHeight="1">
      <c r="A19" s="1486"/>
      <c r="B19" s="1486"/>
      <c r="C19" s="1486" t="s">
        <v>68</v>
      </c>
      <c r="D19" s="1487" t="s">
        <v>881</v>
      </c>
      <c r="E19" s="1486"/>
      <c r="F19" s="1463">
        <v>4329</v>
      </c>
      <c r="G19" s="1464">
        <v>4441</v>
      </c>
      <c r="H19" s="1464">
        <v>97</v>
      </c>
      <c r="I19" s="1465">
        <v>0.27</v>
      </c>
      <c r="J19" s="1464">
        <v>20</v>
      </c>
      <c r="K19" s="1464">
        <v>10</v>
      </c>
      <c r="L19" s="1464">
        <v>434</v>
      </c>
      <c r="M19" s="1464">
        <v>2</v>
      </c>
      <c r="N19" s="1464">
        <v>11</v>
      </c>
      <c r="O19" s="776"/>
      <c r="P19" s="869"/>
    </row>
    <row r="20" spans="1:16" ht="9" customHeight="1">
      <c r="A20" s="1486"/>
      <c r="B20" s="1486"/>
      <c r="C20" s="1486"/>
      <c r="D20" s="1487" t="s">
        <v>882</v>
      </c>
      <c r="E20" s="1486"/>
      <c r="F20" s="1463">
        <v>433</v>
      </c>
      <c r="G20" s="1464">
        <v>1251</v>
      </c>
      <c r="H20" s="1464">
        <v>35</v>
      </c>
      <c r="I20" s="1465">
        <v>0.39</v>
      </c>
      <c r="J20" s="1464">
        <v>35</v>
      </c>
      <c r="K20" s="1464">
        <v>23</v>
      </c>
      <c r="L20" s="1464">
        <v>99</v>
      </c>
      <c r="M20" s="1464">
        <v>1</v>
      </c>
      <c r="N20" s="1464">
        <v>25</v>
      </c>
      <c r="O20" s="776"/>
      <c r="P20" s="869"/>
    </row>
    <row r="21" spans="1:16" ht="9" customHeight="1">
      <c r="A21" s="1486"/>
      <c r="B21" s="1486"/>
      <c r="C21" s="1486" t="s">
        <v>920</v>
      </c>
      <c r="D21" s="1487" t="s">
        <v>880</v>
      </c>
      <c r="E21" s="1486"/>
      <c r="F21" s="1463">
        <v>317</v>
      </c>
      <c r="G21" s="1464">
        <v>1008</v>
      </c>
      <c r="H21" s="1464">
        <v>31</v>
      </c>
      <c r="I21" s="1465">
        <v>0.51</v>
      </c>
      <c r="J21" s="1464">
        <v>34</v>
      </c>
      <c r="K21" s="1464">
        <v>27</v>
      </c>
      <c r="L21" s="1464">
        <v>86</v>
      </c>
      <c r="M21" s="1464">
        <v>1</v>
      </c>
      <c r="N21" s="1464">
        <v>29</v>
      </c>
      <c r="O21" s="776"/>
      <c r="P21" s="869"/>
    </row>
    <row r="22" spans="1:16" ht="9" customHeight="1">
      <c r="A22" s="1486"/>
      <c r="B22" s="1486"/>
      <c r="C22" s="1486"/>
      <c r="D22" s="1487" t="s">
        <v>883</v>
      </c>
      <c r="E22" s="1486"/>
      <c r="F22" s="1463">
        <v>142</v>
      </c>
      <c r="G22" s="1464">
        <v>431</v>
      </c>
      <c r="H22" s="1464">
        <v>33</v>
      </c>
      <c r="I22" s="1465">
        <v>1.41</v>
      </c>
      <c r="J22" s="1464">
        <v>35</v>
      </c>
      <c r="K22" s="1464">
        <v>55</v>
      </c>
      <c r="L22" s="1464">
        <v>78</v>
      </c>
      <c r="M22" s="1464">
        <v>1</v>
      </c>
      <c r="N22" s="1464">
        <v>61</v>
      </c>
      <c r="O22" s="776"/>
      <c r="P22" s="869"/>
    </row>
    <row r="23" spans="1:16" ht="9" customHeight="1">
      <c r="A23" s="1486"/>
      <c r="B23" s="1486"/>
      <c r="C23" s="1486" t="s">
        <v>65</v>
      </c>
      <c r="D23" s="1487" t="s">
        <v>884</v>
      </c>
      <c r="E23" s="1486"/>
      <c r="F23" s="1463">
        <v>8</v>
      </c>
      <c r="G23" s="1464">
        <v>19</v>
      </c>
      <c r="H23" s="1464">
        <v>41</v>
      </c>
      <c r="I23" s="1465">
        <v>2.22</v>
      </c>
      <c r="J23" s="1464">
        <v>37</v>
      </c>
      <c r="K23" s="1464">
        <v>76</v>
      </c>
      <c r="L23" s="1464">
        <v>6</v>
      </c>
      <c r="M23" s="1464">
        <v>0</v>
      </c>
      <c r="N23" s="1464">
        <v>86</v>
      </c>
      <c r="O23" s="776"/>
      <c r="P23" s="869"/>
    </row>
    <row r="24" spans="1:16" ht="9" customHeight="1">
      <c r="A24" s="1486"/>
      <c r="B24" s="1486"/>
      <c r="C24" s="1486"/>
      <c r="D24" s="1487" t="s">
        <v>885</v>
      </c>
      <c r="E24" s="1486"/>
      <c r="F24" s="1463">
        <v>9</v>
      </c>
      <c r="G24" s="1464">
        <v>25</v>
      </c>
      <c r="H24" s="1464">
        <v>38</v>
      </c>
      <c r="I24" s="1465">
        <v>5.34</v>
      </c>
      <c r="J24" s="1464">
        <v>37</v>
      </c>
      <c r="K24" s="1464">
        <v>128</v>
      </c>
      <c r="L24" s="1464">
        <v>12</v>
      </c>
      <c r="M24" s="1464">
        <v>0</v>
      </c>
      <c r="N24" s="1464">
        <v>153</v>
      </c>
      <c r="O24" s="776"/>
      <c r="P24" s="869"/>
    </row>
    <row r="25" spans="1:16" ht="9" customHeight="1">
      <c r="A25" s="1486"/>
      <c r="B25" s="1486"/>
      <c r="C25" s="1486" t="s">
        <v>921</v>
      </c>
      <c r="D25" s="1487" t="s">
        <v>886</v>
      </c>
      <c r="E25" s="1486"/>
      <c r="F25" s="1463">
        <v>12</v>
      </c>
      <c r="G25" s="1464">
        <v>31</v>
      </c>
      <c r="H25" s="1464">
        <v>38</v>
      </c>
      <c r="I25" s="1465">
        <v>20.2</v>
      </c>
      <c r="J25" s="1464">
        <v>36</v>
      </c>
      <c r="K25" s="1464">
        <v>202</v>
      </c>
      <c r="L25" s="1464">
        <v>24</v>
      </c>
      <c r="M25" s="1464">
        <v>1</v>
      </c>
      <c r="N25" s="1464">
        <v>293</v>
      </c>
      <c r="O25" s="776"/>
      <c r="P25" s="869"/>
    </row>
    <row r="26" spans="1:16" ht="9" customHeight="1">
      <c r="A26" s="1486"/>
      <c r="B26" s="1486"/>
      <c r="C26" s="1486" t="s">
        <v>471</v>
      </c>
      <c r="D26" s="1491" t="s">
        <v>753</v>
      </c>
      <c r="E26" s="1486"/>
      <c r="F26" s="1469">
        <v>0</v>
      </c>
      <c r="G26" s="1477">
        <v>0</v>
      </c>
      <c r="H26" s="1470">
        <v>0</v>
      </c>
      <c r="I26" s="1465">
        <v>0</v>
      </c>
      <c r="J26" s="1470">
        <v>0</v>
      </c>
      <c r="K26" s="1470">
        <v>0</v>
      </c>
      <c r="L26" s="1470">
        <v>0</v>
      </c>
      <c r="M26" s="1470">
        <v>0</v>
      </c>
      <c r="N26" s="1470">
        <v>0</v>
      </c>
      <c r="O26" s="776"/>
      <c r="P26" s="872"/>
    </row>
    <row r="27" spans="1:16" ht="9.75" customHeight="1">
      <c r="A27" s="2054"/>
      <c r="B27" s="2054"/>
      <c r="C27" s="2054"/>
      <c r="D27" s="2054"/>
      <c r="E27" s="2055"/>
      <c r="F27" s="1466">
        <f>SUM(F17:F26)</f>
        <v>19963</v>
      </c>
      <c r="G27" s="1460">
        <f>SUM(G17:G26)</f>
        <v>54079</v>
      </c>
      <c r="H27" s="1460">
        <v>37</v>
      </c>
      <c r="I27" s="1468">
        <v>0.13</v>
      </c>
      <c r="J27" s="1460">
        <v>29</v>
      </c>
      <c r="K27" s="1460">
        <v>6</v>
      </c>
      <c r="L27" s="1460">
        <f>SUM(L17:L26)</f>
        <v>1261</v>
      </c>
      <c r="M27" s="1460">
        <f>SUM(M17:M26)</f>
        <v>8</v>
      </c>
      <c r="N27" s="1460">
        <v>11</v>
      </c>
      <c r="O27" s="799"/>
      <c r="P27" s="870"/>
    </row>
    <row r="28" spans="1:16" ht="9" customHeight="1">
      <c r="A28" s="1488"/>
      <c r="B28" s="2059" t="s">
        <v>820</v>
      </c>
      <c r="C28" s="2059"/>
      <c r="D28" s="1489"/>
      <c r="E28" s="1490"/>
      <c r="F28" s="1456"/>
      <c r="G28" s="1457"/>
      <c r="H28" s="1479"/>
      <c r="I28" s="1458"/>
      <c r="J28" s="1479"/>
      <c r="K28" s="1479"/>
      <c r="L28" s="1459"/>
      <c r="M28" s="1459"/>
      <c r="N28" s="1479"/>
      <c r="O28" s="863"/>
      <c r="P28" s="864"/>
    </row>
    <row r="29" spans="1:16" ht="9" customHeight="1">
      <c r="A29" s="1486"/>
      <c r="B29" s="1486"/>
      <c r="C29" s="1486" t="s">
        <v>74</v>
      </c>
      <c r="D29" s="1487" t="s">
        <v>887</v>
      </c>
      <c r="E29" s="1486"/>
      <c r="F29" s="1463">
        <v>81257</v>
      </c>
      <c r="G29" s="776" t="s">
        <v>453</v>
      </c>
      <c r="H29" s="776" t="s">
        <v>453</v>
      </c>
      <c r="I29" s="1465">
        <v>0.06</v>
      </c>
      <c r="J29" s="1464">
        <v>22</v>
      </c>
      <c r="K29" s="1464">
        <v>3</v>
      </c>
      <c r="L29" s="1464">
        <v>2810</v>
      </c>
      <c r="M29" s="1464">
        <v>11</v>
      </c>
      <c r="N29" s="1464">
        <v>4</v>
      </c>
      <c r="O29" s="776"/>
      <c r="P29" s="869"/>
    </row>
    <row r="30" spans="1:16" ht="9" customHeight="1">
      <c r="A30" s="1486"/>
      <c r="B30" s="1486"/>
      <c r="C30" s="1486"/>
      <c r="D30" s="1487" t="s">
        <v>888</v>
      </c>
      <c r="E30" s="1486"/>
      <c r="F30" s="1463">
        <v>19283</v>
      </c>
      <c r="G30" s="1481" t="s">
        <v>453</v>
      </c>
      <c r="H30" s="1481" t="s">
        <v>453</v>
      </c>
      <c r="I30" s="1465">
        <v>0.16</v>
      </c>
      <c r="J30" s="1464">
        <v>22</v>
      </c>
      <c r="K30" s="1464">
        <v>7</v>
      </c>
      <c r="L30" s="1464">
        <v>1440</v>
      </c>
      <c r="M30" s="1464">
        <v>7</v>
      </c>
      <c r="N30" s="1464">
        <v>8</v>
      </c>
      <c r="O30" s="776"/>
      <c r="P30" s="869"/>
    </row>
    <row r="31" spans="1:16" ht="9" customHeight="1">
      <c r="A31" s="1486"/>
      <c r="B31" s="1486"/>
      <c r="C31" s="1486" t="s">
        <v>68</v>
      </c>
      <c r="D31" s="1487" t="s">
        <v>881</v>
      </c>
      <c r="E31" s="1486"/>
      <c r="F31" s="1463">
        <v>9443</v>
      </c>
      <c r="G31" s="1481" t="s">
        <v>453</v>
      </c>
      <c r="H31" s="1481" t="s">
        <v>453</v>
      </c>
      <c r="I31" s="1465">
        <v>0.27</v>
      </c>
      <c r="J31" s="1464">
        <v>22</v>
      </c>
      <c r="K31" s="1464">
        <v>11</v>
      </c>
      <c r="L31" s="1464">
        <v>1029</v>
      </c>
      <c r="M31" s="1464">
        <v>6</v>
      </c>
      <c r="N31" s="1464">
        <v>12</v>
      </c>
      <c r="O31" s="776"/>
      <c r="P31" s="869"/>
    </row>
    <row r="32" spans="1:16" ht="9" customHeight="1">
      <c r="A32" s="1486"/>
      <c r="B32" s="1486"/>
      <c r="C32" s="1486"/>
      <c r="D32" s="1487" t="s">
        <v>882</v>
      </c>
      <c r="E32" s="1486"/>
      <c r="F32" s="1463">
        <v>12005</v>
      </c>
      <c r="G32" s="1481" t="s">
        <v>453</v>
      </c>
      <c r="H32" s="1481" t="s">
        <v>453</v>
      </c>
      <c r="I32" s="1465">
        <v>0.37</v>
      </c>
      <c r="J32" s="1464">
        <v>24</v>
      </c>
      <c r="K32" s="1464">
        <v>15</v>
      </c>
      <c r="L32" s="1464">
        <v>1832</v>
      </c>
      <c r="M32" s="1464">
        <v>11</v>
      </c>
      <c r="N32" s="1464">
        <v>16</v>
      </c>
      <c r="O32" s="776"/>
      <c r="P32" s="869"/>
    </row>
    <row r="33" spans="1:16" ht="9" customHeight="1">
      <c r="A33" s="1486"/>
      <c r="B33" s="1486"/>
      <c r="C33" s="1486" t="s">
        <v>920</v>
      </c>
      <c r="D33" s="1487" t="s">
        <v>889</v>
      </c>
      <c r="E33" s="1486"/>
      <c r="F33" s="1463">
        <v>11864</v>
      </c>
      <c r="G33" s="1481" t="s">
        <v>453</v>
      </c>
      <c r="H33" s="1481" t="s">
        <v>453</v>
      </c>
      <c r="I33" s="1465">
        <v>0.61</v>
      </c>
      <c r="J33" s="1464">
        <v>19</v>
      </c>
      <c r="K33" s="1464">
        <v>17</v>
      </c>
      <c r="L33" s="1464">
        <v>2016</v>
      </c>
      <c r="M33" s="1464">
        <v>14</v>
      </c>
      <c r="N33" s="1464">
        <v>18</v>
      </c>
      <c r="O33" s="776"/>
      <c r="P33" s="869"/>
    </row>
    <row r="34" spans="1:16" ht="9" customHeight="1">
      <c r="A34" s="1486"/>
      <c r="B34" s="1486"/>
      <c r="C34" s="1486"/>
      <c r="D34" s="1487" t="s">
        <v>883</v>
      </c>
      <c r="E34" s="1486"/>
      <c r="F34" s="1463">
        <v>7675</v>
      </c>
      <c r="G34" s="1481" t="s">
        <v>453</v>
      </c>
      <c r="H34" s="1481" t="s">
        <v>453</v>
      </c>
      <c r="I34" s="1465">
        <v>1.29</v>
      </c>
      <c r="J34" s="1464">
        <v>23</v>
      </c>
      <c r="K34" s="1464">
        <v>35</v>
      </c>
      <c r="L34" s="1464">
        <v>2663</v>
      </c>
      <c r="M34" s="1464">
        <v>23</v>
      </c>
      <c r="N34" s="1464">
        <v>38</v>
      </c>
      <c r="O34" s="776"/>
      <c r="P34" s="869"/>
    </row>
    <row r="35" spans="1:16" ht="9" customHeight="1">
      <c r="A35" s="1486"/>
      <c r="B35" s="1486"/>
      <c r="C35" s="1486" t="s">
        <v>65</v>
      </c>
      <c r="D35" s="1487" t="s">
        <v>890</v>
      </c>
      <c r="E35" s="1486"/>
      <c r="F35" s="1463">
        <v>1087</v>
      </c>
      <c r="G35" s="1481" t="s">
        <v>453</v>
      </c>
      <c r="H35" s="1481" t="s">
        <v>453</v>
      </c>
      <c r="I35" s="1465">
        <v>3.67</v>
      </c>
      <c r="J35" s="1464">
        <v>24</v>
      </c>
      <c r="K35" s="1464">
        <v>67</v>
      </c>
      <c r="L35" s="1464">
        <v>726</v>
      </c>
      <c r="M35" s="1464">
        <v>9</v>
      </c>
      <c r="N35" s="1464">
        <v>78</v>
      </c>
      <c r="O35" s="776"/>
      <c r="P35" s="869"/>
    </row>
    <row r="36" spans="1:16" ht="9" customHeight="1">
      <c r="A36" s="1486"/>
      <c r="B36" s="1486"/>
      <c r="C36" s="1486"/>
      <c r="D36" s="1487" t="s">
        <v>885</v>
      </c>
      <c r="E36" s="1486"/>
      <c r="F36" s="1463">
        <v>1844</v>
      </c>
      <c r="G36" s="1481" t="s">
        <v>453</v>
      </c>
      <c r="H36" s="1481" t="s">
        <v>453</v>
      </c>
      <c r="I36" s="1465">
        <v>7.32</v>
      </c>
      <c r="J36" s="1464">
        <v>20</v>
      </c>
      <c r="K36" s="1464">
        <v>79</v>
      </c>
      <c r="L36" s="1464">
        <v>1451</v>
      </c>
      <c r="M36" s="1464">
        <v>27</v>
      </c>
      <c r="N36" s="1464">
        <v>97</v>
      </c>
      <c r="O36" s="776"/>
      <c r="P36" s="869"/>
    </row>
    <row r="37" spans="1:16" ht="9" customHeight="1">
      <c r="A37" s="1486"/>
      <c r="B37" s="1486"/>
      <c r="C37" s="1486" t="s">
        <v>921</v>
      </c>
      <c r="D37" s="1487" t="s">
        <v>886</v>
      </c>
      <c r="E37" s="1486"/>
      <c r="F37" s="1463">
        <v>526</v>
      </c>
      <c r="G37" s="1481" t="s">
        <v>453</v>
      </c>
      <c r="H37" s="1481" t="s">
        <v>453</v>
      </c>
      <c r="I37" s="1465">
        <v>36.26</v>
      </c>
      <c r="J37" s="1464">
        <v>24</v>
      </c>
      <c r="K37" s="1464">
        <v>133</v>
      </c>
      <c r="L37" s="1464">
        <v>699</v>
      </c>
      <c r="M37" s="1464">
        <v>43</v>
      </c>
      <c r="N37" s="1464">
        <v>235</v>
      </c>
      <c r="O37" s="776"/>
      <c r="P37" s="869"/>
    </row>
    <row r="38" spans="1:16" ht="9" customHeight="1">
      <c r="A38" s="1486"/>
      <c r="B38" s="1486"/>
      <c r="C38" s="1486" t="s">
        <v>471</v>
      </c>
      <c r="D38" s="1491" t="s">
        <v>753</v>
      </c>
      <c r="E38" s="1486"/>
      <c r="F38" s="1471">
        <v>293</v>
      </c>
      <c r="G38" s="776" t="s">
        <v>453</v>
      </c>
      <c r="H38" s="776" t="s">
        <v>453</v>
      </c>
      <c r="I38" s="1465">
        <v>100</v>
      </c>
      <c r="J38" s="1470">
        <v>26</v>
      </c>
      <c r="K38" s="1470">
        <v>106</v>
      </c>
      <c r="L38" s="1470">
        <v>309</v>
      </c>
      <c r="M38" s="1470">
        <v>57</v>
      </c>
      <c r="N38" s="1470">
        <v>349</v>
      </c>
      <c r="O38" s="776"/>
      <c r="P38" s="872"/>
    </row>
    <row r="39" spans="1:16" ht="9.75" customHeight="1">
      <c r="A39" s="2054"/>
      <c r="B39" s="2054"/>
      <c r="C39" s="2054"/>
      <c r="D39" s="2054"/>
      <c r="E39" s="2055"/>
      <c r="F39" s="1466">
        <f>SUM(F29:F38)</f>
        <v>145277</v>
      </c>
      <c r="G39" s="799" t="s">
        <v>453</v>
      </c>
      <c r="H39" s="799" t="s">
        <v>453</v>
      </c>
      <c r="I39" s="1468">
        <v>0.68</v>
      </c>
      <c r="J39" s="1467">
        <v>22</v>
      </c>
      <c r="K39" s="1467">
        <v>10</v>
      </c>
      <c r="L39" s="1460">
        <f>SUM(L29:L38)</f>
        <v>14975</v>
      </c>
      <c r="M39" s="1460">
        <f>SUM(M29:M38)</f>
        <v>208</v>
      </c>
      <c r="N39" s="1467">
        <v>12</v>
      </c>
      <c r="O39" s="799"/>
      <c r="P39" s="870"/>
    </row>
    <row r="40" spans="1:16" ht="9" customHeight="1">
      <c r="A40" s="2059" t="s">
        <v>693</v>
      </c>
      <c r="B40" s="2059"/>
      <c r="C40" s="2059"/>
      <c r="D40" s="1492"/>
      <c r="E40" s="1490"/>
      <c r="F40" s="1472"/>
      <c r="G40" s="1462"/>
      <c r="H40" s="1462"/>
      <c r="I40" s="1473"/>
      <c r="J40" s="1462"/>
      <c r="K40" s="1462"/>
      <c r="L40" s="1462"/>
      <c r="M40" s="1462"/>
      <c r="N40" s="1462"/>
      <c r="O40" s="776"/>
      <c r="P40" s="864"/>
    </row>
    <row r="41" spans="1:16" ht="9" customHeight="1">
      <c r="A41" s="1486"/>
      <c r="B41" s="1486"/>
      <c r="C41" s="1486" t="s">
        <v>74</v>
      </c>
      <c r="D41" s="1487" t="s">
        <v>876</v>
      </c>
      <c r="E41" s="1486"/>
      <c r="F41" s="1463">
        <v>31477</v>
      </c>
      <c r="G41" s="1464">
        <v>37321</v>
      </c>
      <c r="H41" s="1464">
        <v>77</v>
      </c>
      <c r="I41" s="1465">
        <v>0.04</v>
      </c>
      <c r="J41" s="1464">
        <v>96</v>
      </c>
      <c r="K41" s="1464">
        <v>3</v>
      </c>
      <c r="L41" s="1464">
        <v>883</v>
      </c>
      <c r="M41" s="1464">
        <v>13</v>
      </c>
      <c r="N41" s="1464">
        <v>3</v>
      </c>
      <c r="O41" s="776"/>
      <c r="P41" s="869"/>
    </row>
    <row r="42" spans="1:16" ht="9" customHeight="1">
      <c r="A42" s="1486"/>
      <c r="B42" s="1486"/>
      <c r="C42" s="1486"/>
      <c r="D42" s="1487" t="s">
        <v>877</v>
      </c>
      <c r="E42" s="1486"/>
      <c r="F42" s="1463">
        <v>8803</v>
      </c>
      <c r="G42" s="1464">
        <v>9688</v>
      </c>
      <c r="H42" s="1464">
        <v>70</v>
      </c>
      <c r="I42" s="1465">
        <v>0.14</v>
      </c>
      <c r="J42" s="1464">
        <v>91</v>
      </c>
      <c r="K42" s="1464">
        <v>7</v>
      </c>
      <c r="L42" s="1464">
        <v>635</v>
      </c>
      <c r="M42" s="1464">
        <v>11</v>
      </c>
      <c r="N42" s="1464">
        <v>9</v>
      </c>
      <c r="O42" s="776"/>
      <c r="P42" s="869"/>
    </row>
    <row r="43" spans="1:16" ht="9" customHeight="1">
      <c r="A43" s="1486"/>
      <c r="B43" s="1486"/>
      <c r="C43" s="1486" t="s">
        <v>68</v>
      </c>
      <c r="D43" s="1487" t="s">
        <v>881</v>
      </c>
      <c r="E43" s="1486"/>
      <c r="F43" s="1463">
        <v>6367</v>
      </c>
      <c r="G43" s="1464">
        <v>5320</v>
      </c>
      <c r="H43" s="1464">
        <v>88</v>
      </c>
      <c r="I43" s="1465">
        <v>0.26</v>
      </c>
      <c r="J43" s="1464">
        <v>88</v>
      </c>
      <c r="K43" s="1464">
        <v>12</v>
      </c>
      <c r="L43" s="1464">
        <v>751</v>
      </c>
      <c r="M43" s="1464">
        <v>15</v>
      </c>
      <c r="N43" s="1464">
        <v>15</v>
      </c>
      <c r="O43" s="776"/>
      <c r="P43" s="869"/>
    </row>
    <row r="44" spans="1:16" ht="9" customHeight="1">
      <c r="A44" s="1486"/>
      <c r="B44" s="1486"/>
      <c r="C44" s="1486"/>
      <c r="D44" s="1487" t="s">
        <v>882</v>
      </c>
      <c r="E44" s="1486"/>
      <c r="F44" s="1463">
        <v>2713</v>
      </c>
      <c r="G44" s="1464">
        <v>2709</v>
      </c>
      <c r="H44" s="1464">
        <v>67</v>
      </c>
      <c r="I44" s="1465">
        <v>0.43</v>
      </c>
      <c r="J44" s="1464">
        <v>88</v>
      </c>
      <c r="K44" s="1464">
        <v>17</v>
      </c>
      <c r="L44" s="1464">
        <v>474</v>
      </c>
      <c r="M44" s="1464">
        <v>10</v>
      </c>
      <c r="N44" s="1464">
        <v>22</v>
      </c>
      <c r="O44" s="776"/>
      <c r="P44" s="869"/>
    </row>
    <row r="45" spans="1:16" ht="9" customHeight="1">
      <c r="A45" s="1486"/>
      <c r="B45" s="1486"/>
      <c r="C45" s="1486" t="s">
        <v>920</v>
      </c>
      <c r="D45" s="1487" t="s">
        <v>880</v>
      </c>
      <c r="E45" s="1486"/>
      <c r="F45" s="1463">
        <v>7245</v>
      </c>
      <c r="G45" s="1464">
        <v>5777</v>
      </c>
      <c r="H45" s="1464">
        <v>63</v>
      </c>
      <c r="I45" s="1465">
        <v>0.72</v>
      </c>
      <c r="J45" s="1464">
        <v>89</v>
      </c>
      <c r="K45" s="1464">
        <v>26</v>
      </c>
      <c r="L45" s="1464">
        <v>1916</v>
      </c>
      <c r="M45" s="1464">
        <v>47</v>
      </c>
      <c r="N45" s="1464">
        <v>34</v>
      </c>
      <c r="O45" s="776"/>
      <c r="P45" s="869"/>
    </row>
    <row r="46" spans="1:16" ht="9" customHeight="1">
      <c r="A46" s="1486"/>
      <c r="B46" s="1486"/>
      <c r="C46" s="1486"/>
      <c r="D46" s="1487" t="s">
        <v>883</v>
      </c>
      <c r="E46" s="1486"/>
      <c r="F46" s="1463">
        <v>7298</v>
      </c>
      <c r="G46" s="1464">
        <v>4001</v>
      </c>
      <c r="H46" s="1464">
        <v>69</v>
      </c>
      <c r="I46" s="1465">
        <v>1.42</v>
      </c>
      <c r="J46" s="1464">
        <v>92</v>
      </c>
      <c r="K46" s="1464">
        <v>45</v>
      </c>
      <c r="L46" s="1464">
        <v>3313</v>
      </c>
      <c r="M46" s="1464">
        <v>95</v>
      </c>
      <c r="N46" s="1464">
        <v>62</v>
      </c>
      <c r="O46" s="776"/>
      <c r="P46" s="869"/>
    </row>
    <row r="47" spans="1:16" ht="9" customHeight="1">
      <c r="A47" s="1486"/>
      <c r="B47" s="1486"/>
      <c r="C47" s="1486" t="s">
        <v>65</v>
      </c>
      <c r="D47" s="1487" t="s">
        <v>890</v>
      </c>
      <c r="E47" s="1486"/>
      <c r="F47" s="1463">
        <v>6517</v>
      </c>
      <c r="G47" s="1464">
        <v>2927</v>
      </c>
      <c r="H47" s="1464">
        <v>68</v>
      </c>
      <c r="I47" s="1465">
        <v>3.05</v>
      </c>
      <c r="J47" s="1464">
        <v>90</v>
      </c>
      <c r="K47" s="1464">
        <v>78</v>
      </c>
      <c r="L47" s="1464">
        <v>5060</v>
      </c>
      <c r="M47" s="1464">
        <v>179</v>
      </c>
      <c r="N47" s="1464">
        <v>112</v>
      </c>
      <c r="O47" s="776"/>
      <c r="P47" s="869"/>
    </row>
    <row r="48" spans="1:16" ht="9" customHeight="1">
      <c r="A48" s="1486"/>
      <c r="B48" s="1486"/>
      <c r="C48" s="1486"/>
      <c r="D48" s="1487" t="s">
        <v>885</v>
      </c>
      <c r="E48" s="1486"/>
      <c r="F48" s="1463">
        <v>1676</v>
      </c>
      <c r="G48" s="1464">
        <v>314</v>
      </c>
      <c r="H48" s="1464">
        <v>80</v>
      </c>
      <c r="I48" s="1465">
        <v>7.09</v>
      </c>
      <c r="J48" s="1464">
        <v>87</v>
      </c>
      <c r="K48" s="1464">
        <v>131</v>
      </c>
      <c r="L48" s="1464">
        <v>2189</v>
      </c>
      <c r="M48" s="1464">
        <v>103</v>
      </c>
      <c r="N48" s="1464">
        <v>208</v>
      </c>
      <c r="O48" s="776"/>
      <c r="P48" s="869"/>
    </row>
    <row r="49" spans="1:16" ht="9" customHeight="1">
      <c r="A49" s="1486"/>
      <c r="B49" s="1486"/>
      <c r="C49" s="1486" t="s">
        <v>921</v>
      </c>
      <c r="D49" s="1487" t="s">
        <v>886</v>
      </c>
      <c r="E49" s="1486"/>
      <c r="F49" s="1463">
        <v>1233</v>
      </c>
      <c r="G49" s="1464">
        <v>364</v>
      </c>
      <c r="H49" s="1464">
        <v>69</v>
      </c>
      <c r="I49" s="1465">
        <v>30.21</v>
      </c>
      <c r="J49" s="1464">
        <v>89</v>
      </c>
      <c r="K49" s="1464">
        <v>213</v>
      </c>
      <c r="L49" s="1464">
        <v>2627</v>
      </c>
      <c r="M49" s="1464">
        <v>332</v>
      </c>
      <c r="N49" s="1464">
        <v>549</v>
      </c>
      <c r="O49" s="776"/>
      <c r="P49" s="869"/>
    </row>
    <row r="50" spans="1:16" ht="9" customHeight="1">
      <c r="A50" s="1486"/>
      <c r="B50" s="1486"/>
      <c r="C50" s="1486" t="s">
        <v>471</v>
      </c>
      <c r="D50" s="1491" t="s">
        <v>753</v>
      </c>
      <c r="E50" s="1486"/>
      <c r="F50" s="1471">
        <v>43</v>
      </c>
      <c r="G50" s="1470">
        <v>0</v>
      </c>
      <c r="H50" s="1464">
        <v>0</v>
      </c>
      <c r="I50" s="1465">
        <v>100</v>
      </c>
      <c r="J50" s="1464">
        <v>85</v>
      </c>
      <c r="K50" s="1464">
        <v>153</v>
      </c>
      <c r="L50" s="1470">
        <v>66</v>
      </c>
      <c r="M50" s="1470">
        <v>35</v>
      </c>
      <c r="N50" s="1464">
        <v>1165</v>
      </c>
      <c r="O50" s="776"/>
      <c r="P50" s="869"/>
    </row>
    <row r="51" spans="1:16" ht="9.75" customHeight="1">
      <c r="A51" s="2054"/>
      <c r="B51" s="2054"/>
      <c r="C51" s="2054"/>
      <c r="D51" s="2054"/>
      <c r="E51" s="2055"/>
      <c r="F51" s="1466">
        <f>SUM(F41:F50)</f>
        <v>73372</v>
      </c>
      <c r="G51" s="1460">
        <f>SUM(G41:G50)</f>
        <v>68421</v>
      </c>
      <c r="H51" s="1467">
        <v>75</v>
      </c>
      <c r="I51" s="1468">
        <v>1.29</v>
      </c>
      <c r="J51" s="1467">
        <v>92</v>
      </c>
      <c r="K51" s="1467">
        <v>24</v>
      </c>
      <c r="L51" s="1460">
        <f>SUM(L41:L50)</f>
        <v>17914</v>
      </c>
      <c r="M51" s="1460">
        <f>SUM(M41:M50)</f>
        <v>840</v>
      </c>
      <c r="N51" s="1467">
        <v>39</v>
      </c>
      <c r="O51" s="799"/>
      <c r="P51" s="870"/>
    </row>
    <row r="52" spans="1:16" ht="9" customHeight="1">
      <c r="A52" s="2059" t="s">
        <v>694</v>
      </c>
      <c r="B52" s="2059"/>
      <c r="C52" s="2059"/>
      <c r="D52" s="1492"/>
      <c r="E52" s="1490"/>
      <c r="F52" s="1472"/>
      <c r="G52" s="1462"/>
      <c r="H52" s="1480"/>
      <c r="I52" s="1473"/>
      <c r="J52" s="1480"/>
      <c r="K52" s="1480"/>
      <c r="L52" s="1462"/>
      <c r="M52" s="1462"/>
      <c r="N52" s="1480"/>
      <c r="O52" s="776"/>
      <c r="P52" s="864"/>
    </row>
    <row r="53" spans="1:16" ht="9" customHeight="1">
      <c r="A53" s="1486"/>
      <c r="B53" s="1486"/>
      <c r="C53" s="1486" t="s">
        <v>74</v>
      </c>
      <c r="D53" s="1487" t="s">
        <v>876</v>
      </c>
      <c r="E53" s="1486"/>
      <c r="F53" s="1463">
        <v>1172</v>
      </c>
      <c r="G53" s="1464">
        <v>1292</v>
      </c>
      <c r="H53" s="1464">
        <v>77</v>
      </c>
      <c r="I53" s="1465">
        <v>0.06</v>
      </c>
      <c r="J53" s="1464">
        <v>67</v>
      </c>
      <c r="K53" s="1464">
        <v>10</v>
      </c>
      <c r="L53" s="1464">
        <v>120</v>
      </c>
      <c r="M53" s="1464">
        <v>0</v>
      </c>
      <c r="N53" s="1464">
        <v>11</v>
      </c>
      <c r="O53" s="776"/>
      <c r="P53" s="869"/>
    </row>
    <row r="54" spans="1:16" ht="9" customHeight="1">
      <c r="A54" s="1486"/>
      <c r="B54" s="1486"/>
      <c r="C54" s="1486"/>
      <c r="D54" s="1487" t="s">
        <v>877</v>
      </c>
      <c r="E54" s="1486"/>
      <c r="F54" s="1463">
        <v>3231</v>
      </c>
      <c r="G54" s="1464">
        <v>445</v>
      </c>
      <c r="H54" s="1464">
        <v>64</v>
      </c>
      <c r="I54" s="1465">
        <v>0.13</v>
      </c>
      <c r="J54" s="1464">
        <v>30</v>
      </c>
      <c r="K54" s="1464">
        <v>9</v>
      </c>
      <c r="L54" s="1464">
        <v>297</v>
      </c>
      <c r="M54" s="1464">
        <v>1</v>
      </c>
      <c r="N54" s="1464">
        <v>10</v>
      </c>
      <c r="O54" s="776"/>
      <c r="P54" s="869"/>
    </row>
    <row r="55" spans="1:16" ht="9" customHeight="1">
      <c r="A55" s="1486"/>
      <c r="B55" s="1486"/>
      <c r="C55" s="1486" t="s">
        <v>68</v>
      </c>
      <c r="D55" s="1487" t="s">
        <v>881</v>
      </c>
      <c r="E55" s="1486"/>
      <c r="F55" s="1463">
        <v>1121</v>
      </c>
      <c r="G55" s="1464">
        <v>585</v>
      </c>
      <c r="H55" s="1464">
        <v>58</v>
      </c>
      <c r="I55" s="1465">
        <v>0.29</v>
      </c>
      <c r="J55" s="1464">
        <v>74</v>
      </c>
      <c r="K55" s="1464">
        <v>38</v>
      </c>
      <c r="L55" s="1464">
        <v>432</v>
      </c>
      <c r="M55" s="1464">
        <v>2</v>
      </c>
      <c r="N55" s="1464">
        <v>41</v>
      </c>
      <c r="O55" s="776"/>
      <c r="P55" s="869"/>
    </row>
    <row r="56" spans="1:16" ht="9" customHeight="1">
      <c r="A56" s="1486"/>
      <c r="B56" s="1486"/>
      <c r="C56" s="1486"/>
      <c r="D56" s="1487" t="s">
        <v>882</v>
      </c>
      <c r="E56" s="1486"/>
      <c r="F56" s="1463">
        <v>1</v>
      </c>
      <c r="G56" s="1464">
        <v>4</v>
      </c>
      <c r="H56" s="1464">
        <v>14</v>
      </c>
      <c r="I56" s="1465">
        <v>0.43</v>
      </c>
      <c r="J56" s="1464">
        <v>95</v>
      </c>
      <c r="K56" s="1464">
        <v>63</v>
      </c>
      <c r="L56" s="1464">
        <v>0</v>
      </c>
      <c r="M56" s="1464">
        <v>0</v>
      </c>
      <c r="N56" s="1464">
        <v>68</v>
      </c>
      <c r="O56" s="776"/>
      <c r="P56" s="869"/>
    </row>
    <row r="57" spans="1:16" ht="9" customHeight="1">
      <c r="A57" s="1486"/>
      <c r="B57" s="1486"/>
      <c r="C57" s="1486" t="s">
        <v>920</v>
      </c>
      <c r="D57" s="1487" t="s">
        <v>880</v>
      </c>
      <c r="E57" s="1486"/>
      <c r="F57" s="1463">
        <v>3528</v>
      </c>
      <c r="G57" s="1464">
        <v>783</v>
      </c>
      <c r="H57" s="1464">
        <v>56</v>
      </c>
      <c r="I57" s="1465">
        <v>0.8</v>
      </c>
      <c r="J57" s="1464">
        <v>71</v>
      </c>
      <c r="K57" s="1464">
        <v>65</v>
      </c>
      <c r="L57" s="1464">
        <v>2296</v>
      </c>
      <c r="M57" s="1464">
        <v>20</v>
      </c>
      <c r="N57" s="1464">
        <v>72</v>
      </c>
      <c r="O57" s="776"/>
      <c r="P57" s="869"/>
    </row>
    <row r="58" spans="1:16" ht="9" customHeight="1">
      <c r="A58" s="1486"/>
      <c r="B58" s="1486"/>
      <c r="C58" s="1486"/>
      <c r="D58" s="1487" t="s">
        <v>883</v>
      </c>
      <c r="E58" s="1486"/>
      <c r="F58" s="1463">
        <v>1509</v>
      </c>
      <c r="G58" s="1464">
        <v>235</v>
      </c>
      <c r="H58" s="1464">
        <v>63</v>
      </c>
      <c r="I58" s="1465">
        <v>1.38</v>
      </c>
      <c r="J58" s="1464">
        <v>75</v>
      </c>
      <c r="K58" s="1464">
        <v>86</v>
      </c>
      <c r="L58" s="1464">
        <v>1290</v>
      </c>
      <c r="M58" s="1464">
        <v>16</v>
      </c>
      <c r="N58" s="1464">
        <v>98</v>
      </c>
      <c r="O58" s="776"/>
      <c r="P58" s="869"/>
    </row>
    <row r="59" spans="1:16" ht="9" customHeight="1">
      <c r="A59" s="1486"/>
      <c r="B59" s="1486"/>
      <c r="C59" s="1486" t="s">
        <v>65</v>
      </c>
      <c r="D59" s="1487" t="s">
        <v>890</v>
      </c>
      <c r="E59" s="1486"/>
      <c r="F59" s="1463">
        <v>2553</v>
      </c>
      <c r="G59" s="1464">
        <v>129</v>
      </c>
      <c r="H59" s="1464">
        <v>64</v>
      </c>
      <c r="I59" s="1465">
        <v>3.2</v>
      </c>
      <c r="J59" s="1464">
        <v>61</v>
      </c>
      <c r="K59" s="1464">
        <v>85</v>
      </c>
      <c r="L59" s="1464">
        <v>2180</v>
      </c>
      <c r="M59" s="1464">
        <v>53</v>
      </c>
      <c r="N59" s="1464">
        <v>111</v>
      </c>
      <c r="O59" s="776"/>
      <c r="P59" s="869"/>
    </row>
    <row r="60" spans="1:16" ht="9" customHeight="1">
      <c r="A60" s="1486"/>
      <c r="B60" s="1486"/>
      <c r="C60" s="1486"/>
      <c r="D60" s="1487" t="s">
        <v>885</v>
      </c>
      <c r="E60" s="1486"/>
      <c r="F60" s="1463">
        <v>439</v>
      </c>
      <c r="G60" s="1464">
        <v>34</v>
      </c>
      <c r="H60" s="1464">
        <v>80</v>
      </c>
      <c r="I60" s="1465">
        <v>8.14</v>
      </c>
      <c r="J60" s="1464">
        <v>83</v>
      </c>
      <c r="K60" s="1464">
        <v>132</v>
      </c>
      <c r="L60" s="1464">
        <v>582</v>
      </c>
      <c r="M60" s="1464">
        <v>30</v>
      </c>
      <c r="N60" s="1464">
        <v>217</v>
      </c>
      <c r="O60" s="776"/>
      <c r="P60" s="869"/>
    </row>
    <row r="61" spans="1:16" ht="9" customHeight="1">
      <c r="A61" s="1486"/>
      <c r="B61" s="1486"/>
      <c r="C61" s="1486" t="s">
        <v>921</v>
      </c>
      <c r="D61" s="1487" t="s">
        <v>886</v>
      </c>
      <c r="E61" s="1486"/>
      <c r="F61" s="1463">
        <v>727</v>
      </c>
      <c r="G61" s="1464">
        <v>292</v>
      </c>
      <c r="H61" s="1464">
        <v>63</v>
      </c>
      <c r="I61" s="1465">
        <v>51.96</v>
      </c>
      <c r="J61" s="1464">
        <v>30</v>
      </c>
      <c r="K61" s="1464">
        <v>67</v>
      </c>
      <c r="L61" s="1464">
        <v>488</v>
      </c>
      <c r="M61" s="1464">
        <v>87</v>
      </c>
      <c r="N61" s="1464">
        <v>218</v>
      </c>
      <c r="O61" s="776"/>
      <c r="P61" s="869"/>
    </row>
    <row r="62" spans="1:16" ht="9" customHeight="1">
      <c r="A62" s="1486"/>
      <c r="B62" s="1486"/>
      <c r="C62" s="1486" t="s">
        <v>471</v>
      </c>
      <c r="D62" s="1491" t="s">
        <v>753</v>
      </c>
      <c r="E62" s="1486"/>
      <c r="F62" s="1469">
        <v>63</v>
      </c>
      <c r="G62" s="1474">
        <v>0</v>
      </c>
      <c r="H62" s="1474">
        <v>0</v>
      </c>
      <c r="I62" s="1465">
        <v>100</v>
      </c>
      <c r="J62" s="1474">
        <v>75</v>
      </c>
      <c r="K62" s="1474">
        <v>17</v>
      </c>
      <c r="L62" s="1474">
        <v>11</v>
      </c>
      <c r="M62" s="1474">
        <v>58</v>
      </c>
      <c r="N62" s="1474">
        <v>1162</v>
      </c>
      <c r="O62" s="810"/>
      <c r="P62" s="874"/>
    </row>
    <row r="63" spans="1:16" ht="9.75" customHeight="1">
      <c r="A63" s="2056"/>
      <c r="B63" s="2056"/>
      <c r="C63" s="2056"/>
      <c r="D63" s="2056"/>
      <c r="E63" s="2057"/>
      <c r="F63" s="1475">
        <f>SUM(F53:F62)</f>
        <v>14344</v>
      </c>
      <c r="G63" s="1460">
        <f>SUM(G53:G62)</f>
        <v>3799</v>
      </c>
      <c r="H63" s="1467">
        <v>66</v>
      </c>
      <c r="I63" s="1468">
        <v>4.29</v>
      </c>
      <c r="J63" s="1467">
        <v>59</v>
      </c>
      <c r="K63" s="1467">
        <v>54</v>
      </c>
      <c r="L63" s="1476">
        <f>SUM(L53:L62)</f>
        <v>7696</v>
      </c>
      <c r="M63" s="1476">
        <f>SUM(M53:M62)</f>
        <v>267</v>
      </c>
      <c r="N63" s="1467">
        <v>77</v>
      </c>
      <c r="O63" s="776"/>
      <c r="P63" s="869"/>
    </row>
    <row r="64" spans="1:16" ht="9.75" customHeight="1">
      <c r="A64" s="2050"/>
      <c r="B64" s="2050"/>
      <c r="C64" s="2050"/>
      <c r="D64" s="2050"/>
      <c r="E64" s="2051"/>
      <c r="F64" s="1460">
        <f>F63+F51+F39+F27+F15</f>
        <v>332785</v>
      </c>
      <c r="G64" s="1460">
        <f>G63+G51+G27+G15</f>
        <v>126299</v>
      </c>
      <c r="H64" s="1467">
        <v>58</v>
      </c>
      <c r="I64" s="1468">
        <v>0.77</v>
      </c>
      <c r="J64" s="1467">
        <v>35</v>
      </c>
      <c r="K64" s="1467">
        <v>13</v>
      </c>
      <c r="L64" s="1460">
        <f>L63+L51+L39+L27+L15</f>
        <v>42760</v>
      </c>
      <c r="M64" s="1460">
        <f>M63+M51+M39+M27+M15</f>
        <v>1324</v>
      </c>
      <c r="N64" s="1467">
        <v>18</v>
      </c>
      <c r="O64" s="799"/>
      <c r="P64" s="870"/>
    </row>
    <row r="65" spans="1:16" ht="7.5" customHeight="1">
      <c r="A65" s="2060" t="s">
        <v>438</v>
      </c>
      <c r="B65" s="2061"/>
      <c r="C65" s="2061"/>
      <c r="D65" s="2061"/>
      <c r="E65" s="2061"/>
      <c r="F65" s="2061"/>
      <c r="G65" s="2061"/>
      <c r="H65" s="2061"/>
      <c r="I65" s="2061"/>
      <c r="J65" s="2061"/>
      <c r="K65" s="2061"/>
      <c r="L65" s="2061"/>
      <c r="M65" s="2061"/>
      <c r="N65" s="2061"/>
      <c r="O65" s="2061"/>
      <c r="P65" s="2061"/>
    </row>
  </sheetData>
  <sheetProtection/>
  <mergeCells count="17">
    <mergeCell ref="A65:P65"/>
    <mergeCell ref="A2:P2"/>
    <mergeCell ref="F3:N3"/>
    <mergeCell ref="B16:C16"/>
    <mergeCell ref="B9:C9"/>
    <mergeCell ref="A39:E39"/>
    <mergeCell ref="A51:E51"/>
    <mergeCell ref="A27:E27"/>
    <mergeCell ref="A1:P1"/>
    <mergeCell ref="A64:E64"/>
    <mergeCell ref="A3:E7"/>
    <mergeCell ref="A15:E15"/>
    <mergeCell ref="A63:E63"/>
    <mergeCell ref="A8:C8"/>
    <mergeCell ref="B28:C28"/>
    <mergeCell ref="A40:C40"/>
    <mergeCell ref="A52:C52"/>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16" min="3" max="70" man="1"/>
  </colBreaks>
</worksheet>
</file>

<file path=xl/worksheets/sheet2.xml><?xml version="1.0" encoding="utf-8"?>
<worksheet xmlns="http://schemas.openxmlformats.org/spreadsheetml/2006/main" xmlns:r="http://schemas.openxmlformats.org/officeDocument/2006/relationships">
  <dimension ref="A1:H38"/>
  <sheetViews>
    <sheetView zoomScaleSheetLayoutView="100" zoomScalePageLayoutView="0" workbookViewId="0" topLeftCell="A1">
      <selection activeCell="F11" sqref="F11:G11"/>
    </sheetView>
  </sheetViews>
  <sheetFormatPr defaultColWidth="9.140625" defaultRowHeight="12.75"/>
  <cols>
    <col min="1" max="2" width="2.8515625" style="277" customWidth="1"/>
    <col min="3" max="3" width="59.8515625" style="277" customWidth="1"/>
    <col min="4" max="4" width="4.28125" style="277" customWidth="1"/>
    <col min="5" max="5" width="1.28515625" style="277" customWidth="1"/>
    <col min="6" max="6" width="2.8515625" style="277" customWidth="1"/>
    <col min="7" max="7" width="60.57421875" style="277" customWidth="1"/>
    <col min="8" max="8" width="4.28125" style="277" customWidth="1"/>
    <col min="9" max="9" width="9.140625" style="277" customWidth="1"/>
    <col min="10" max="16384" width="9.140625" style="277" customWidth="1"/>
  </cols>
  <sheetData>
    <row r="1" spans="1:8" ht="15.75" customHeight="1">
      <c r="A1" s="1782" t="s">
        <v>412</v>
      </c>
      <c r="B1" s="1782"/>
      <c r="C1" s="1782"/>
      <c r="D1" s="1782"/>
      <c r="E1" s="1782"/>
      <c r="F1" s="1782"/>
      <c r="G1" s="1782"/>
      <c r="H1" s="1782"/>
    </row>
    <row r="2" spans="1:8" ht="3.75" customHeight="1">
      <c r="A2" s="1783"/>
      <c r="B2" s="1783"/>
      <c r="C2" s="1783"/>
      <c r="D2" s="1783"/>
      <c r="E2" s="1783"/>
      <c r="F2" s="1783"/>
      <c r="G2" s="1783"/>
      <c r="H2" s="1783"/>
    </row>
    <row r="3" spans="1:8" ht="9" customHeight="1">
      <c r="A3" s="1785" t="s">
        <v>826</v>
      </c>
      <c r="B3" s="1785"/>
      <c r="C3" s="1785"/>
      <c r="D3" s="1785"/>
      <c r="E3" s="1785"/>
      <c r="F3" s="1785"/>
      <c r="G3" s="1785"/>
      <c r="H3" s="1785"/>
    </row>
    <row r="4" spans="1:8" ht="9" customHeight="1">
      <c r="A4" s="1785"/>
      <c r="B4" s="1785"/>
      <c r="C4" s="1785"/>
      <c r="D4" s="1785"/>
      <c r="E4" s="1785"/>
      <c r="F4" s="1785"/>
      <c r="G4" s="1785"/>
      <c r="H4" s="1785"/>
    </row>
    <row r="5" spans="1:8" ht="9" customHeight="1">
      <c r="A5" s="1785"/>
      <c r="B5" s="1785"/>
      <c r="C5" s="1785"/>
      <c r="D5" s="1785"/>
      <c r="E5" s="1785"/>
      <c r="F5" s="1785"/>
      <c r="G5" s="1785"/>
      <c r="H5" s="1785"/>
    </row>
    <row r="6" spans="1:8" ht="9" customHeight="1">
      <c r="A6" s="1785"/>
      <c r="B6" s="1785"/>
      <c r="C6" s="1785"/>
      <c r="D6" s="1785"/>
      <c r="E6" s="1785"/>
      <c r="F6" s="1785"/>
      <c r="G6" s="1785"/>
      <c r="H6" s="1785"/>
    </row>
    <row r="7" spans="1:8" ht="9" customHeight="1">
      <c r="A7" s="1785"/>
      <c r="B7" s="1785"/>
      <c r="C7" s="1785"/>
      <c r="D7" s="1785"/>
      <c r="E7" s="1785"/>
      <c r="F7" s="1785"/>
      <c r="G7" s="1785"/>
      <c r="H7" s="1785"/>
    </row>
    <row r="8" spans="1:8" ht="9" customHeight="1">
      <c r="A8" s="268"/>
      <c r="B8" s="268"/>
      <c r="C8" s="268"/>
      <c r="D8" s="268"/>
      <c r="E8" s="268"/>
      <c r="F8" s="268"/>
      <c r="G8" s="268"/>
      <c r="H8" s="268"/>
    </row>
    <row r="9" spans="1:8" ht="9" customHeight="1">
      <c r="A9" s="268"/>
      <c r="B9" s="268"/>
      <c r="C9" s="268"/>
      <c r="D9" s="268"/>
      <c r="E9" s="268"/>
      <c r="F9" s="268"/>
      <c r="G9" s="268"/>
      <c r="H9" s="268"/>
    </row>
    <row r="10" spans="1:8" ht="10.5" customHeight="1">
      <c r="A10" s="1786" t="s">
        <v>413</v>
      </c>
      <c r="B10" s="1786"/>
      <c r="C10" s="1786"/>
      <c r="D10" s="1786"/>
      <c r="E10" s="1786"/>
      <c r="F10" s="1786"/>
      <c r="G10" s="1786"/>
      <c r="H10" s="269"/>
    </row>
    <row r="11" spans="1:8" ht="10.5" customHeight="1">
      <c r="A11" s="270"/>
      <c r="B11" s="1784"/>
      <c r="C11" s="1784"/>
      <c r="D11" s="271"/>
      <c r="E11" s="271"/>
      <c r="F11" s="1787"/>
      <c r="G11" s="1787"/>
      <c r="H11" s="269"/>
    </row>
    <row r="12" spans="1:8" ht="10.5" customHeight="1">
      <c r="A12" s="270"/>
      <c r="B12" s="1777" t="s">
        <v>414</v>
      </c>
      <c r="C12" s="1777"/>
      <c r="D12" s="271">
        <v>1</v>
      </c>
      <c r="E12" s="270"/>
      <c r="F12" s="1777" t="s">
        <v>415</v>
      </c>
      <c r="G12" s="1777"/>
      <c r="H12" s="271">
        <v>17</v>
      </c>
    </row>
    <row r="13" spans="1:8" ht="21" customHeight="1">
      <c r="A13" s="270"/>
      <c r="B13" s="1788" t="s">
        <v>481</v>
      </c>
      <c r="C13" s="1777"/>
      <c r="D13" s="271">
        <v>3</v>
      </c>
      <c r="E13" s="270"/>
      <c r="F13" s="1778" t="s">
        <v>416</v>
      </c>
      <c r="G13" s="1778"/>
      <c r="H13" s="271">
        <v>21</v>
      </c>
    </row>
    <row r="14" spans="1:8" ht="10.5" customHeight="1">
      <c r="A14" s="270"/>
      <c r="B14" s="1778" t="s">
        <v>418</v>
      </c>
      <c r="C14" s="1778"/>
      <c r="D14" s="271">
        <v>5</v>
      </c>
      <c r="E14" s="270"/>
      <c r="F14" s="1778" t="s">
        <v>417</v>
      </c>
      <c r="G14" s="1778"/>
      <c r="H14" s="271">
        <v>22</v>
      </c>
    </row>
    <row r="15" spans="1:8" ht="21.75" customHeight="1">
      <c r="A15" s="270"/>
      <c r="B15" s="1778" t="s">
        <v>419</v>
      </c>
      <c r="C15" s="1778"/>
      <c r="D15" s="271">
        <v>6</v>
      </c>
      <c r="E15" s="270"/>
      <c r="F15" s="1780" t="s">
        <v>480</v>
      </c>
      <c r="G15" s="1778"/>
      <c r="H15" s="271">
        <v>23</v>
      </c>
    </row>
    <row r="16" spans="1:8" ht="10.5" customHeight="1">
      <c r="A16" s="270"/>
      <c r="B16" s="1778" t="s">
        <v>428</v>
      </c>
      <c r="C16" s="1778"/>
      <c r="D16" s="271">
        <v>7</v>
      </c>
      <c r="E16" s="270"/>
      <c r="F16" s="1779" t="s">
        <v>808</v>
      </c>
      <c r="G16" s="1779"/>
      <c r="H16" s="271">
        <v>24</v>
      </c>
    </row>
    <row r="17" spans="1:8" ht="23.25" customHeight="1">
      <c r="A17" s="270"/>
      <c r="B17" s="1780" t="s">
        <v>673</v>
      </c>
      <c r="C17" s="1780"/>
      <c r="D17" s="271">
        <v>8</v>
      </c>
      <c r="E17" s="270"/>
      <c r="F17" s="1778" t="s">
        <v>420</v>
      </c>
      <c r="G17" s="1778"/>
      <c r="H17" s="271">
        <v>25</v>
      </c>
    </row>
    <row r="18" spans="1:8" ht="10.5" customHeight="1" hidden="1">
      <c r="A18" s="270"/>
      <c r="B18" s="1239"/>
      <c r="C18" s="272"/>
      <c r="D18" s="271"/>
      <c r="E18" s="270"/>
      <c r="F18" s="272"/>
      <c r="G18" s="272"/>
      <c r="H18" s="271"/>
    </row>
    <row r="19" spans="1:8" ht="10.5" customHeight="1">
      <c r="A19" s="270"/>
      <c r="B19" s="1779" t="s">
        <v>807</v>
      </c>
      <c r="C19" s="1779"/>
      <c r="D19" s="271">
        <v>9</v>
      </c>
      <c r="E19" s="270"/>
      <c r="F19" s="1778" t="s">
        <v>421</v>
      </c>
      <c r="G19" s="1778"/>
      <c r="H19" s="271">
        <v>25</v>
      </c>
    </row>
    <row r="20" spans="1:8" ht="10.5" customHeight="1">
      <c r="A20" s="270"/>
      <c r="B20" s="1778" t="s">
        <v>423</v>
      </c>
      <c r="C20" s="1778"/>
      <c r="D20" s="271">
        <v>10</v>
      </c>
      <c r="E20" s="270"/>
      <c r="F20" s="1778" t="s">
        <v>422</v>
      </c>
      <c r="G20" s="1778"/>
      <c r="H20" s="271">
        <v>26</v>
      </c>
    </row>
    <row r="21" spans="1:8" ht="10.5" customHeight="1">
      <c r="A21" s="270"/>
      <c r="B21" s="1778" t="s">
        <v>425</v>
      </c>
      <c r="C21" s="1778"/>
      <c r="D21" s="271">
        <v>11</v>
      </c>
      <c r="E21" s="270"/>
      <c r="F21" s="1778" t="s">
        <v>424</v>
      </c>
      <c r="G21" s="1778"/>
      <c r="H21" s="271">
        <v>26</v>
      </c>
    </row>
    <row r="22" spans="1:8" ht="10.5" customHeight="1">
      <c r="A22" s="270"/>
      <c r="B22" s="1778" t="s">
        <v>426</v>
      </c>
      <c r="C22" s="1778"/>
      <c r="D22" s="271">
        <v>12</v>
      </c>
      <c r="E22" s="270"/>
      <c r="F22" s="1781" t="s">
        <v>482</v>
      </c>
      <c r="G22" s="1781"/>
      <c r="H22" s="271"/>
    </row>
    <row r="23" spans="1:8" ht="10.5" customHeight="1">
      <c r="A23" s="270"/>
      <c r="B23" s="1781" t="s">
        <v>478</v>
      </c>
      <c r="C23" s="1781"/>
      <c r="D23" s="271"/>
      <c r="E23" s="270"/>
      <c r="F23" s="273"/>
      <c r="G23" s="274" t="s">
        <v>483</v>
      </c>
      <c r="H23" s="271">
        <v>27</v>
      </c>
    </row>
    <row r="24" spans="1:8" ht="10.5" customHeight="1">
      <c r="A24" s="270"/>
      <c r="B24" s="273"/>
      <c r="C24" s="273" t="s">
        <v>479</v>
      </c>
      <c r="D24" s="271">
        <v>13</v>
      </c>
      <c r="E24" s="270"/>
      <c r="F24" s="1778" t="s">
        <v>427</v>
      </c>
      <c r="G24" s="1778"/>
      <c r="H24" s="271">
        <v>29</v>
      </c>
    </row>
    <row r="25" spans="1:8" ht="10.5" customHeight="1">
      <c r="A25" s="270"/>
      <c r="E25" s="270"/>
      <c r="F25" s="1781"/>
      <c r="G25" s="1781"/>
      <c r="H25" s="271"/>
    </row>
    <row r="26" spans="1:8" ht="10.5" customHeight="1">
      <c r="A26" s="270"/>
      <c r="B26" s="275"/>
      <c r="C26" s="275"/>
      <c r="D26" s="271"/>
      <c r="E26" s="270"/>
      <c r="F26" s="276"/>
      <c r="G26" s="276"/>
      <c r="H26" s="271"/>
    </row>
    <row r="27" spans="6:7" ht="9" customHeight="1">
      <c r="F27" s="1776"/>
      <c r="G27" s="1776"/>
    </row>
    <row r="28" ht="9" customHeight="1"/>
    <row r="29" spans="6:7" ht="9" customHeight="1">
      <c r="F29" s="1776"/>
      <c r="G29" s="1776"/>
    </row>
    <row r="32" spans="2:3" ht="12">
      <c r="B32" s="1776"/>
      <c r="C32" s="1776"/>
    </row>
    <row r="33" spans="3:4" ht="12">
      <c r="C33" s="1776"/>
      <c r="D33" s="1776"/>
    </row>
    <row r="36" spans="3:4" ht="12">
      <c r="C36" s="1776"/>
      <c r="D36" s="1776"/>
    </row>
    <row r="37" spans="3:4" ht="12">
      <c r="C37" s="1776"/>
      <c r="D37" s="1776"/>
    </row>
    <row r="38" spans="3:4" ht="12">
      <c r="C38" s="1776"/>
      <c r="D38" s="1776"/>
    </row>
  </sheetData>
  <sheetProtection/>
  <mergeCells count="36">
    <mergeCell ref="B23:C23"/>
    <mergeCell ref="B13:C13"/>
    <mergeCell ref="B15:C15"/>
    <mergeCell ref="B14:C14"/>
    <mergeCell ref="B19:C19"/>
    <mergeCell ref="B16:C16"/>
    <mergeCell ref="B20:C20"/>
    <mergeCell ref="B21:C21"/>
    <mergeCell ref="B22:C22"/>
    <mergeCell ref="F29:G29"/>
    <mergeCell ref="F27:G27"/>
    <mergeCell ref="C33:D33"/>
    <mergeCell ref="B32:C32"/>
    <mergeCell ref="F25:G25"/>
    <mergeCell ref="A1:H1"/>
    <mergeCell ref="A2:H2"/>
    <mergeCell ref="B11:C11"/>
    <mergeCell ref="A3:H7"/>
    <mergeCell ref="A10:G10"/>
    <mergeCell ref="F11:G11"/>
    <mergeCell ref="C38:D38"/>
    <mergeCell ref="F12:G12"/>
    <mergeCell ref="F13:G13"/>
    <mergeCell ref="F14:G14"/>
    <mergeCell ref="F16:G16"/>
    <mergeCell ref="F17:G17"/>
    <mergeCell ref="F19:G19"/>
    <mergeCell ref="F20:G20"/>
    <mergeCell ref="C36:D36"/>
    <mergeCell ref="F21:G21"/>
    <mergeCell ref="F24:G24"/>
    <mergeCell ref="F15:G15"/>
    <mergeCell ref="B12:C12"/>
    <mergeCell ref="C37:D37"/>
    <mergeCell ref="F22:G22"/>
    <mergeCell ref="B17:C17"/>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P66"/>
  <sheetViews>
    <sheetView zoomScaleSheetLayoutView="100" zoomScalePageLayoutView="0" workbookViewId="0" topLeftCell="A1">
      <selection activeCell="I32" sqref="I32"/>
    </sheetView>
  </sheetViews>
  <sheetFormatPr defaultColWidth="9.140625" defaultRowHeight="12.75"/>
  <cols>
    <col min="1" max="2" width="1.8515625" style="635" customWidth="1"/>
    <col min="3" max="3" width="42.421875" style="635" customWidth="1"/>
    <col min="4" max="4" width="10.421875" style="635" customWidth="1"/>
    <col min="5" max="5" width="2.140625" style="635" customWidth="1"/>
    <col min="6" max="6" width="8.140625" style="635" customWidth="1"/>
    <col min="7" max="7" width="10.00390625" style="635" customWidth="1"/>
    <col min="8" max="11" width="9.28125" style="697" customWidth="1"/>
    <col min="12" max="13" width="8.421875" style="697" customWidth="1"/>
    <col min="14" max="14" width="11.00390625" style="697" customWidth="1"/>
    <col min="15" max="15" width="1.28515625" style="697" customWidth="1"/>
    <col min="16" max="16" width="1.28515625" style="635" customWidth="1"/>
    <col min="17" max="18" width="9.140625" style="635" customWidth="1"/>
    <col min="19" max="19" width="9.140625" style="849" customWidth="1"/>
    <col min="20" max="20" width="9.140625" style="708" customWidth="1"/>
    <col min="21" max="22" width="9.140625" style="850" customWidth="1"/>
    <col min="23" max="23" width="9.140625" style="851" customWidth="1"/>
    <col min="24" max="24" width="9.140625" style="852" customWidth="1"/>
    <col min="25" max="26" width="9.140625" style="853" customWidth="1"/>
    <col min="27" max="29" width="9.140625" style="854" customWidth="1"/>
    <col min="30" max="34" width="9.140625" style="853" customWidth="1"/>
    <col min="35" max="35" width="9.140625" style="710" customWidth="1"/>
    <col min="36" max="36" width="9.140625" style="635" customWidth="1"/>
    <col min="37" max="16384" width="9.140625" style="635" customWidth="1"/>
  </cols>
  <sheetData>
    <row r="1" spans="1:16" ht="20.25" customHeight="1">
      <c r="A1" s="2049" t="s">
        <v>815</v>
      </c>
      <c r="B1" s="2049"/>
      <c r="C1" s="2049"/>
      <c r="D1" s="2049"/>
      <c r="E1" s="2049"/>
      <c r="F1" s="2049"/>
      <c r="G1" s="2049"/>
      <c r="H1" s="2049"/>
      <c r="I1" s="2049"/>
      <c r="J1" s="2049"/>
      <c r="K1" s="2049"/>
      <c r="L1" s="2049"/>
      <c r="M1" s="2049"/>
      <c r="N1" s="2049"/>
      <c r="O1" s="2049"/>
      <c r="P1" s="2049"/>
    </row>
    <row r="2" spans="1:16" s="855" customFormat="1" ht="4.5" customHeight="1">
      <c r="A2" s="2062"/>
      <c r="B2" s="2062"/>
      <c r="C2" s="2062"/>
      <c r="D2" s="2062"/>
      <c r="E2" s="2062"/>
      <c r="F2" s="2062"/>
      <c r="G2" s="2062"/>
      <c r="H2" s="2062"/>
      <c r="I2" s="2062"/>
      <c r="J2" s="2062"/>
      <c r="K2" s="2062"/>
      <c r="L2" s="2062"/>
      <c r="M2" s="2062"/>
      <c r="N2" s="2062"/>
      <c r="O2" s="2062"/>
      <c r="P2" s="2062"/>
    </row>
    <row r="3" spans="1:16" ht="9" customHeight="1">
      <c r="A3" s="2052" t="s">
        <v>440</v>
      </c>
      <c r="B3" s="2052"/>
      <c r="C3" s="2052"/>
      <c r="D3" s="2052"/>
      <c r="E3" s="2053"/>
      <c r="F3" s="2065" t="s">
        <v>803</v>
      </c>
      <c r="G3" s="2066"/>
      <c r="H3" s="2066"/>
      <c r="I3" s="2066"/>
      <c r="J3" s="2066"/>
      <c r="K3" s="2066"/>
      <c r="L3" s="2066"/>
      <c r="M3" s="2066"/>
      <c r="N3" s="2066"/>
      <c r="O3" s="299"/>
      <c r="P3" s="1"/>
    </row>
    <row r="4" spans="1:16" ht="27.75" customHeight="1">
      <c r="A4" s="2052"/>
      <c r="B4" s="2052"/>
      <c r="C4" s="2052"/>
      <c r="D4" s="2052"/>
      <c r="E4" s="2053"/>
      <c r="F4" s="113"/>
      <c r="G4" s="91" t="s">
        <v>577</v>
      </c>
      <c r="H4" s="91" t="s">
        <v>574</v>
      </c>
      <c r="I4" s="91" t="s">
        <v>579</v>
      </c>
      <c r="J4" s="91" t="s">
        <v>580</v>
      </c>
      <c r="K4" s="91" t="s">
        <v>581</v>
      </c>
      <c r="L4" s="114"/>
      <c r="M4" s="114"/>
      <c r="N4" s="116" t="s">
        <v>599</v>
      </c>
      <c r="O4" s="114"/>
      <c r="P4" s="4"/>
    </row>
    <row r="5" spans="1:16" ht="9" customHeight="1">
      <c r="A5" s="2052"/>
      <c r="B5" s="2052"/>
      <c r="C5" s="2052"/>
      <c r="D5" s="2052"/>
      <c r="E5" s="2053"/>
      <c r="F5" s="115"/>
      <c r="G5" s="91" t="s">
        <v>576</v>
      </c>
      <c r="H5" s="91" t="s">
        <v>582</v>
      </c>
      <c r="I5" s="91" t="s">
        <v>584</v>
      </c>
      <c r="J5" s="91" t="s">
        <v>584</v>
      </c>
      <c r="K5" s="91" t="s">
        <v>584</v>
      </c>
      <c r="L5" s="116"/>
      <c r="M5" s="116"/>
      <c r="N5" s="116" t="s">
        <v>598</v>
      </c>
      <c r="O5" s="116"/>
      <c r="P5" s="7"/>
    </row>
    <row r="6" spans="1:16" ht="9" customHeight="1">
      <c r="A6" s="2052"/>
      <c r="B6" s="2052"/>
      <c r="C6" s="2052"/>
      <c r="D6" s="2052"/>
      <c r="E6" s="2053"/>
      <c r="F6" s="115"/>
      <c r="G6" s="91" t="s">
        <v>569</v>
      </c>
      <c r="H6" s="91" t="s">
        <v>578</v>
      </c>
      <c r="I6" s="91" t="s">
        <v>583</v>
      </c>
      <c r="J6" s="91" t="s">
        <v>583</v>
      </c>
      <c r="K6" s="91" t="s">
        <v>583</v>
      </c>
      <c r="L6" s="116"/>
      <c r="M6" s="116" t="s">
        <v>594</v>
      </c>
      <c r="N6" s="116" t="s">
        <v>597</v>
      </c>
      <c r="O6" s="116"/>
      <c r="P6" s="7"/>
    </row>
    <row r="7" spans="1:16" ht="9" customHeight="1">
      <c r="A7" s="2052"/>
      <c r="B7" s="2052"/>
      <c r="C7" s="2052"/>
      <c r="D7" s="2052"/>
      <c r="E7" s="2053"/>
      <c r="F7" s="875" t="s">
        <v>462</v>
      </c>
      <c r="G7" s="97" t="s">
        <v>568</v>
      </c>
      <c r="H7" s="97" t="s">
        <v>570</v>
      </c>
      <c r="I7" s="97" t="s">
        <v>570</v>
      </c>
      <c r="J7" s="97" t="s">
        <v>570</v>
      </c>
      <c r="K7" s="97" t="s">
        <v>570</v>
      </c>
      <c r="L7" s="876" t="s">
        <v>172</v>
      </c>
      <c r="M7" s="876" t="s">
        <v>595</v>
      </c>
      <c r="N7" s="876" t="s">
        <v>596</v>
      </c>
      <c r="O7" s="858" t="s">
        <v>817</v>
      </c>
      <c r="P7" s="859"/>
    </row>
    <row r="8" spans="1:16" ht="9" customHeight="1">
      <c r="A8" s="2058" t="s">
        <v>75</v>
      </c>
      <c r="B8" s="2058"/>
      <c r="C8" s="2058"/>
      <c r="D8" s="6" t="s">
        <v>464</v>
      </c>
      <c r="E8" s="860"/>
      <c r="F8" s="877"/>
      <c r="G8" s="767"/>
      <c r="H8" s="862"/>
      <c r="I8" s="767"/>
      <c r="J8" s="863"/>
      <c r="K8" s="863"/>
      <c r="L8" s="863"/>
      <c r="M8" s="863"/>
      <c r="N8" s="863"/>
      <c r="O8" s="863"/>
      <c r="P8" s="864"/>
    </row>
    <row r="9" spans="1:16" ht="10.5" customHeight="1">
      <c r="A9" s="865"/>
      <c r="B9" s="2058" t="s">
        <v>818</v>
      </c>
      <c r="C9" s="2058"/>
      <c r="D9" s="6"/>
      <c r="E9" s="860"/>
      <c r="F9" s="877"/>
      <c r="G9" s="767"/>
      <c r="H9" s="862"/>
      <c r="I9" s="866"/>
      <c r="J9" s="866"/>
      <c r="K9" s="866"/>
      <c r="L9" s="866"/>
      <c r="M9" s="866"/>
      <c r="N9" s="866"/>
      <c r="O9" s="863"/>
      <c r="P9" s="864"/>
    </row>
    <row r="10" spans="1:16" ht="9" customHeight="1">
      <c r="A10" s="867"/>
      <c r="B10" s="867"/>
      <c r="C10" s="867" t="s">
        <v>74</v>
      </c>
      <c r="D10" s="868" t="s">
        <v>876</v>
      </c>
      <c r="E10" s="867"/>
      <c r="F10" s="1510">
        <v>82236</v>
      </c>
      <c r="G10" s="1511">
        <v>0</v>
      </c>
      <c r="H10" s="1511">
        <v>0</v>
      </c>
      <c r="I10" s="1512">
        <v>0.01</v>
      </c>
      <c r="J10" s="1511">
        <v>5</v>
      </c>
      <c r="K10" s="1511">
        <v>1</v>
      </c>
      <c r="L10" s="1511">
        <v>763</v>
      </c>
      <c r="M10" s="1511">
        <v>1</v>
      </c>
      <c r="N10" s="1511">
        <v>1</v>
      </c>
      <c r="O10" s="780"/>
      <c r="P10" s="869"/>
    </row>
    <row r="11" spans="1:16" ht="9" customHeight="1">
      <c r="A11" s="867"/>
      <c r="B11" s="867"/>
      <c r="C11" s="867"/>
      <c r="D11" s="868" t="s">
        <v>877</v>
      </c>
      <c r="E11" s="867"/>
      <c r="F11" s="1510">
        <v>392</v>
      </c>
      <c r="G11" s="1511">
        <v>0</v>
      </c>
      <c r="H11" s="1511">
        <v>0</v>
      </c>
      <c r="I11" s="1512">
        <v>0.18</v>
      </c>
      <c r="J11" s="1511">
        <v>23</v>
      </c>
      <c r="K11" s="1511">
        <v>22</v>
      </c>
      <c r="L11" s="1511">
        <v>85</v>
      </c>
      <c r="M11" s="1511">
        <v>0</v>
      </c>
      <c r="N11" s="1511">
        <v>22</v>
      </c>
      <c r="O11" s="780"/>
      <c r="P11" s="869"/>
    </row>
    <row r="12" spans="1:16" ht="9" customHeight="1">
      <c r="A12" s="867"/>
      <c r="B12" s="867"/>
      <c r="C12" s="867" t="s">
        <v>68</v>
      </c>
      <c r="D12" s="868" t="s">
        <v>881</v>
      </c>
      <c r="E12" s="867"/>
      <c r="F12" s="1510">
        <v>674</v>
      </c>
      <c r="G12" s="1511">
        <v>0</v>
      </c>
      <c r="H12" s="1511">
        <v>0</v>
      </c>
      <c r="I12" s="1512">
        <v>0.24</v>
      </c>
      <c r="J12" s="1511">
        <v>19</v>
      </c>
      <c r="K12" s="1511">
        <v>21</v>
      </c>
      <c r="L12" s="1511">
        <v>140</v>
      </c>
      <c r="M12" s="1511">
        <v>0</v>
      </c>
      <c r="N12" s="1511">
        <v>21</v>
      </c>
      <c r="O12" s="780"/>
      <c r="P12" s="869"/>
    </row>
    <row r="13" spans="1:16" ht="9" customHeight="1">
      <c r="A13" s="867"/>
      <c r="B13" s="867"/>
      <c r="C13" s="867"/>
      <c r="D13" s="868" t="s">
        <v>882</v>
      </c>
      <c r="E13" s="867"/>
      <c r="F13" s="1510">
        <v>1</v>
      </c>
      <c r="G13" s="1511">
        <v>0</v>
      </c>
      <c r="H13" s="1511">
        <v>0</v>
      </c>
      <c r="I13" s="1512">
        <v>0.49</v>
      </c>
      <c r="J13" s="1511">
        <v>13</v>
      </c>
      <c r="K13" s="1511">
        <v>20</v>
      </c>
      <c r="L13" s="1511" t="s">
        <v>825</v>
      </c>
      <c r="M13" s="1511">
        <v>0</v>
      </c>
      <c r="N13" s="1511">
        <v>21</v>
      </c>
      <c r="O13" s="780"/>
      <c r="P13" s="869"/>
    </row>
    <row r="14" spans="1:16" ht="9" customHeight="1">
      <c r="A14" s="867"/>
      <c r="B14" s="867"/>
      <c r="C14" s="867" t="s">
        <v>920</v>
      </c>
      <c r="D14" s="868" t="s">
        <v>880</v>
      </c>
      <c r="E14" s="867"/>
      <c r="F14" s="1510">
        <v>85</v>
      </c>
      <c r="G14" s="1511">
        <v>0</v>
      </c>
      <c r="H14" s="1511">
        <v>0</v>
      </c>
      <c r="I14" s="1512">
        <v>0.54</v>
      </c>
      <c r="J14" s="1511">
        <v>22</v>
      </c>
      <c r="K14" s="1511">
        <v>35</v>
      </c>
      <c r="L14" s="1511">
        <v>29</v>
      </c>
      <c r="M14" s="1511">
        <v>0</v>
      </c>
      <c r="N14" s="1511">
        <v>36</v>
      </c>
      <c r="O14" s="780"/>
      <c r="P14" s="869"/>
    </row>
    <row r="15" spans="1:16" ht="9" customHeight="1">
      <c r="A15" s="2056"/>
      <c r="B15" s="2056"/>
      <c r="C15" s="2056"/>
      <c r="D15" s="2056"/>
      <c r="E15" s="2057"/>
      <c r="F15" s="1513">
        <f>SUM(F10:F14)</f>
        <v>83388</v>
      </c>
      <c r="G15" s="1514">
        <f>SUM(G10:G14)</f>
        <v>0</v>
      </c>
      <c r="H15" s="119">
        <v>0</v>
      </c>
      <c r="I15" s="1515">
        <v>0.01</v>
      </c>
      <c r="J15" s="119">
        <v>5</v>
      </c>
      <c r="K15" s="119">
        <v>1</v>
      </c>
      <c r="L15" s="1514">
        <f>SUM(L10:L14)</f>
        <v>1017</v>
      </c>
      <c r="M15" s="1514">
        <f>SUM(M10:M14)</f>
        <v>1</v>
      </c>
      <c r="N15" s="119">
        <v>1</v>
      </c>
      <c r="O15" s="802"/>
      <c r="P15" s="870"/>
    </row>
    <row r="16" spans="1:16" ht="11.25" customHeight="1">
      <c r="A16" s="865"/>
      <c r="B16" s="2058" t="s">
        <v>819</v>
      </c>
      <c r="C16" s="2058"/>
      <c r="D16" s="6"/>
      <c r="E16" s="860"/>
      <c r="F16" s="1516"/>
      <c r="G16" s="1461"/>
      <c r="H16" s="1461"/>
      <c r="I16" s="1458"/>
      <c r="J16" s="1478"/>
      <c r="K16" s="1461"/>
      <c r="L16" s="1459"/>
      <c r="M16" s="1459"/>
      <c r="N16" s="1478"/>
      <c r="O16" s="863"/>
      <c r="P16" s="864"/>
    </row>
    <row r="17" spans="1:16" ht="9" customHeight="1">
      <c r="A17" s="867"/>
      <c r="B17" s="867"/>
      <c r="C17" s="867" t="s">
        <v>74</v>
      </c>
      <c r="D17" s="868" t="s">
        <v>876</v>
      </c>
      <c r="E17" s="867"/>
      <c r="F17" s="1510">
        <v>14582</v>
      </c>
      <c r="G17" s="1511">
        <v>46445</v>
      </c>
      <c r="H17" s="1511">
        <v>31</v>
      </c>
      <c r="I17" s="1512">
        <v>0.04</v>
      </c>
      <c r="J17" s="1511">
        <v>32</v>
      </c>
      <c r="K17" s="1511">
        <v>4</v>
      </c>
      <c r="L17" s="1511">
        <v>522</v>
      </c>
      <c r="M17" s="1511">
        <v>2</v>
      </c>
      <c r="N17" s="1511">
        <v>4</v>
      </c>
      <c r="O17" s="780"/>
      <c r="P17" s="869"/>
    </row>
    <row r="18" spans="1:16" ht="9" customHeight="1">
      <c r="A18" s="867"/>
      <c r="B18" s="867"/>
      <c r="C18" s="867"/>
      <c r="D18" s="868" t="s">
        <v>877</v>
      </c>
      <c r="E18" s="867"/>
      <c r="F18" s="1510">
        <v>4428</v>
      </c>
      <c r="G18" s="1511">
        <v>4428</v>
      </c>
      <c r="H18" s="1511">
        <v>100</v>
      </c>
      <c r="I18" s="1512">
        <v>0.14</v>
      </c>
      <c r="J18" s="1511">
        <v>23</v>
      </c>
      <c r="K18" s="1511">
        <v>7</v>
      </c>
      <c r="L18" s="1511">
        <v>314</v>
      </c>
      <c r="M18" s="1511">
        <v>1</v>
      </c>
      <c r="N18" s="1511">
        <v>7</v>
      </c>
      <c r="O18" s="780"/>
      <c r="P18" s="869"/>
    </row>
    <row r="19" spans="1:16" ht="9" customHeight="1">
      <c r="A19" s="867"/>
      <c r="B19" s="867"/>
      <c r="C19" s="867" t="s">
        <v>68</v>
      </c>
      <c r="D19" s="868" t="s">
        <v>891</v>
      </c>
      <c r="E19" s="867"/>
      <c r="F19" s="1510">
        <v>66</v>
      </c>
      <c r="G19" s="1511">
        <v>180</v>
      </c>
      <c r="H19" s="1511">
        <v>37</v>
      </c>
      <c r="I19" s="1512">
        <v>0.28</v>
      </c>
      <c r="J19" s="1511">
        <v>35</v>
      </c>
      <c r="K19" s="1511">
        <v>18</v>
      </c>
      <c r="L19" s="1511">
        <v>12</v>
      </c>
      <c r="M19" s="1511">
        <v>0</v>
      </c>
      <c r="N19" s="1511">
        <v>19</v>
      </c>
      <c r="O19" s="780"/>
      <c r="P19" s="869"/>
    </row>
    <row r="20" spans="1:16" ht="9" customHeight="1">
      <c r="A20" s="867"/>
      <c r="B20" s="867"/>
      <c r="C20" s="867"/>
      <c r="D20" s="868" t="s">
        <v>882</v>
      </c>
      <c r="E20" s="867"/>
      <c r="F20" s="1510">
        <v>429</v>
      </c>
      <c r="G20" s="1511">
        <v>1246</v>
      </c>
      <c r="H20" s="1511">
        <v>34</v>
      </c>
      <c r="I20" s="1512">
        <v>0.39</v>
      </c>
      <c r="J20" s="1511">
        <v>36</v>
      </c>
      <c r="K20" s="1511">
        <v>23</v>
      </c>
      <c r="L20" s="1511">
        <v>100</v>
      </c>
      <c r="M20" s="1511">
        <v>1</v>
      </c>
      <c r="N20" s="1511">
        <v>25</v>
      </c>
      <c r="O20" s="780"/>
      <c r="P20" s="869"/>
    </row>
    <row r="21" spans="1:16" ht="9" customHeight="1">
      <c r="A21" s="867"/>
      <c r="B21" s="867"/>
      <c r="C21" s="867" t="s">
        <v>920</v>
      </c>
      <c r="D21" s="868" t="s">
        <v>880</v>
      </c>
      <c r="E21" s="867"/>
      <c r="F21" s="1510">
        <v>300</v>
      </c>
      <c r="G21" s="1511">
        <v>956</v>
      </c>
      <c r="H21" s="1511">
        <v>31</v>
      </c>
      <c r="I21" s="1512">
        <v>0.51</v>
      </c>
      <c r="J21" s="1511">
        <v>34</v>
      </c>
      <c r="K21" s="1511">
        <v>27</v>
      </c>
      <c r="L21" s="1511">
        <v>82</v>
      </c>
      <c r="M21" s="1511">
        <v>1</v>
      </c>
      <c r="N21" s="1511">
        <v>30</v>
      </c>
      <c r="O21" s="780"/>
      <c r="P21" s="869"/>
    </row>
    <row r="22" spans="1:16" ht="9" customHeight="1">
      <c r="A22" s="867"/>
      <c r="B22" s="867"/>
      <c r="C22" s="867"/>
      <c r="D22" s="868" t="s">
        <v>883</v>
      </c>
      <c r="E22" s="867"/>
      <c r="F22" s="1510">
        <v>140</v>
      </c>
      <c r="G22" s="1511">
        <v>424</v>
      </c>
      <c r="H22" s="1511">
        <v>33</v>
      </c>
      <c r="I22" s="1512">
        <v>1.41</v>
      </c>
      <c r="J22" s="1511">
        <v>36</v>
      </c>
      <c r="K22" s="1511">
        <v>56</v>
      </c>
      <c r="L22" s="1511">
        <v>79</v>
      </c>
      <c r="M22" s="1511">
        <v>1</v>
      </c>
      <c r="N22" s="1511">
        <v>63</v>
      </c>
      <c r="O22" s="780"/>
      <c r="P22" s="869"/>
    </row>
    <row r="23" spans="1:16" ht="9" customHeight="1">
      <c r="A23" s="867"/>
      <c r="B23" s="867"/>
      <c r="C23" s="867" t="s">
        <v>65</v>
      </c>
      <c r="D23" s="868" t="s">
        <v>890</v>
      </c>
      <c r="E23" s="867"/>
      <c r="F23" s="1510">
        <v>8</v>
      </c>
      <c r="G23" s="1511">
        <v>20</v>
      </c>
      <c r="H23" s="1511">
        <v>42</v>
      </c>
      <c r="I23" s="1512">
        <v>2.22</v>
      </c>
      <c r="J23" s="1511">
        <v>38</v>
      </c>
      <c r="K23" s="1511">
        <v>78</v>
      </c>
      <c r="L23" s="1511">
        <v>6</v>
      </c>
      <c r="M23" s="1511">
        <v>0</v>
      </c>
      <c r="N23" s="1511">
        <v>88</v>
      </c>
      <c r="O23" s="780"/>
      <c r="P23" s="869"/>
    </row>
    <row r="24" spans="1:16" ht="9" customHeight="1">
      <c r="A24" s="867"/>
      <c r="B24" s="867"/>
      <c r="C24" s="867"/>
      <c r="D24" s="868" t="s">
        <v>885</v>
      </c>
      <c r="E24" s="867"/>
      <c r="F24" s="1510">
        <v>11</v>
      </c>
      <c r="G24" s="1511">
        <v>29</v>
      </c>
      <c r="H24" s="1511">
        <v>38</v>
      </c>
      <c r="I24" s="1512">
        <v>5.34</v>
      </c>
      <c r="J24" s="1511">
        <v>36</v>
      </c>
      <c r="K24" s="1511">
        <v>122</v>
      </c>
      <c r="L24" s="1511">
        <v>14</v>
      </c>
      <c r="M24" s="1511">
        <v>0</v>
      </c>
      <c r="N24" s="1511">
        <v>146</v>
      </c>
      <c r="O24" s="780"/>
      <c r="P24" s="869"/>
    </row>
    <row r="25" spans="1:16" ht="9" customHeight="1">
      <c r="A25" s="867"/>
      <c r="B25" s="867"/>
      <c r="C25" s="867" t="s">
        <v>921</v>
      </c>
      <c r="D25" s="868" t="s">
        <v>886</v>
      </c>
      <c r="E25" s="867"/>
      <c r="F25" s="1510">
        <v>13</v>
      </c>
      <c r="G25" s="1511">
        <v>35</v>
      </c>
      <c r="H25" s="1511">
        <v>37</v>
      </c>
      <c r="I25" s="1512">
        <v>19.75</v>
      </c>
      <c r="J25" s="1511">
        <v>37</v>
      </c>
      <c r="K25" s="1511">
        <v>204</v>
      </c>
      <c r="L25" s="1511">
        <v>26</v>
      </c>
      <c r="M25" s="1511">
        <v>1</v>
      </c>
      <c r="N25" s="1511">
        <v>294</v>
      </c>
      <c r="O25" s="780"/>
      <c r="P25" s="869"/>
    </row>
    <row r="26" spans="1:16" ht="9" customHeight="1">
      <c r="A26" s="867"/>
      <c r="B26" s="867"/>
      <c r="C26" s="867" t="s">
        <v>471</v>
      </c>
      <c r="D26" s="871" t="s">
        <v>753</v>
      </c>
      <c r="E26" s="867"/>
      <c r="F26" s="1517">
        <v>0</v>
      </c>
      <c r="G26" s="1518">
        <v>0</v>
      </c>
      <c r="H26" s="1518">
        <v>0</v>
      </c>
      <c r="I26" s="1512">
        <v>0</v>
      </c>
      <c r="J26" s="1511">
        <v>0</v>
      </c>
      <c r="K26" s="1511">
        <v>0</v>
      </c>
      <c r="L26" s="120">
        <v>0</v>
      </c>
      <c r="M26" s="120">
        <v>0</v>
      </c>
      <c r="N26" s="120">
        <v>0</v>
      </c>
      <c r="O26" s="780"/>
      <c r="P26" s="872"/>
    </row>
    <row r="27" spans="1:16" ht="9" customHeight="1">
      <c r="A27" s="2056"/>
      <c r="B27" s="2056"/>
      <c r="C27" s="2056"/>
      <c r="D27" s="2056"/>
      <c r="E27" s="2057"/>
      <c r="F27" s="1513">
        <f>SUM(F17:F26)</f>
        <v>19977</v>
      </c>
      <c r="G27" s="1514">
        <f>SUM(G17:G26)</f>
        <v>53763</v>
      </c>
      <c r="H27" s="1514">
        <v>37</v>
      </c>
      <c r="I27" s="1515">
        <v>0.1</v>
      </c>
      <c r="J27" s="1514">
        <v>30</v>
      </c>
      <c r="K27" s="1514">
        <v>6</v>
      </c>
      <c r="L27" s="1514">
        <f>SUM(L17:L26)</f>
        <v>1155</v>
      </c>
      <c r="M27" s="1514">
        <f>SUM(M17:M26)</f>
        <v>7</v>
      </c>
      <c r="N27" s="1514">
        <v>6</v>
      </c>
      <c r="O27" s="802"/>
      <c r="P27" s="870"/>
    </row>
    <row r="28" spans="1:16" ht="11.25" customHeight="1">
      <c r="A28" s="865"/>
      <c r="B28" s="2058" t="s">
        <v>820</v>
      </c>
      <c r="C28" s="2058"/>
      <c r="D28" s="6"/>
      <c r="E28" s="860"/>
      <c r="F28" s="1516"/>
      <c r="G28" s="1458"/>
      <c r="H28" s="1461"/>
      <c r="I28" s="1458"/>
      <c r="J28" s="1479"/>
      <c r="K28" s="1479"/>
      <c r="L28" s="1459"/>
      <c r="M28" s="1459"/>
      <c r="N28" s="1479"/>
      <c r="O28" s="863"/>
      <c r="P28" s="864"/>
    </row>
    <row r="29" spans="1:16" ht="9" customHeight="1">
      <c r="A29" s="867"/>
      <c r="B29" s="867"/>
      <c r="C29" s="867" t="s">
        <v>74</v>
      </c>
      <c r="D29" s="868" t="s">
        <v>892</v>
      </c>
      <c r="E29" s="867"/>
      <c r="F29" s="1510">
        <v>77166</v>
      </c>
      <c r="G29" s="780" t="s">
        <v>453</v>
      </c>
      <c r="H29" s="780" t="s">
        <v>453</v>
      </c>
      <c r="I29" s="1512">
        <v>0.06</v>
      </c>
      <c r="J29" s="1511">
        <v>20</v>
      </c>
      <c r="K29" s="1511">
        <v>3</v>
      </c>
      <c r="L29" s="1511">
        <v>2435</v>
      </c>
      <c r="M29" s="1511">
        <v>9</v>
      </c>
      <c r="N29" s="1511">
        <v>3</v>
      </c>
      <c r="O29" s="780"/>
      <c r="P29" s="869"/>
    </row>
    <row r="30" spans="1:16" ht="9" customHeight="1">
      <c r="A30" s="867"/>
      <c r="B30" s="867"/>
      <c r="C30" s="867"/>
      <c r="D30" s="868" t="s">
        <v>877</v>
      </c>
      <c r="E30" s="867"/>
      <c r="F30" s="1510">
        <v>15445</v>
      </c>
      <c r="G30" s="833" t="s">
        <v>453</v>
      </c>
      <c r="H30" s="833" t="s">
        <v>453</v>
      </c>
      <c r="I30" s="1512">
        <v>0.18</v>
      </c>
      <c r="J30" s="1511">
        <v>23</v>
      </c>
      <c r="K30" s="1511">
        <v>9</v>
      </c>
      <c r="L30" s="1511">
        <v>1317</v>
      </c>
      <c r="M30" s="1511">
        <v>6</v>
      </c>
      <c r="N30" s="1511">
        <v>9</v>
      </c>
      <c r="O30" s="780"/>
      <c r="P30" s="869"/>
    </row>
    <row r="31" spans="1:16" ht="9" customHeight="1">
      <c r="A31" s="867"/>
      <c r="B31" s="867"/>
      <c r="C31" s="867" t="s">
        <v>68</v>
      </c>
      <c r="D31" s="868" t="s">
        <v>881</v>
      </c>
      <c r="E31" s="867"/>
      <c r="F31" s="1510">
        <v>20972</v>
      </c>
      <c r="G31" s="833" t="s">
        <v>453</v>
      </c>
      <c r="H31" s="833" t="s">
        <v>453</v>
      </c>
      <c r="I31" s="1512">
        <v>0.31</v>
      </c>
      <c r="J31" s="1511">
        <v>18</v>
      </c>
      <c r="K31" s="1511">
        <v>10</v>
      </c>
      <c r="L31" s="1511">
        <v>2056</v>
      </c>
      <c r="M31" s="1511">
        <v>12</v>
      </c>
      <c r="N31" s="1511">
        <v>10</v>
      </c>
      <c r="O31" s="780"/>
      <c r="P31" s="869"/>
    </row>
    <row r="32" spans="1:16" ht="9" customHeight="1">
      <c r="A32" s="867"/>
      <c r="B32" s="867"/>
      <c r="C32" s="867"/>
      <c r="D32" s="868" t="s">
        <v>879</v>
      </c>
      <c r="E32" s="867"/>
      <c r="F32" s="1510">
        <v>2467</v>
      </c>
      <c r="G32" s="833" t="s">
        <v>453</v>
      </c>
      <c r="H32" s="833" t="s">
        <v>453</v>
      </c>
      <c r="I32" s="1512">
        <v>0.4</v>
      </c>
      <c r="J32" s="1511">
        <v>35</v>
      </c>
      <c r="K32" s="1511">
        <v>23</v>
      </c>
      <c r="L32" s="1511">
        <v>566</v>
      </c>
      <c r="M32" s="1511">
        <v>3</v>
      </c>
      <c r="N32" s="1511">
        <v>25</v>
      </c>
      <c r="O32" s="780"/>
      <c r="P32" s="869"/>
    </row>
    <row r="33" spans="1:16" ht="9" customHeight="1">
      <c r="A33" s="867"/>
      <c r="B33" s="867"/>
      <c r="C33" s="867" t="s">
        <v>920</v>
      </c>
      <c r="D33" s="868" t="s">
        <v>880</v>
      </c>
      <c r="E33" s="867"/>
      <c r="F33" s="1510">
        <v>7845</v>
      </c>
      <c r="G33" s="833" t="s">
        <v>453</v>
      </c>
      <c r="H33" s="833" t="s">
        <v>453</v>
      </c>
      <c r="I33" s="1512">
        <v>0.77</v>
      </c>
      <c r="J33" s="1511">
        <v>25</v>
      </c>
      <c r="K33" s="1511">
        <v>26</v>
      </c>
      <c r="L33" s="1511">
        <v>2055</v>
      </c>
      <c r="M33" s="1511">
        <v>15</v>
      </c>
      <c r="N33" s="1511">
        <v>29</v>
      </c>
      <c r="O33" s="780"/>
      <c r="P33" s="869"/>
    </row>
    <row r="34" spans="1:16" ht="9" customHeight="1">
      <c r="A34" s="867"/>
      <c r="B34" s="867"/>
      <c r="C34" s="867"/>
      <c r="D34" s="868" t="s">
        <v>883</v>
      </c>
      <c r="E34" s="867"/>
      <c r="F34" s="1510">
        <v>13366</v>
      </c>
      <c r="G34" s="833" t="s">
        <v>453</v>
      </c>
      <c r="H34" s="833" t="s">
        <v>453</v>
      </c>
      <c r="I34" s="1512">
        <v>1.27</v>
      </c>
      <c r="J34" s="1511">
        <v>17</v>
      </c>
      <c r="K34" s="1511">
        <v>26</v>
      </c>
      <c r="L34" s="1511">
        <v>3415</v>
      </c>
      <c r="M34" s="1511">
        <v>30</v>
      </c>
      <c r="N34" s="1511">
        <v>28</v>
      </c>
      <c r="O34" s="780"/>
      <c r="P34" s="869"/>
    </row>
    <row r="35" spans="1:16" ht="9" customHeight="1">
      <c r="A35" s="867"/>
      <c r="B35" s="867"/>
      <c r="C35" s="867" t="s">
        <v>65</v>
      </c>
      <c r="D35" s="868" t="s">
        <v>893</v>
      </c>
      <c r="E35" s="867"/>
      <c r="F35" s="1510">
        <v>3501</v>
      </c>
      <c r="G35" s="833" t="s">
        <v>453</v>
      </c>
      <c r="H35" s="833" t="s">
        <v>453</v>
      </c>
      <c r="I35" s="1512">
        <v>3.54</v>
      </c>
      <c r="J35" s="1511">
        <v>21</v>
      </c>
      <c r="K35" s="1511">
        <v>56</v>
      </c>
      <c r="L35" s="1511">
        <v>1954</v>
      </c>
      <c r="M35" s="1511">
        <v>25</v>
      </c>
      <c r="N35" s="1511">
        <v>65</v>
      </c>
      <c r="O35" s="780"/>
      <c r="P35" s="869"/>
    </row>
    <row r="36" spans="1:16" ht="9" customHeight="1">
      <c r="A36" s="867"/>
      <c r="B36" s="867"/>
      <c r="C36" s="867"/>
      <c r="D36" s="868" t="s">
        <v>885</v>
      </c>
      <c r="E36" s="867"/>
      <c r="F36" s="1510">
        <v>175</v>
      </c>
      <c r="G36" s="833" t="s">
        <v>453</v>
      </c>
      <c r="H36" s="833" t="s">
        <v>453</v>
      </c>
      <c r="I36" s="1512">
        <v>5.93</v>
      </c>
      <c r="J36" s="1511">
        <v>32</v>
      </c>
      <c r="K36" s="1511">
        <v>113</v>
      </c>
      <c r="L36" s="1511">
        <v>197</v>
      </c>
      <c r="M36" s="1511">
        <v>3</v>
      </c>
      <c r="N36" s="1511">
        <v>136</v>
      </c>
      <c r="O36" s="780"/>
      <c r="P36" s="869"/>
    </row>
    <row r="37" spans="1:16" ht="9" customHeight="1">
      <c r="A37" s="867"/>
      <c r="B37" s="867"/>
      <c r="C37" s="867" t="s">
        <v>921</v>
      </c>
      <c r="D37" s="868" t="s">
        <v>886</v>
      </c>
      <c r="E37" s="867"/>
      <c r="F37" s="1510">
        <v>484</v>
      </c>
      <c r="G37" s="833" t="s">
        <v>453</v>
      </c>
      <c r="H37" s="833" t="s">
        <v>453</v>
      </c>
      <c r="I37" s="1512">
        <v>31.61</v>
      </c>
      <c r="J37" s="1511">
        <v>24</v>
      </c>
      <c r="K37" s="1511">
        <v>127</v>
      </c>
      <c r="L37" s="1511">
        <v>617</v>
      </c>
      <c r="M37" s="1511">
        <v>33</v>
      </c>
      <c r="N37" s="1511">
        <v>213</v>
      </c>
      <c r="O37" s="780"/>
      <c r="P37" s="869"/>
    </row>
    <row r="38" spans="1:16" ht="9" customHeight="1">
      <c r="A38" s="867"/>
      <c r="B38" s="867"/>
      <c r="C38" s="867" t="s">
        <v>471</v>
      </c>
      <c r="D38" s="871" t="s">
        <v>753</v>
      </c>
      <c r="E38" s="867"/>
      <c r="F38" s="121">
        <v>307</v>
      </c>
      <c r="G38" s="780" t="s">
        <v>453</v>
      </c>
      <c r="H38" s="780" t="s">
        <v>453</v>
      </c>
      <c r="I38" s="1512">
        <v>100</v>
      </c>
      <c r="J38" s="120">
        <v>25</v>
      </c>
      <c r="K38" s="120">
        <v>43</v>
      </c>
      <c r="L38" s="120">
        <v>133</v>
      </c>
      <c r="M38" s="120">
        <v>79</v>
      </c>
      <c r="N38" s="120">
        <v>363</v>
      </c>
      <c r="O38" s="780"/>
      <c r="P38" s="872"/>
    </row>
    <row r="39" spans="1:16" ht="9" customHeight="1">
      <c r="A39" s="2056"/>
      <c r="B39" s="2056"/>
      <c r="C39" s="2056"/>
      <c r="D39" s="2056"/>
      <c r="E39" s="2057"/>
      <c r="F39" s="1513">
        <f>SUM(F29:F38)</f>
        <v>141728</v>
      </c>
      <c r="G39" s="802" t="s">
        <v>453</v>
      </c>
      <c r="H39" s="878" t="s">
        <v>453</v>
      </c>
      <c r="I39" s="1515">
        <v>0.69</v>
      </c>
      <c r="J39" s="119">
        <v>20</v>
      </c>
      <c r="K39" s="119">
        <v>10</v>
      </c>
      <c r="L39" s="1514">
        <f>SUM(L29:L38)</f>
        <v>14745</v>
      </c>
      <c r="M39" s="1514">
        <f>SUM(M29:M38)</f>
        <v>215</v>
      </c>
      <c r="N39" s="119">
        <v>12</v>
      </c>
      <c r="O39" s="802"/>
      <c r="P39" s="870"/>
    </row>
    <row r="40" spans="1:16" ht="9" customHeight="1">
      <c r="A40" s="2058" t="s">
        <v>695</v>
      </c>
      <c r="B40" s="2058"/>
      <c r="C40" s="2058"/>
      <c r="D40" s="873"/>
      <c r="E40" s="860"/>
      <c r="F40" s="1519"/>
      <c r="G40" s="1520"/>
      <c r="H40" s="1521"/>
      <c r="I40" s="1522"/>
      <c r="J40" s="1520"/>
      <c r="K40" s="1520"/>
      <c r="L40" s="1520"/>
      <c r="M40" s="1520"/>
      <c r="N40" s="1520"/>
      <c r="O40" s="780"/>
      <c r="P40" s="864"/>
    </row>
    <row r="41" spans="1:16" ht="9" customHeight="1">
      <c r="A41" s="867"/>
      <c r="B41" s="867"/>
      <c r="C41" s="867" t="s">
        <v>74</v>
      </c>
      <c r="D41" s="868" t="s">
        <v>876</v>
      </c>
      <c r="E41" s="867"/>
      <c r="F41" s="1510">
        <v>31005</v>
      </c>
      <c r="G41" s="1511">
        <v>36967</v>
      </c>
      <c r="H41" s="1511">
        <v>77</v>
      </c>
      <c r="I41" s="1512">
        <v>0.04</v>
      </c>
      <c r="J41" s="1511">
        <v>96</v>
      </c>
      <c r="K41" s="1511">
        <v>3</v>
      </c>
      <c r="L41" s="1511">
        <v>868</v>
      </c>
      <c r="M41" s="1511">
        <v>13</v>
      </c>
      <c r="N41" s="1511">
        <v>3</v>
      </c>
      <c r="O41" s="780"/>
      <c r="P41" s="869"/>
    </row>
    <row r="42" spans="1:16" ht="9" customHeight="1">
      <c r="A42" s="867"/>
      <c r="B42" s="867"/>
      <c r="C42" s="867"/>
      <c r="D42" s="868" t="s">
        <v>877</v>
      </c>
      <c r="E42" s="867"/>
      <c r="F42" s="1510">
        <v>8614</v>
      </c>
      <c r="G42" s="1511">
        <v>9529</v>
      </c>
      <c r="H42" s="1511">
        <v>70</v>
      </c>
      <c r="I42" s="1512">
        <v>0.14</v>
      </c>
      <c r="J42" s="1511">
        <v>91</v>
      </c>
      <c r="K42" s="1511">
        <v>7</v>
      </c>
      <c r="L42" s="1511">
        <v>620</v>
      </c>
      <c r="M42" s="1511">
        <v>11</v>
      </c>
      <c r="N42" s="1511">
        <v>9</v>
      </c>
      <c r="O42" s="780"/>
      <c r="P42" s="869"/>
    </row>
    <row r="43" spans="1:16" ht="9" customHeight="1">
      <c r="A43" s="867"/>
      <c r="B43" s="867"/>
      <c r="C43" s="867" t="s">
        <v>68</v>
      </c>
      <c r="D43" s="868" t="s">
        <v>881</v>
      </c>
      <c r="E43" s="867"/>
      <c r="F43" s="1510">
        <v>6298</v>
      </c>
      <c r="G43" s="1511">
        <v>5262</v>
      </c>
      <c r="H43" s="1511">
        <v>88</v>
      </c>
      <c r="I43" s="1512">
        <v>0.26</v>
      </c>
      <c r="J43" s="1511">
        <v>88</v>
      </c>
      <c r="K43" s="1511">
        <v>12</v>
      </c>
      <c r="L43" s="1511">
        <v>743</v>
      </c>
      <c r="M43" s="1511">
        <v>15</v>
      </c>
      <c r="N43" s="1511">
        <v>15</v>
      </c>
      <c r="O43" s="780"/>
      <c r="P43" s="869"/>
    </row>
    <row r="44" spans="1:16" ht="9" customHeight="1">
      <c r="A44" s="867"/>
      <c r="B44" s="867"/>
      <c r="C44" s="867"/>
      <c r="D44" s="868" t="s">
        <v>882</v>
      </c>
      <c r="E44" s="867"/>
      <c r="F44" s="1510">
        <v>2664</v>
      </c>
      <c r="G44" s="1511">
        <v>2668</v>
      </c>
      <c r="H44" s="1511">
        <v>66</v>
      </c>
      <c r="I44" s="1512">
        <v>0.43</v>
      </c>
      <c r="J44" s="1511">
        <v>88</v>
      </c>
      <c r="K44" s="1511">
        <v>17</v>
      </c>
      <c r="L44" s="1511">
        <v>466</v>
      </c>
      <c r="M44" s="1511">
        <v>10</v>
      </c>
      <c r="N44" s="1511">
        <v>22</v>
      </c>
      <c r="O44" s="780"/>
      <c r="P44" s="869"/>
    </row>
    <row r="45" spans="1:16" ht="9" customHeight="1">
      <c r="A45" s="867"/>
      <c r="B45" s="867"/>
      <c r="C45" s="867" t="s">
        <v>920</v>
      </c>
      <c r="D45" s="868" t="s">
        <v>880</v>
      </c>
      <c r="E45" s="867"/>
      <c r="F45" s="1510">
        <v>7160</v>
      </c>
      <c r="G45" s="1511">
        <v>5672</v>
      </c>
      <c r="H45" s="1511">
        <v>62</v>
      </c>
      <c r="I45" s="1512">
        <v>0.72</v>
      </c>
      <c r="J45" s="1511">
        <v>89</v>
      </c>
      <c r="K45" s="1511">
        <v>26</v>
      </c>
      <c r="L45" s="1511">
        <v>1894</v>
      </c>
      <c r="M45" s="1511">
        <v>46</v>
      </c>
      <c r="N45" s="1511">
        <v>35</v>
      </c>
      <c r="O45" s="780"/>
      <c r="P45" s="869"/>
    </row>
    <row r="46" spans="1:16" ht="9" customHeight="1">
      <c r="A46" s="867"/>
      <c r="B46" s="867"/>
      <c r="C46" s="867"/>
      <c r="D46" s="868" t="s">
        <v>883</v>
      </c>
      <c r="E46" s="867"/>
      <c r="F46" s="1510">
        <v>7133</v>
      </c>
      <c r="G46" s="1511">
        <v>3912</v>
      </c>
      <c r="H46" s="1511">
        <v>69</v>
      </c>
      <c r="I46" s="1512">
        <v>1.42</v>
      </c>
      <c r="J46" s="1511">
        <v>92</v>
      </c>
      <c r="K46" s="1511">
        <v>45</v>
      </c>
      <c r="L46" s="1511">
        <v>3238</v>
      </c>
      <c r="M46" s="1511">
        <v>93</v>
      </c>
      <c r="N46" s="1511">
        <v>62</v>
      </c>
      <c r="O46" s="780"/>
      <c r="P46" s="869"/>
    </row>
    <row r="47" spans="1:16" ht="9" customHeight="1">
      <c r="A47" s="867"/>
      <c r="B47" s="867"/>
      <c r="C47" s="867" t="s">
        <v>65</v>
      </c>
      <c r="D47" s="868" t="s">
        <v>890</v>
      </c>
      <c r="E47" s="867"/>
      <c r="F47" s="1510">
        <v>6549</v>
      </c>
      <c r="G47" s="1511">
        <v>2894</v>
      </c>
      <c r="H47" s="1511">
        <v>68</v>
      </c>
      <c r="I47" s="1512">
        <v>3.05</v>
      </c>
      <c r="J47" s="1511">
        <v>90</v>
      </c>
      <c r="K47" s="1511">
        <v>78</v>
      </c>
      <c r="L47" s="1511">
        <v>5088</v>
      </c>
      <c r="M47" s="1511">
        <v>180</v>
      </c>
      <c r="N47" s="1511">
        <v>112</v>
      </c>
      <c r="O47" s="780"/>
      <c r="P47" s="869"/>
    </row>
    <row r="48" spans="1:16" ht="9" customHeight="1">
      <c r="A48" s="867"/>
      <c r="B48" s="867"/>
      <c r="C48" s="867"/>
      <c r="D48" s="868" t="s">
        <v>885</v>
      </c>
      <c r="E48" s="867"/>
      <c r="F48" s="1510">
        <v>1639</v>
      </c>
      <c r="G48" s="1511">
        <v>369</v>
      </c>
      <c r="H48" s="1511">
        <v>68</v>
      </c>
      <c r="I48" s="1512">
        <v>7.14</v>
      </c>
      <c r="J48" s="1511">
        <v>87</v>
      </c>
      <c r="K48" s="1511">
        <v>131</v>
      </c>
      <c r="L48" s="1511">
        <v>2151</v>
      </c>
      <c r="M48" s="1511">
        <v>102</v>
      </c>
      <c r="N48" s="1511">
        <v>209</v>
      </c>
      <c r="O48" s="780"/>
      <c r="P48" s="869"/>
    </row>
    <row r="49" spans="1:16" ht="9" customHeight="1">
      <c r="A49" s="867"/>
      <c r="B49" s="867"/>
      <c r="C49" s="867" t="s">
        <v>921</v>
      </c>
      <c r="D49" s="868" t="s">
        <v>894</v>
      </c>
      <c r="E49" s="867"/>
      <c r="F49" s="1510">
        <v>1258</v>
      </c>
      <c r="G49" s="1511">
        <v>362</v>
      </c>
      <c r="H49" s="1511">
        <v>69</v>
      </c>
      <c r="I49" s="1512">
        <v>30.24</v>
      </c>
      <c r="J49" s="1511">
        <v>90</v>
      </c>
      <c r="K49" s="1511">
        <v>214</v>
      </c>
      <c r="L49" s="1511">
        <v>2686</v>
      </c>
      <c r="M49" s="1511">
        <v>341</v>
      </c>
      <c r="N49" s="1511">
        <v>552</v>
      </c>
      <c r="O49" s="780"/>
      <c r="P49" s="869"/>
    </row>
    <row r="50" spans="1:16" ht="9" customHeight="1">
      <c r="A50" s="867"/>
      <c r="B50" s="867"/>
      <c r="C50" s="867" t="s">
        <v>471</v>
      </c>
      <c r="D50" s="871" t="s">
        <v>753</v>
      </c>
      <c r="E50" s="867"/>
      <c r="F50" s="121">
        <v>48</v>
      </c>
      <c r="G50" s="120">
        <v>0</v>
      </c>
      <c r="H50" s="122">
        <v>0</v>
      </c>
      <c r="I50" s="1512">
        <v>100</v>
      </c>
      <c r="J50" s="1511">
        <v>85</v>
      </c>
      <c r="K50" s="1511">
        <v>150</v>
      </c>
      <c r="L50" s="120">
        <v>72</v>
      </c>
      <c r="M50" s="120">
        <v>39</v>
      </c>
      <c r="N50" s="1511">
        <v>1172</v>
      </c>
      <c r="O50" s="780"/>
      <c r="P50" s="869"/>
    </row>
    <row r="51" spans="1:16" ht="9" customHeight="1">
      <c r="A51" s="2056"/>
      <c r="B51" s="2056"/>
      <c r="C51" s="2056"/>
      <c r="D51" s="2056"/>
      <c r="E51" s="2057"/>
      <c r="F51" s="1513">
        <f>SUM(F41:F50)</f>
        <v>72368</v>
      </c>
      <c r="G51" s="1514">
        <f>SUM(G41:G50)</f>
        <v>67635</v>
      </c>
      <c r="H51" s="119">
        <v>74</v>
      </c>
      <c r="I51" s="1515">
        <v>1.32</v>
      </c>
      <c r="J51" s="119">
        <v>92</v>
      </c>
      <c r="K51" s="119">
        <v>25</v>
      </c>
      <c r="L51" s="1514">
        <f>SUM(L41:L50)</f>
        <v>17826</v>
      </c>
      <c r="M51" s="1514">
        <f>SUM(M41:M50)</f>
        <v>850</v>
      </c>
      <c r="N51" s="119">
        <v>39</v>
      </c>
      <c r="O51" s="802"/>
      <c r="P51" s="870"/>
    </row>
    <row r="52" spans="1:16" ht="9" customHeight="1">
      <c r="A52" s="2058" t="s">
        <v>694</v>
      </c>
      <c r="B52" s="2058"/>
      <c r="C52" s="2058"/>
      <c r="D52" s="873"/>
      <c r="E52" s="860"/>
      <c r="F52" s="1519"/>
      <c r="G52" s="1520"/>
      <c r="H52" s="1521"/>
      <c r="I52" s="1522"/>
      <c r="J52" s="1523"/>
      <c r="K52" s="1523"/>
      <c r="L52" s="1520"/>
      <c r="M52" s="1520"/>
      <c r="N52" s="1523"/>
      <c r="O52" s="780"/>
      <c r="P52" s="864"/>
    </row>
    <row r="53" spans="1:16" ht="9" customHeight="1">
      <c r="A53" s="867"/>
      <c r="B53" s="867"/>
      <c r="C53" s="867" t="s">
        <v>74</v>
      </c>
      <c r="D53" s="868" t="s">
        <v>892</v>
      </c>
      <c r="E53" s="867"/>
      <c r="F53" s="1510">
        <v>3143</v>
      </c>
      <c r="G53" s="1511">
        <v>1275</v>
      </c>
      <c r="H53" s="1511">
        <v>77</v>
      </c>
      <c r="I53" s="1512">
        <v>0.08</v>
      </c>
      <c r="J53" s="1511">
        <v>29</v>
      </c>
      <c r="K53" s="1511">
        <v>5</v>
      </c>
      <c r="L53" s="1511">
        <v>148</v>
      </c>
      <c r="M53" s="1511">
        <v>1</v>
      </c>
      <c r="N53" s="1511">
        <v>5</v>
      </c>
      <c r="O53" s="780"/>
      <c r="P53" s="869"/>
    </row>
    <row r="54" spans="1:16" ht="9" customHeight="1">
      <c r="A54" s="867"/>
      <c r="B54" s="867"/>
      <c r="C54" s="867"/>
      <c r="D54" s="868" t="s">
        <v>877</v>
      </c>
      <c r="E54" s="867"/>
      <c r="F54" s="1510">
        <v>1153</v>
      </c>
      <c r="G54" s="1511">
        <v>446</v>
      </c>
      <c r="H54" s="1511">
        <v>65</v>
      </c>
      <c r="I54" s="1512">
        <v>0.13</v>
      </c>
      <c r="J54" s="1511">
        <v>72</v>
      </c>
      <c r="K54" s="1511">
        <v>22</v>
      </c>
      <c r="L54" s="1511">
        <v>251</v>
      </c>
      <c r="M54" s="1511">
        <v>1</v>
      </c>
      <c r="N54" s="1511">
        <v>23</v>
      </c>
      <c r="O54" s="780"/>
      <c r="P54" s="869"/>
    </row>
    <row r="55" spans="1:16" ht="9" customHeight="1">
      <c r="A55" s="867"/>
      <c r="B55" s="867"/>
      <c r="C55" s="867" t="s">
        <v>68</v>
      </c>
      <c r="D55" s="868" t="s">
        <v>881</v>
      </c>
      <c r="E55" s="867"/>
      <c r="F55" s="1510">
        <v>1109</v>
      </c>
      <c r="G55" s="1511">
        <v>586</v>
      </c>
      <c r="H55" s="1511">
        <v>58</v>
      </c>
      <c r="I55" s="1512">
        <v>0.29</v>
      </c>
      <c r="J55" s="1511">
        <v>74</v>
      </c>
      <c r="K55" s="1511">
        <v>39</v>
      </c>
      <c r="L55" s="1511">
        <v>428</v>
      </c>
      <c r="M55" s="1511">
        <v>2</v>
      </c>
      <c r="N55" s="1511">
        <v>41</v>
      </c>
      <c r="O55" s="780"/>
      <c r="P55" s="869"/>
    </row>
    <row r="56" spans="1:16" ht="9" customHeight="1">
      <c r="A56" s="867"/>
      <c r="B56" s="867"/>
      <c r="C56" s="867"/>
      <c r="D56" s="868" t="s">
        <v>882</v>
      </c>
      <c r="E56" s="867"/>
      <c r="F56" s="1510" t="s">
        <v>825</v>
      </c>
      <c r="G56" s="1511">
        <v>3</v>
      </c>
      <c r="H56" s="1511">
        <v>5</v>
      </c>
      <c r="I56" s="1512">
        <v>0.43</v>
      </c>
      <c r="J56" s="1511">
        <v>95</v>
      </c>
      <c r="K56" s="1511">
        <v>63</v>
      </c>
      <c r="L56" s="1511">
        <v>0</v>
      </c>
      <c r="M56" s="1511">
        <v>0</v>
      </c>
      <c r="N56" s="1511">
        <v>68</v>
      </c>
      <c r="O56" s="780"/>
      <c r="P56" s="869"/>
    </row>
    <row r="57" spans="1:16" ht="9" customHeight="1">
      <c r="A57" s="867"/>
      <c r="B57" s="867"/>
      <c r="C57" s="867" t="s">
        <v>920</v>
      </c>
      <c r="D57" s="868" t="s">
        <v>880</v>
      </c>
      <c r="E57" s="867"/>
      <c r="F57" s="1510">
        <v>3496</v>
      </c>
      <c r="G57" s="1511">
        <v>770</v>
      </c>
      <c r="H57" s="1511">
        <v>54</v>
      </c>
      <c r="I57" s="1512">
        <v>0.8</v>
      </c>
      <c r="J57" s="1511">
        <v>71</v>
      </c>
      <c r="K57" s="1511">
        <v>65</v>
      </c>
      <c r="L57" s="1511">
        <v>2277</v>
      </c>
      <c r="M57" s="1511">
        <v>20</v>
      </c>
      <c r="N57" s="1511">
        <v>72</v>
      </c>
      <c r="O57" s="780"/>
      <c r="P57" s="869"/>
    </row>
    <row r="58" spans="1:16" ht="9" customHeight="1">
      <c r="A58" s="867"/>
      <c r="B58" s="867"/>
      <c r="C58" s="867"/>
      <c r="D58" s="868" t="s">
        <v>883</v>
      </c>
      <c r="E58" s="867"/>
      <c r="F58" s="1510">
        <v>1473</v>
      </c>
      <c r="G58" s="1511">
        <v>225</v>
      </c>
      <c r="H58" s="1511">
        <v>62</v>
      </c>
      <c r="I58" s="1512">
        <v>1.39</v>
      </c>
      <c r="J58" s="1511">
        <v>75</v>
      </c>
      <c r="K58" s="1511">
        <v>86</v>
      </c>
      <c r="L58" s="1511">
        <v>1268</v>
      </c>
      <c r="M58" s="1511">
        <v>15</v>
      </c>
      <c r="N58" s="1511">
        <v>99</v>
      </c>
      <c r="O58" s="780"/>
      <c r="P58" s="869"/>
    </row>
    <row r="59" spans="1:16" ht="9" customHeight="1">
      <c r="A59" s="867"/>
      <c r="B59" s="867"/>
      <c r="C59" s="867" t="s">
        <v>65</v>
      </c>
      <c r="D59" s="868" t="s">
        <v>890</v>
      </c>
      <c r="E59" s="867"/>
      <c r="F59" s="1510">
        <v>2445</v>
      </c>
      <c r="G59" s="1511">
        <v>116</v>
      </c>
      <c r="H59" s="1511">
        <v>67</v>
      </c>
      <c r="I59" s="1512">
        <v>3.16</v>
      </c>
      <c r="J59" s="1511">
        <v>62</v>
      </c>
      <c r="K59" s="1511">
        <v>87</v>
      </c>
      <c r="L59" s="1511">
        <v>2120</v>
      </c>
      <c r="M59" s="1511">
        <v>51</v>
      </c>
      <c r="N59" s="1511">
        <v>113</v>
      </c>
      <c r="O59" s="780"/>
      <c r="P59" s="869"/>
    </row>
    <row r="60" spans="1:16" ht="9" customHeight="1">
      <c r="A60" s="867"/>
      <c r="B60" s="867"/>
      <c r="C60" s="867"/>
      <c r="D60" s="868" t="s">
        <v>895</v>
      </c>
      <c r="E60" s="867"/>
      <c r="F60" s="1510">
        <v>431</v>
      </c>
      <c r="G60" s="1511">
        <v>38</v>
      </c>
      <c r="H60" s="1511">
        <v>67</v>
      </c>
      <c r="I60" s="1512">
        <v>8.25</v>
      </c>
      <c r="J60" s="1511">
        <v>84</v>
      </c>
      <c r="K60" s="1511">
        <v>134</v>
      </c>
      <c r="L60" s="1511">
        <v>577</v>
      </c>
      <c r="M60" s="1511">
        <v>30</v>
      </c>
      <c r="N60" s="1511">
        <v>220</v>
      </c>
      <c r="O60" s="780"/>
      <c r="P60" s="869"/>
    </row>
    <row r="61" spans="1:16" ht="9" customHeight="1">
      <c r="A61" s="867"/>
      <c r="B61" s="867"/>
      <c r="C61" s="867" t="s">
        <v>921</v>
      </c>
      <c r="D61" s="868" t="s">
        <v>886</v>
      </c>
      <c r="E61" s="867"/>
      <c r="F61" s="1510">
        <v>721</v>
      </c>
      <c r="G61" s="1511">
        <v>287</v>
      </c>
      <c r="H61" s="1511">
        <v>63</v>
      </c>
      <c r="I61" s="1512">
        <v>52.31</v>
      </c>
      <c r="J61" s="1511">
        <v>30</v>
      </c>
      <c r="K61" s="1511">
        <v>66</v>
      </c>
      <c r="L61" s="1511">
        <v>474</v>
      </c>
      <c r="M61" s="1511">
        <v>85</v>
      </c>
      <c r="N61" s="1511">
        <v>215</v>
      </c>
      <c r="O61" s="780"/>
      <c r="P61" s="869"/>
    </row>
    <row r="62" spans="1:16" ht="9" customHeight="1">
      <c r="A62" s="867"/>
      <c r="B62" s="867"/>
      <c r="C62" s="867" t="s">
        <v>471</v>
      </c>
      <c r="D62" s="871" t="s">
        <v>753</v>
      </c>
      <c r="E62" s="867"/>
      <c r="F62" s="1517">
        <v>66</v>
      </c>
      <c r="G62" s="122">
        <v>0</v>
      </c>
      <c r="H62" s="122">
        <v>0</v>
      </c>
      <c r="I62" s="1512">
        <v>100</v>
      </c>
      <c r="J62" s="122">
        <v>75</v>
      </c>
      <c r="K62" s="122">
        <v>14</v>
      </c>
      <c r="L62" s="122">
        <v>10</v>
      </c>
      <c r="M62" s="122">
        <v>60</v>
      </c>
      <c r="N62" s="122">
        <v>1154</v>
      </c>
      <c r="O62" s="813"/>
      <c r="P62" s="874"/>
    </row>
    <row r="63" spans="1:16" ht="9" customHeight="1">
      <c r="A63" s="2056"/>
      <c r="B63" s="2056"/>
      <c r="C63" s="2056"/>
      <c r="D63" s="2056"/>
      <c r="E63" s="2057"/>
      <c r="F63" s="1524">
        <f>SUM(F53:F62)</f>
        <v>14037</v>
      </c>
      <c r="G63" s="1514">
        <f>SUM(G53:G62)</f>
        <v>3746</v>
      </c>
      <c r="H63" s="119">
        <v>65</v>
      </c>
      <c r="I63" s="1515">
        <v>4.35</v>
      </c>
      <c r="J63" s="119">
        <v>59</v>
      </c>
      <c r="K63" s="119">
        <v>54</v>
      </c>
      <c r="L63" s="1525">
        <f>SUM(L53:L62)</f>
        <v>7553</v>
      </c>
      <c r="M63" s="1525">
        <f>SUM(M53:M62)</f>
        <v>265</v>
      </c>
      <c r="N63" s="119">
        <v>77</v>
      </c>
      <c r="O63" s="780"/>
      <c r="P63" s="869"/>
    </row>
    <row r="64" spans="1:16" ht="9" customHeight="1">
      <c r="A64" s="2050"/>
      <c r="B64" s="2050"/>
      <c r="C64" s="2050"/>
      <c r="D64" s="2050"/>
      <c r="E64" s="2051"/>
      <c r="F64" s="1513">
        <f>F63+F51+F39+F27+F15</f>
        <v>331498</v>
      </c>
      <c r="G64" s="1514">
        <f>G63+G51+G27+G15</f>
        <v>125144</v>
      </c>
      <c r="H64" s="119">
        <v>58</v>
      </c>
      <c r="I64" s="1515">
        <v>0.77</v>
      </c>
      <c r="J64" s="119">
        <v>34</v>
      </c>
      <c r="K64" s="119">
        <v>13</v>
      </c>
      <c r="L64" s="1514">
        <f>L63+L51+L39+L27+L15</f>
        <v>42296</v>
      </c>
      <c r="M64" s="1514">
        <f>M63+M51+M39+M27+M15</f>
        <v>1338</v>
      </c>
      <c r="N64" s="119">
        <v>18</v>
      </c>
      <c r="O64" s="802"/>
      <c r="P64" s="870"/>
    </row>
    <row r="65" spans="1:16" ht="4.5" customHeight="1">
      <c r="A65" s="2050"/>
      <c r="B65" s="2050"/>
      <c r="C65" s="2050"/>
      <c r="D65" s="2050"/>
      <c r="E65" s="2050"/>
      <c r="F65" s="2050"/>
      <c r="G65" s="2050"/>
      <c r="H65" s="2050"/>
      <c r="I65" s="2050"/>
      <c r="J65" s="2050"/>
      <c r="K65" s="2050"/>
      <c r="L65" s="2050"/>
      <c r="M65" s="2050"/>
      <c r="N65" s="2050"/>
      <c r="O65" s="2050"/>
      <c r="P65" s="2050"/>
    </row>
    <row r="66" spans="1:16" ht="9" customHeight="1">
      <c r="A66" s="2060" t="s">
        <v>438</v>
      </c>
      <c r="B66" s="2061"/>
      <c r="C66" s="2061"/>
      <c r="D66" s="2061"/>
      <c r="E66" s="2061"/>
      <c r="F66" s="2061"/>
      <c r="G66" s="2061"/>
      <c r="H66" s="2061"/>
      <c r="I66" s="2061"/>
      <c r="J66" s="2061"/>
      <c r="K66" s="2061"/>
      <c r="L66" s="2061"/>
      <c r="M66" s="2061"/>
      <c r="N66" s="2061"/>
      <c r="O66" s="2061"/>
      <c r="P66" s="2061"/>
    </row>
  </sheetData>
  <sheetProtection/>
  <mergeCells count="18">
    <mergeCell ref="A1:P1"/>
    <mergeCell ref="A64:E64"/>
    <mergeCell ref="A3:E7"/>
    <mergeCell ref="A15:E15"/>
    <mergeCell ref="A63:E63"/>
    <mergeCell ref="A8:C8"/>
    <mergeCell ref="B28:C28"/>
    <mergeCell ref="A40:C40"/>
    <mergeCell ref="A52:C52"/>
    <mergeCell ref="A66:P66"/>
    <mergeCell ref="A2:P2"/>
    <mergeCell ref="A65:P65"/>
    <mergeCell ref="F3:N3"/>
    <mergeCell ref="B16:C16"/>
    <mergeCell ref="B9:C9"/>
    <mergeCell ref="A39:E39"/>
    <mergeCell ref="A51:E51"/>
    <mergeCell ref="A27:E27"/>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16" min="3" max="70" man="1"/>
  </colBreaks>
</worksheet>
</file>

<file path=xl/worksheets/sheet21.xml><?xml version="1.0" encoding="utf-8"?>
<worksheet xmlns="http://schemas.openxmlformats.org/spreadsheetml/2006/main" xmlns:r="http://schemas.openxmlformats.org/officeDocument/2006/relationships">
  <dimension ref="A1:P65"/>
  <sheetViews>
    <sheetView zoomScaleSheetLayoutView="100" zoomScalePageLayoutView="0" workbookViewId="0" topLeftCell="A1">
      <selection activeCell="U36" sqref="U36"/>
    </sheetView>
  </sheetViews>
  <sheetFormatPr defaultColWidth="9.140625" defaultRowHeight="12.75"/>
  <cols>
    <col min="1" max="2" width="1.8515625" style="635" customWidth="1"/>
    <col min="3" max="3" width="42.421875" style="635" customWidth="1"/>
    <col min="4" max="4" width="10.421875" style="635" customWidth="1"/>
    <col min="5" max="5" width="2.140625" style="635" customWidth="1"/>
    <col min="6" max="6" width="8.140625" style="635" customWidth="1"/>
    <col min="7" max="7" width="10.00390625" style="635" customWidth="1"/>
    <col min="8" max="11" width="9.28125" style="697" customWidth="1"/>
    <col min="12" max="13" width="8.421875" style="697" customWidth="1"/>
    <col min="14" max="14" width="11.00390625" style="697" customWidth="1"/>
    <col min="15" max="15" width="1.28515625" style="697" customWidth="1"/>
    <col min="16" max="16" width="1.28515625" style="635" customWidth="1"/>
    <col min="17" max="18" width="9.140625" style="635" customWidth="1"/>
    <col min="19" max="19" width="9.140625" style="849" customWidth="1"/>
    <col min="20" max="20" width="9.140625" style="708" customWidth="1"/>
    <col min="21" max="22" width="9.140625" style="850" customWidth="1"/>
    <col min="23" max="23" width="9.140625" style="851" customWidth="1"/>
    <col min="24" max="24" width="9.140625" style="852" customWidth="1"/>
    <col min="25" max="26" width="9.140625" style="853" customWidth="1"/>
    <col min="27" max="29" width="9.140625" style="854" customWidth="1"/>
    <col min="30" max="34" width="9.140625" style="853" customWidth="1"/>
    <col min="35" max="35" width="9.140625" style="710" customWidth="1"/>
    <col min="36" max="36" width="9.140625" style="635" customWidth="1"/>
    <col min="37" max="16384" width="9.140625" style="635" customWidth="1"/>
  </cols>
  <sheetData>
    <row r="1" spans="1:16" ht="15.75" customHeight="1">
      <c r="A1" s="2049" t="s">
        <v>815</v>
      </c>
      <c r="B1" s="2049"/>
      <c r="C1" s="2049"/>
      <c r="D1" s="2049"/>
      <c r="E1" s="2049"/>
      <c r="F1" s="2049"/>
      <c r="G1" s="2049"/>
      <c r="H1" s="2049"/>
      <c r="I1" s="2049"/>
      <c r="J1" s="2049"/>
      <c r="K1" s="2049"/>
      <c r="L1" s="2049"/>
      <c r="M1" s="2049"/>
      <c r="N1" s="2049"/>
      <c r="O1" s="2049"/>
      <c r="P1" s="879"/>
    </row>
    <row r="2" spans="1:16" s="855" customFormat="1" ht="4.5" customHeight="1">
      <c r="A2" s="2062"/>
      <c r="B2" s="2062"/>
      <c r="C2" s="2062"/>
      <c r="D2" s="2062"/>
      <c r="E2" s="2062"/>
      <c r="F2" s="2062"/>
      <c r="G2" s="2062"/>
      <c r="H2" s="2062"/>
      <c r="I2" s="2062"/>
      <c r="J2" s="2062"/>
      <c r="K2" s="2062"/>
      <c r="L2" s="2062"/>
      <c r="M2" s="2062"/>
      <c r="N2" s="2062"/>
      <c r="O2" s="2062"/>
      <c r="P2" s="2062"/>
    </row>
    <row r="3" spans="1:16" ht="9.75" customHeight="1">
      <c r="A3" s="2052" t="s">
        <v>440</v>
      </c>
      <c r="B3" s="2052"/>
      <c r="C3" s="2052"/>
      <c r="D3" s="2052"/>
      <c r="E3" s="2053"/>
      <c r="F3" s="2065" t="s">
        <v>441</v>
      </c>
      <c r="G3" s="2066"/>
      <c r="H3" s="2066"/>
      <c r="I3" s="2066"/>
      <c r="J3" s="2066"/>
      <c r="K3" s="2066"/>
      <c r="L3" s="2066"/>
      <c r="M3" s="2066"/>
      <c r="N3" s="2066"/>
      <c r="O3" s="298"/>
      <c r="P3" s="1"/>
    </row>
    <row r="4" spans="1:16" ht="27.75" customHeight="1">
      <c r="A4" s="2052"/>
      <c r="B4" s="2052"/>
      <c r="C4" s="2052"/>
      <c r="D4" s="2052"/>
      <c r="E4" s="2053"/>
      <c r="F4" s="113"/>
      <c r="G4" s="91" t="s">
        <v>577</v>
      </c>
      <c r="H4" s="91" t="s">
        <v>574</v>
      </c>
      <c r="I4" s="91" t="s">
        <v>579</v>
      </c>
      <c r="J4" s="91" t="s">
        <v>580</v>
      </c>
      <c r="K4" s="91" t="s">
        <v>800</v>
      </c>
      <c r="L4" s="114"/>
      <c r="M4" s="114"/>
      <c r="N4" s="116" t="s">
        <v>599</v>
      </c>
      <c r="O4" s="3"/>
      <c r="P4" s="4"/>
    </row>
    <row r="5" spans="1:16" ht="9" customHeight="1">
      <c r="A5" s="2052"/>
      <c r="B5" s="2052"/>
      <c r="C5" s="2052"/>
      <c r="D5" s="2052"/>
      <c r="E5" s="2053"/>
      <c r="F5" s="115"/>
      <c r="G5" s="91" t="s">
        <v>576</v>
      </c>
      <c r="H5" s="91" t="s">
        <v>582</v>
      </c>
      <c r="I5" s="91" t="s">
        <v>584</v>
      </c>
      <c r="J5" s="91" t="s">
        <v>584</v>
      </c>
      <c r="K5" s="91" t="s">
        <v>584</v>
      </c>
      <c r="L5" s="116"/>
      <c r="M5" s="116"/>
      <c r="N5" s="116" t="s">
        <v>598</v>
      </c>
      <c r="O5" s="6"/>
      <c r="P5" s="7"/>
    </row>
    <row r="6" spans="1:16" ht="9" customHeight="1">
      <c r="A6" s="2052"/>
      <c r="B6" s="2052"/>
      <c r="C6" s="2052"/>
      <c r="D6" s="2052"/>
      <c r="E6" s="2053"/>
      <c r="F6" s="115"/>
      <c r="G6" s="91" t="s">
        <v>569</v>
      </c>
      <c r="H6" s="91" t="s">
        <v>578</v>
      </c>
      <c r="I6" s="91" t="s">
        <v>583</v>
      </c>
      <c r="J6" s="91" t="s">
        <v>583</v>
      </c>
      <c r="K6" s="91" t="s">
        <v>583</v>
      </c>
      <c r="L6" s="116"/>
      <c r="M6" s="116" t="s">
        <v>594</v>
      </c>
      <c r="N6" s="116" t="s">
        <v>597</v>
      </c>
      <c r="O6" s="6"/>
      <c r="P6" s="7"/>
    </row>
    <row r="7" spans="1:16" ht="9.75" customHeight="1">
      <c r="A7" s="2052"/>
      <c r="B7" s="2052"/>
      <c r="C7" s="2052"/>
      <c r="D7" s="2052"/>
      <c r="E7" s="2053"/>
      <c r="F7" s="875" t="s">
        <v>462</v>
      </c>
      <c r="G7" s="97" t="s">
        <v>568</v>
      </c>
      <c r="H7" s="97" t="s">
        <v>570</v>
      </c>
      <c r="I7" s="97" t="s">
        <v>570</v>
      </c>
      <c r="J7" s="97" t="s">
        <v>570</v>
      </c>
      <c r="K7" s="97" t="s">
        <v>570</v>
      </c>
      <c r="L7" s="876" t="s">
        <v>172</v>
      </c>
      <c r="M7" s="876" t="s">
        <v>595</v>
      </c>
      <c r="N7" s="876" t="s">
        <v>596</v>
      </c>
      <c r="O7" s="858" t="s">
        <v>817</v>
      </c>
      <c r="P7" s="859"/>
    </row>
    <row r="8" spans="1:16" ht="17.25" customHeight="1">
      <c r="A8" s="2058" t="s">
        <v>922</v>
      </c>
      <c r="B8" s="2058"/>
      <c r="C8" s="2058"/>
      <c r="D8" s="6" t="s">
        <v>464</v>
      </c>
      <c r="E8" s="860"/>
      <c r="F8" s="877"/>
      <c r="G8" s="767"/>
      <c r="H8" s="862"/>
      <c r="I8" s="767"/>
      <c r="J8" s="863"/>
      <c r="K8" s="863"/>
      <c r="L8" s="863"/>
      <c r="M8" s="863"/>
      <c r="N8" s="863"/>
      <c r="O8" s="863"/>
      <c r="P8" s="864"/>
    </row>
    <row r="9" spans="1:16" ht="9.75" customHeight="1">
      <c r="A9" s="865"/>
      <c r="B9" s="2058" t="s">
        <v>818</v>
      </c>
      <c r="C9" s="2058"/>
      <c r="D9" s="6"/>
      <c r="E9" s="860"/>
      <c r="F9" s="877"/>
      <c r="G9" s="767"/>
      <c r="H9" s="862"/>
      <c r="I9" s="767"/>
      <c r="J9" s="863"/>
      <c r="K9" s="863"/>
      <c r="L9" s="863"/>
      <c r="M9" s="863"/>
      <c r="N9" s="863"/>
      <c r="O9" s="863"/>
      <c r="P9" s="864"/>
    </row>
    <row r="10" spans="1:16" ht="9" customHeight="1">
      <c r="A10" s="1643"/>
      <c r="B10" s="1643"/>
      <c r="C10" s="1643" t="s">
        <v>74</v>
      </c>
      <c r="D10" s="1644" t="s">
        <v>876</v>
      </c>
      <c r="E10" s="1643"/>
      <c r="F10" s="1647">
        <v>85018</v>
      </c>
      <c r="G10" s="1648">
        <v>0</v>
      </c>
      <c r="H10" s="1648">
        <v>0</v>
      </c>
      <c r="I10" s="1649">
        <v>0.01</v>
      </c>
      <c r="J10" s="1648">
        <v>5.14</v>
      </c>
      <c r="K10" s="1648">
        <v>0.93</v>
      </c>
      <c r="L10" s="1648">
        <v>790</v>
      </c>
      <c r="M10" s="1648">
        <v>1</v>
      </c>
      <c r="N10" s="1648">
        <v>1</v>
      </c>
      <c r="O10" s="776"/>
      <c r="P10" s="869"/>
    </row>
    <row r="11" spans="1:16" ht="9" customHeight="1">
      <c r="A11" s="1643"/>
      <c r="B11" s="1643"/>
      <c r="C11" s="1643"/>
      <c r="D11" s="1644" t="s">
        <v>877</v>
      </c>
      <c r="E11" s="1643"/>
      <c r="F11" s="1647">
        <v>389</v>
      </c>
      <c r="G11" s="1648">
        <v>0</v>
      </c>
      <c r="H11" s="1648">
        <v>0</v>
      </c>
      <c r="I11" s="1649">
        <v>0.18</v>
      </c>
      <c r="J11" s="1648">
        <v>22.83</v>
      </c>
      <c r="K11" s="1648">
        <v>21.36</v>
      </c>
      <c r="L11" s="1648">
        <v>83</v>
      </c>
      <c r="M11" s="1648">
        <v>0</v>
      </c>
      <c r="N11" s="1648">
        <v>22</v>
      </c>
      <c r="O11" s="776"/>
      <c r="P11" s="869"/>
    </row>
    <row r="12" spans="1:16" ht="9" customHeight="1">
      <c r="A12" s="1643"/>
      <c r="B12" s="1643"/>
      <c r="C12" s="1643" t="s">
        <v>68</v>
      </c>
      <c r="D12" s="1644" t="s">
        <v>881</v>
      </c>
      <c r="E12" s="1643"/>
      <c r="F12" s="1647">
        <v>694</v>
      </c>
      <c r="G12" s="1648">
        <v>0</v>
      </c>
      <c r="H12" s="1648">
        <v>0</v>
      </c>
      <c r="I12" s="1649">
        <v>0.25</v>
      </c>
      <c r="J12" s="1648">
        <v>19.41</v>
      </c>
      <c r="K12" s="1648">
        <v>21.19</v>
      </c>
      <c r="L12" s="1648">
        <v>147</v>
      </c>
      <c r="M12" s="1648">
        <v>0</v>
      </c>
      <c r="N12" s="1648">
        <v>22</v>
      </c>
      <c r="O12" s="776"/>
      <c r="P12" s="869"/>
    </row>
    <row r="13" spans="1:16" ht="9" customHeight="1">
      <c r="A13" s="1643"/>
      <c r="B13" s="1643"/>
      <c r="C13" s="1643"/>
      <c r="D13" s="1644" t="s">
        <v>882</v>
      </c>
      <c r="E13" s="1643"/>
      <c r="F13" s="1647">
        <v>1</v>
      </c>
      <c r="G13" s="1648">
        <v>0</v>
      </c>
      <c r="H13" s="1648">
        <v>0</v>
      </c>
      <c r="I13" s="1649">
        <v>0.49</v>
      </c>
      <c r="J13" s="1648">
        <v>13.16</v>
      </c>
      <c r="K13" s="1648">
        <v>20.25</v>
      </c>
      <c r="L13" s="1648">
        <v>0</v>
      </c>
      <c r="M13" s="1648">
        <v>0</v>
      </c>
      <c r="N13" s="1648">
        <v>21</v>
      </c>
      <c r="O13" s="776"/>
      <c r="P13" s="869"/>
    </row>
    <row r="14" spans="1:16" ht="9" customHeight="1">
      <c r="A14" s="1643"/>
      <c r="B14" s="1643"/>
      <c r="C14" s="1643" t="s">
        <v>920</v>
      </c>
      <c r="D14" s="1644" t="s">
        <v>889</v>
      </c>
      <c r="E14" s="1643"/>
      <c r="F14" s="1647">
        <v>88</v>
      </c>
      <c r="G14" s="1648">
        <v>0</v>
      </c>
      <c r="H14" s="1648">
        <v>0</v>
      </c>
      <c r="I14" s="1649">
        <v>0.53</v>
      </c>
      <c r="J14" s="1648">
        <v>21.55</v>
      </c>
      <c r="K14" s="1648">
        <v>34.11</v>
      </c>
      <c r="L14" s="1648">
        <v>30</v>
      </c>
      <c r="M14" s="1648">
        <v>0</v>
      </c>
      <c r="N14" s="1648">
        <v>36</v>
      </c>
      <c r="O14" s="776"/>
      <c r="P14" s="869"/>
    </row>
    <row r="15" spans="1:16" ht="9.75" customHeight="1">
      <c r="A15" s="2068"/>
      <c r="B15" s="2068"/>
      <c r="C15" s="2068"/>
      <c r="D15" s="2068"/>
      <c r="E15" s="2069"/>
      <c r="F15" s="1650">
        <f>SUM(F10:F14)</f>
        <v>86190</v>
      </c>
      <c r="G15" s="1651">
        <v>0</v>
      </c>
      <c r="H15" s="1652">
        <v>0</v>
      </c>
      <c r="I15" s="1653">
        <v>0.01</v>
      </c>
      <c r="J15" s="1652">
        <v>5</v>
      </c>
      <c r="K15" s="1652">
        <v>1</v>
      </c>
      <c r="L15" s="1651">
        <f>SUM(L10:L14)</f>
        <v>1050</v>
      </c>
      <c r="M15" s="1654">
        <f>SUM(M10:M14)</f>
        <v>1</v>
      </c>
      <c r="N15" s="1652">
        <v>0</v>
      </c>
      <c r="O15" s="799"/>
      <c r="P15" s="870"/>
    </row>
    <row r="16" spans="1:16" ht="12" customHeight="1">
      <c r="A16" s="1768"/>
      <c r="B16" s="2067" t="s">
        <v>819</v>
      </c>
      <c r="C16" s="2067"/>
      <c r="D16" s="1646"/>
      <c r="E16" s="1769"/>
      <c r="F16" s="1655"/>
      <c r="G16" s="1656"/>
      <c r="H16" s="1656"/>
      <c r="I16" s="1657"/>
      <c r="J16" s="1656"/>
      <c r="K16" s="1656"/>
      <c r="L16" s="1658"/>
      <c r="M16" s="1659"/>
      <c r="N16" s="1656"/>
      <c r="O16" s="863"/>
      <c r="P16" s="864"/>
    </row>
    <row r="17" spans="1:16" ht="9" customHeight="1">
      <c r="A17" s="1643"/>
      <c r="B17" s="1643"/>
      <c r="C17" s="1643" t="s">
        <v>74</v>
      </c>
      <c r="D17" s="1644" t="s">
        <v>876</v>
      </c>
      <c r="E17" s="1643"/>
      <c r="F17" s="1647">
        <v>13395</v>
      </c>
      <c r="G17" s="1648">
        <v>45078</v>
      </c>
      <c r="H17" s="1648">
        <v>30</v>
      </c>
      <c r="I17" s="1649">
        <v>0.04</v>
      </c>
      <c r="J17" s="1648">
        <v>32</v>
      </c>
      <c r="K17" s="1648">
        <v>3</v>
      </c>
      <c r="L17" s="1648">
        <v>464</v>
      </c>
      <c r="M17" s="1648">
        <v>2</v>
      </c>
      <c r="N17" s="1648">
        <v>4</v>
      </c>
      <c r="O17" s="776"/>
      <c r="P17" s="869"/>
    </row>
    <row r="18" spans="1:16" ht="9" customHeight="1">
      <c r="A18" s="1643"/>
      <c r="B18" s="1643"/>
      <c r="C18" s="1643"/>
      <c r="D18" s="1644" t="s">
        <v>877</v>
      </c>
      <c r="E18" s="1643"/>
      <c r="F18" s="1647">
        <v>4481</v>
      </c>
      <c r="G18" s="1648">
        <v>4994</v>
      </c>
      <c r="H18" s="1648">
        <v>90</v>
      </c>
      <c r="I18" s="1649">
        <v>0.14</v>
      </c>
      <c r="J18" s="1648">
        <v>24</v>
      </c>
      <c r="K18" s="1648">
        <v>7</v>
      </c>
      <c r="L18" s="1648">
        <v>329</v>
      </c>
      <c r="M18" s="1648">
        <v>2</v>
      </c>
      <c r="N18" s="1648">
        <v>8</v>
      </c>
      <c r="O18" s="776"/>
      <c r="P18" s="869"/>
    </row>
    <row r="19" spans="1:16" ht="9" customHeight="1">
      <c r="A19" s="1643"/>
      <c r="B19" s="1643"/>
      <c r="C19" s="1643" t="s">
        <v>68</v>
      </c>
      <c r="D19" s="1644" t="s">
        <v>881</v>
      </c>
      <c r="E19" s="1643"/>
      <c r="F19" s="1647">
        <v>551</v>
      </c>
      <c r="G19" s="1648">
        <v>1622</v>
      </c>
      <c r="H19" s="1648">
        <v>34</v>
      </c>
      <c r="I19" s="1649">
        <v>0.3</v>
      </c>
      <c r="J19" s="1648">
        <v>36</v>
      </c>
      <c r="K19" s="1648">
        <v>19</v>
      </c>
      <c r="L19" s="1648">
        <v>107</v>
      </c>
      <c r="M19" s="1648">
        <v>1</v>
      </c>
      <c r="N19" s="1648">
        <v>21</v>
      </c>
      <c r="O19" s="776"/>
      <c r="P19" s="869"/>
    </row>
    <row r="20" spans="1:16" ht="9" customHeight="1">
      <c r="A20" s="1643"/>
      <c r="B20" s="1643"/>
      <c r="C20" s="1643"/>
      <c r="D20" s="1644" t="s">
        <v>882</v>
      </c>
      <c r="E20" s="1643"/>
      <c r="F20" s="1647">
        <v>0</v>
      </c>
      <c r="G20" s="1648">
        <v>0</v>
      </c>
      <c r="H20" s="1648">
        <v>0</v>
      </c>
      <c r="I20" s="1649">
        <v>0</v>
      </c>
      <c r="J20" s="1648">
        <v>0</v>
      </c>
      <c r="K20" s="1648">
        <v>0</v>
      </c>
      <c r="L20" s="1648">
        <v>0</v>
      </c>
      <c r="M20" s="1648">
        <v>0</v>
      </c>
      <c r="N20" s="1648">
        <v>0</v>
      </c>
      <c r="O20" s="776"/>
      <c r="P20" s="869"/>
    </row>
    <row r="21" spans="1:16" ht="9" customHeight="1">
      <c r="A21" s="1643"/>
      <c r="B21" s="1643"/>
      <c r="C21" s="1643" t="s">
        <v>920</v>
      </c>
      <c r="D21" s="1644" t="s">
        <v>880</v>
      </c>
      <c r="E21" s="1643"/>
      <c r="F21" s="1647">
        <v>279</v>
      </c>
      <c r="G21" s="1648">
        <v>931</v>
      </c>
      <c r="H21" s="1648">
        <v>30</v>
      </c>
      <c r="I21" s="1649">
        <v>0.53</v>
      </c>
      <c r="J21" s="1648">
        <v>31</v>
      </c>
      <c r="K21" s="1648">
        <v>25</v>
      </c>
      <c r="L21" s="1648">
        <v>71</v>
      </c>
      <c r="M21" s="1648">
        <v>0</v>
      </c>
      <c r="N21" s="1648">
        <v>27</v>
      </c>
      <c r="O21" s="776"/>
      <c r="P21" s="869"/>
    </row>
    <row r="22" spans="1:16" ht="9" customHeight="1">
      <c r="A22" s="1643"/>
      <c r="B22" s="1643"/>
      <c r="C22" s="1643"/>
      <c r="D22" s="1644" t="s">
        <v>883</v>
      </c>
      <c r="E22" s="1643"/>
      <c r="F22" s="1647">
        <v>155</v>
      </c>
      <c r="G22" s="1648">
        <v>486</v>
      </c>
      <c r="H22" s="1648">
        <v>32</v>
      </c>
      <c r="I22" s="1649">
        <v>1.16</v>
      </c>
      <c r="J22" s="1648">
        <v>36</v>
      </c>
      <c r="K22" s="1648">
        <v>50</v>
      </c>
      <c r="L22" s="1648">
        <v>78</v>
      </c>
      <c r="M22" s="1648">
        <v>1</v>
      </c>
      <c r="N22" s="1648">
        <v>55</v>
      </c>
      <c r="O22" s="776"/>
      <c r="P22" s="869"/>
    </row>
    <row r="23" spans="1:16" ht="9" customHeight="1">
      <c r="A23" s="1643"/>
      <c r="B23" s="1643"/>
      <c r="C23" s="1643" t="s">
        <v>65</v>
      </c>
      <c r="D23" s="1644" t="s">
        <v>890</v>
      </c>
      <c r="E23" s="1643"/>
      <c r="F23" s="1647">
        <v>29</v>
      </c>
      <c r="G23" s="1648">
        <v>72</v>
      </c>
      <c r="H23" s="1648">
        <v>41</v>
      </c>
      <c r="I23" s="1649">
        <v>4.36</v>
      </c>
      <c r="J23" s="1648">
        <v>40</v>
      </c>
      <c r="K23" s="1648">
        <v>121</v>
      </c>
      <c r="L23" s="1648">
        <v>36</v>
      </c>
      <c r="M23" s="1648">
        <v>1</v>
      </c>
      <c r="N23" s="1648">
        <v>143</v>
      </c>
      <c r="O23" s="776"/>
      <c r="P23" s="869"/>
    </row>
    <row r="24" spans="1:16" ht="9" customHeight="1">
      <c r="A24" s="1643"/>
      <c r="B24" s="1643"/>
      <c r="C24" s="1643"/>
      <c r="D24" s="1644" t="s">
        <v>885</v>
      </c>
      <c r="E24" s="1643"/>
      <c r="F24" s="1647">
        <v>0</v>
      </c>
      <c r="G24" s="1648">
        <v>0</v>
      </c>
      <c r="H24" s="1648">
        <v>0</v>
      </c>
      <c r="I24" s="1649">
        <v>0</v>
      </c>
      <c r="J24" s="1648">
        <v>0</v>
      </c>
      <c r="K24" s="1648">
        <v>0</v>
      </c>
      <c r="L24" s="1648">
        <v>23</v>
      </c>
      <c r="M24" s="1648">
        <v>0</v>
      </c>
      <c r="N24" s="1648">
        <v>0</v>
      </c>
      <c r="O24" s="776"/>
      <c r="P24" s="869"/>
    </row>
    <row r="25" spans="1:16" ht="9" customHeight="1">
      <c r="A25" s="1643"/>
      <c r="B25" s="1643"/>
      <c r="C25" s="1643" t="s">
        <v>921</v>
      </c>
      <c r="D25" s="1644" t="s">
        <v>886</v>
      </c>
      <c r="E25" s="1643"/>
      <c r="F25" s="1647">
        <v>11</v>
      </c>
      <c r="G25" s="1648">
        <v>28</v>
      </c>
      <c r="H25" s="1648">
        <v>38</v>
      </c>
      <c r="I25" s="1649">
        <v>26.77</v>
      </c>
      <c r="J25" s="1648">
        <v>37</v>
      </c>
      <c r="K25" s="1648">
        <v>215</v>
      </c>
      <c r="L25" s="1648">
        <v>0</v>
      </c>
      <c r="M25" s="1648">
        <v>1</v>
      </c>
      <c r="N25" s="1648">
        <v>338</v>
      </c>
      <c r="O25" s="776"/>
      <c r="P25" s="869"/>
    </row>
    <row r="26" spans="1:16" ht="9" customHeight="1">
      <c r="A26" s="1643"/>
      <c r="B26" s="1643"/>
      <c r="C26" s="1643" t="s">
        <v>471</v>
      </c>
      <c r="D26" s="1645" t="s">
        <v>753</v>
      </c>
      <c r="E26" s="1643"/>
      <c r="F26" s="1660">
        <v>0</v>
      </c>
      <c r="G26" s="1661">
        <v>0</v>
      </c>
      <c r="H26" s="1661">
        <v>0</v>
      </c>
      <c r="I26" s="1649">
        <v>0</v>
      </c>
      <c r="J26" s="1661">
        <v>0</v>
      </c>
      <c r="K26" s="1661">
        <v>0</v>
      </c>
      <c r="L26" s="1661">
        <v>0</v>
      </c>
      <c r="M26" s="1661">
        <v>0</v>
      </c>
      <c r="N26" s="1661">
        <v>0</v>
      </c>
      <c r="O26" s="776"/>
      <c r="P26" s="872"/>
    </row>
    <row r="27" spans="1:16" ht="9.75" customHeight="1">
      <c r="A27" s="2068"/>
      <c r="B27" s="2068"/>
      <c r="C27" s="2068"/>
      <c r="D27" s="2068"/>
      <c r="E27" s="2069"/>
      <c r="F27" s="1650">
        <f>SUM(F17:F26)</f>
        <v>18901</v>
      </c>
      <c r="G27" s="1651">
        <f>SUM(G17:G26)</f>
        <v>53211</v>
      </c>
      <c r="H27" s="1651">
        <v>36</v>
      </c>
      <c r="I27" s="1653">
        <v>0.11</v>
      </c>
      <c r="J27" s="1651">
        <v>30</v>
      </c>
      <c r="K27" s="1651">
        <v>6</v>
      </c>
      <c r="L27" s="1651">
        <f>SUM(L17:L26)</f>
        <v>1108</v>
      </c>
      <c r="M27" s="1651">
        <f>SUM(M17:M26)</f>
        <v>8</v>
      </c>
      <c r="N27" s="1651">
        <v>6</v>
      </c>
      <c r="O27" s="799"/>
      <c r="P27" s="870"/>
    </row>
    <row r="28" spans="1:16" ht="11.25" customHeight="1">
      <c r="A28" s="1768"/>
      <c r="B28" s="2067" t="s">
        <v>820</v>
      </c>
      <c r="C28" s="2067"/>
      <c r="D28" s="1646"/>
      <c r="E28" s="1769"/>
      <c r="F28" s="1655"/>
      <c r="G28" s="1657"/>
      <c r="H28" s="1656"/>
      <c r="I28" s="1657"/>
      <c r="J28" s="1659"/>
      <c r="K28" s="1659"/>
      <c r="L28" s="1658"/>
      <c r="M28" s="1659"/>
      <c r="N28" s="1659"/>
      <c r="O28" s="863"/>
      <c r="P28" s="864"/>
    </row>
    <row r="29" spans="1:16" ht="9" customHeight="1">
      <c r="A29" s="1643"/>
      <c r="B29" s="1643"/>
      <c r="C29" s="1643" t="s">
        <v>74</v>
      </c>
      <c r="D29" s="1644" t="s">
        <v>876</v>
      </c>
      <c r="E29" s="1643"/>
      <c r="F29" s="1647">
        <v>73458</v>
      </c>
      <c r="G29" s="1662" t="s">
        <v>453</v>
      </c>
      <c r="H29" s="1662" t="s">
        <v>453</v>
      </c>
      <c r="I29" s="1649">
        <v>0.06</v>
      </c>
      <c r="J29" s="1648">
        <v>20.08</v>
      </c>
      <c r="K29" s="1648">
        <v>3</v>
      </c>
      <c r="L29" s="1648">
        <v>2309</v>
      </c>
      <c r="M29" s="1648">
        <v>9</v>
      </c>
      <c r="N29" s="1648">
        <v>3</v>
      </c>
      <c r="O29" s="776"/>
      <c r="P29" s="869"/>
    </row>
    <row r="30" spans="1:16" ht="9" customHeight="1">
      <c r="A30" s="1643"/>
      <c r="B30" s="1643"/>
      <c r="C30" s="1643"/>
      <c r="D30" s="1644" t="s">
        <v>877</v>
      </c>
      <c r="E30" s="1643"/>
      <c r="F30" s="1647">
        <v>15589</v>
      </c>
      <c r="G30" s="1663" t="s">
        <v>453</v>
      </c>
      <c r="H30" s="1663" t="s">
        <v>453</v>
      </c>
      <c r="I30" s="1649">
        <v>0.18</v>
      </c>
      <c r="J30" s="1648">
        <v>23.27</v>
      </c>
      <c r="K30" s="1648">
        <v>9</v>
      </c>
      <c r="L30" s="1648">
        <v>1348</v>
      </c>
      <c r="M30" s="1648">
        <v>7</v>
      </c>
      <c r="N30" s="1648">
        <v>9</v>
      </c>
      <c r="O30" s="776"/>
      <c r="P30" s="869"/>
    </row>
    <row r="31" spans="1:16" ht="9" customHeight="1">
      <c r="A31" s="1643"/>
      <c r="B31" s="1643"/>
      <c r="C31" s="1643" t="s">
        <v>68</v>
      </c>
      <c r="D31" s="1644" t="s">
        <v>881</v>
      </c>
      <c r="E31" s="1643"/>
      <c r="F31" s="1647">
        <v>23245</v>
      </c>
      <c r="G31" s="1663" t="s">
        <v>453</v>
      </c>
      <c r="H31" s="1663" t="s">
        <v>453</v>
      </c>
      <c r="I31" s="1649">
        <v>0.31</v>
      </c>
      <c r="J31" s="1648">
        <v>19.24</v>
      </c>
      <c r="K31" s="1648">
        <v>11</v>
      </c>
      <c r="L31" s="1648">
        <v>2494</v>
      </c>
      <c r="M31" s="1648">
        <v>14</v>
      </c>
      <c r="N31" s="1648">
        <v>11</v>
      </c>
      <c r="O31" s="776"/>
      <c r="P31" s="869"/>
    </row>
    <row r="32" spans="1:16" ht="9" customHeight="1">
      <c r="A32" s="1643"/>
      <c r="B32" s="1643"/>
      <c r="C32" s="1643"/>
      <c r="D32" s="1644" t="s">
        <v>882</v>
      </c>
      <c r="E32" s="1643"/>
      <c r="F32" s="1647">
        <v>303</v>
      </c>
      <c r="G32" s="1663" t="s">
        <v>453</v>
      </c>
      <c r="H32" s="1663" t="s">
        <v>453</v>
      </c>
      <c r="I32" s="1649">
        <v>0.45</v>
      </c>
      <c r="J32" s="1648">
        <v>20.65</v>
      </c>
      <c r="K32" s="1648">
        <v>15</v>
      </c>
      <c r="L32" s="1648">
        <v>44</v>
      </c>
      <c r="M32" s="1648">
        <v>0</v>
      </c>
      <c r="N32" s="1648">
        <v>16</v>
      </c>
      <c r="O32" s="776"/>
      <c r="P32" s="869"/>
    </row>
    <row r="33" spans="1:16" ht="9" customHeight="1">
      <c r="A33" s="1643"/>
      <c r="B33" s="1643"/>
      <c r="C33" s="1643" t="s">
        <v>920</v>
      </c>
      <c r="D33" s="1644" t="s">
        <v>880</v>
      </c>
      <c r="E33" s="1643"/>
      <c r="F33" s="1647">
        <v>7573</v>
      </c>
      <c r="G33" s="1663" t="s">
        <v>453</v>
      </c>
      <c r="H33" s="1663" t="s">
        <v>453</v>
      </c>
      <c r="I33" s="1649">
        <v>0.77</v>
      </c>
      <c r="J33" s="1648">
        <v>24.78</v>
      </c>
      <c r="K33" s="1648">
        <v>26</v>
      </c>
      <c r="L33" s="1648">
        <v>1966</v>
      </c>
      <c r="M33" s="1648">
        <v>15</v>
      </c>
      <c r="N33" s="1648">
        <v>28</v>
      </c>
      <c r="O33" s="776"/>
      <c r="P33" s="869"/>
    </row>
    <row r="34" spans="1:16" ht="9" customHeight="1">
      <c r="A34" s="1643"/>
      <c r="B34" s="1643"/>
      <c r="C34" s="1643"/>
      <c r="D34" s="1644" t="s">
        <v>883</v>
      </c>
      <c r="E34" s="1643"/>
      <c r="F34" s="1647">
        <v>14015</v>
      </c>
      <c r="G34" s="1663" t="s">
        <v>453</v>
      </c>
      <c r="H34" s="1663" t="s">
        <v>453</v>
      </c>
      <c r="I34" s="1649">
        <v>1.26</v>
      </c>
      <c r="J34" s="1648">
        <v>17.78</v>
      </c>
      <c r="K34" s="1648">
        <v>26</v>
      </c>
      <c r="L34" s="1648">
        <v>3613</v>
      </c>
      <c r="M34" s="1648">
        <v>31</v>
      </c>
      <c r="N34" s="1648">
        <v>29</v>
      </c>
      <c r="O34" s="776"/>
      <c r="P34" s="869"/>
    </row>
    <row r="35" spans="1:16" ht="9" customHeight="1">
      <c r="A35" s="1643"/>
      <c r="B35" s="1643"/>
      <c r="C35" s="1643" t="s">
        <v>65</v>
      </c>
      <c r="D35" s="1644" t="s">
        <v>890</v>
      </c>
      <c r="E35" s="1643"/>
      <c r="F35" s="1647">
        <v>3497</v>
      </c>
      <c r="G35" s="1663" t="s">
        <v>453</v>
      </c>
      <c r="H35" s="1663" t="s">
        <v>453</v>
      </c>
      <c r="I35" s="1649">
        <v>3.65</v>
      </c>
      <c r="J35" s="1648">
        <v>21.75</v>
      </c>
      <c r="K35" s="1648">
        <v>60</v>
      </c>
      <c r="L35" s="1648">
        <v>2099</v>
      </c>
      <c r="M35" s="1648">
        <v>28</v>
      </c>
      <c r="N35" s="1648">
        <v>70</v>
      </c>
      <c r="O35" s="776"/>
      <c r="P35" s="869"/>
    </row>
    <row r="36" spans="1:16" ht="9" customHeight="1">
      <c r="A36" s="1643"/>
      <c r="B36" s="1643"/>
      <c r="C36" s="1643"/>
      <c r="D36" s="1644" t="s">
        <v>885</v>
      </c>
      <c r="E36" s="1643"/>
      <c r="F36" s="1647">
        <v>26</v>
      </c>
      <c r="G36" s="1663" t="s">
        <v>453</v>
      </c>
      <c r="H36" s="1663" t="s">
        <v>453</v>
      </c>
      <c r="I36" s="1649">
        <v>7.16</v>
      </c>
      <c r="J36" s="1648">
        <v>19.39</v>
      </c>
      <c r="K36" s="1648">
        <v>76</v>
      </c>
      <c r="L36" s="1648">
        <v>20</v>
      </c>
      <c r="M36" s="1648">
        <v>0</v>
      </c>
      <c r="N36" s="1648">
        <v>93</v>
      </c>
      <c r="O36" s="776"/>
      <c r="P36" s="869"/>
    </row>
    <row r="37" spans="1:16" ht="9" customHeight="1">
      <c r="A37" s="1643"/>
      <c r="B37" s="1643"/>
      <c r="C37" s="1643" t="s">
        <v>921</v>
      </c>
      <c r="D37" s="1644" t="s">
        <v>886</v>
      </c>
      <c r="E37" s="1643"/>
      <c r="F37" s="1647">
        <v>490</v>
      </c>
      <c r="G37" s="1663" t="s">
        <v>453</v>
      </c>
      <c r="H37" s="1663" t="s">
        <v>453</v>
      </c>
      <c r="I37" s="1649">
        <v>33.67</v>
      </c>
      <c r="J37" s="1648">
        <v>22.2</v>
      </c>
      <c r="K37" s="1648">
        <v>122</v>
      </c>
      <c r="L37" s="1648">
        <v>598</v>
      </c>
      <c r="M37" s="1648">
        <v>36</v>
      </c>
      <c r="N37" s="1648">
        <v>213</v>
      </c>
      <c r="O37" s="776"/>
      <c r="P37" s="869"/>
    </row>
    <row r="38" spans="1:16" ht="9" customHeight="1">
      <c r="A38" s="1643"/>
      <c r="B38" s="1643"/>
      <c r="C38" s="1643" t="s">
        <v>471</v>
      </c>
      <c r="D38" s="1645" t="s">
        <v>753</v>
      </c>
      <c r="E38" s="1643"/>
      <c r="F38" s="1664">
        <v>268</v>
      </c>
      <c r="G38" s="1662" t="s">
        <v>453</v>
      </c>
      <c r="H38" s="1662" t="s">
        <v>453</v>
      </c>
      <c r="I38" s="1649">
        <v>100</v>
      </c>
      <c r="J38" s="1661">
        <v>23.54</v>
      </c>
      <c r="K38" s="1661">
        <v>40</v>
      </c>
      <c r="L38" s="1661">
        <v>107</v>
      </c>
      <c r="M38" s="1661">
        <v>70</v>
      </c>
      <c r="N38" s="1661">
        <v>369</v>
      </c>
      <c r="O38" s="776"/>
      <c r="P38" s="872"/>
    </row>
    <row r="39" spans="1:16" ht="9.75" customHeight="1">
      <c r="A39" s="2068"/>
      <c r="B39" s="2068"/>
      <c r="C39" s="2068"/>
      <c r="D39" s="2068"/>
      <c r="E39" s="2069"/>
      <c r="F39" s="1650">
        <f>SUM(F29:F38)</f>
        <v>138464</v>
      </c>
      <c r="G39" s="1651" t="s">
        <v>453</v>
      </c>
      <c r="H39" s="1652" t="s">
        <v>453</v>
      </c>
      <c r="I39" s="1653">
        <v>0.68</v>
      </c>
      <c r="J39" s="1652">
        <v>20.38</v>
      </c>
      <c r="K39" s="1652">
        <v>11</v>
      </c>
      <c r="L39" s="1651">
        <f>SUM(L29:L38)</f>
        <v>14598</v>
      </c>
      <c r="M39" s="1651">
        <f>SUM(M29:M38)</f>
        <v>210</v>
      </c>
      <c r="N39" s="1652">
        <v>12</v>
      </c>
      <c r="O39" s="799"/>
      <c r="P39" s="870"/>
    </row>
    <row r="40" spans="1:16" ht="9" customHeight="1">
      <c r="A40" s="2067" t="s">
        <v>693</v>
      </c>
      <c r="B40" s="2067"/>
      <c r="C40" s="2067"/>
      <c r="D40" s="1770"/>
      <c r="E40" s="1769"/>
      <c r="F40" s="1665"/>
      <c r="G40" s="1662"/>
      <c r="H40" s="1666"/>
      <c r="I40" s="1667"/>
      <c r="J40" s="1662"/>
      <c r="K40" s="1662"/>
      <c r="L40" s="1662"/>
      <c r="M40" s="1662"/>
      <c r="N40" s="1662"/>
      <c r="O40" s="776"/>
      <c r="P40" s="864"/>
    </row>
    <row r="41" spans="1:16" ht="9" customHeight="1">
      <c r="A41" s="1643"/>
      <c r="B41" s="1643"/>
      <c r="C41" s="1643" t="s">
        <v>74</v>
      </c>
      <c r="D41" s="1644" t="s">
        <v>876</v>
      </c>
      <c r="E41" s="1643"/>
      <c r="F41" s="1647">
        <v>30533</v>
      </c>
      <c r="G41" s="1648">
        <v>36292</v>
      </c>
      <c r="H41" s="1648">
        <v>77</v>
      </c>
      <c r="I41" s="1649">
        <v>0.04</v>
      </c>
      <c r="J41" s="1648">
        <v>96</v>
      </c>
      <c r="K41" s="1648">
        <v>3</v>
      </c>
      <c r="L41" s="1648">
        <v>859</v>
      </c>
      <c r="M41" s="1648">
        <v>13</v>
      </c>
      <c r="N41" s="1648">
        <v>3</v>
      </c>
      <c r="O41" s="776"/>
      <c r="P41" s="869"/>
    </row>
    <row r="42" spans="1:16" ht="9" customHeight="1">
      <c r="A42" s="1643"/>
      <c r="B42" s="1643"/>
      <c r="C42" s="1643"/>
      <c r="D42" s="1644" t="s">
        <v>877</v>
      </c>
      <c r="E42" s="1643"/>
      <c r="F42" s="1647">
        <v>8608</v>
      </c>
      <c r="G42" s="1648">
        <v>9506</v>
      </c>
      <c r="H42" s="1648">
        <v>70</v>
      </c>
      <c r="I42" s="1649">
        <v>0.14</v>
      </c>
      <c r="J42" s="1648">
        <v>91</v>
      </c>
      <c r="K42" s="1648">
        <v>7</v>
      </c>
      <c r="L42" s="1648">
        <v>622</v>
      </c>
      <c r="M42" s="1648">
        <v>11</v>
      </c>
      <c r="N42" s="1648">
        <v>9</v>
      </c>
      <c r="O42" s="776"/>
      <c r="P42" s="869"/>
    </row>
    <row r="43" spans="1:16" ht="9" customHeight="1">
      <c r="A43" s="1643"/>
      <c r="B43" s="1643"/>
      <c r="C43" s="1643" t="s">
        <v>68</v>
      </c>
      <c r="D43" s="1644" t="s">
        <v>881</v>
      </c>
      <c r="E43" s="1643"/>
      <c r="F43" s="1647">
        <v>6286</v>
      </c>
      <c r="G43" s="1648">
        <v>5250</v>
      </c>
      <c r="H43" s="1648">
        <v>88</v>
      </c>
      <c r="I43" s="1649">
        <v>0.26</v>
      </c>
      <c r="J43" s="1648">
        <v>88</v>
      </c>
      <c r="K43" s="1648">
        <v>12</v>
      </c>
      <c r="L43" s="1648">
        <v>741</v>
      </c>
      <c r="M43" s="1648">
        <v>15</v>
      </c>
      <c r="N43" s="1648">
        <v>15</v>
      </c>
      <c r="O43" s="776"/>
      <c r="P43" s="869"/>
    </row>
    <row r="44" spans="1:16" ht="9" customHeight="1">
      <c r="A44" s="1643"/>
      <c r="B44" s="1643"/>
      <c r="C44" s="1643"/>
      <c r="D44" s="1644" t="s">
        <v>882</v>
      </c>
      <c r="E44" s="1643"/>
      <c r="F44" s="1647">
        <v>2711</v>
      </c>
      <c r="G44" s="1648">
        <v>2722</v>
      </c>
      <c r="H44" s="1648">
        <v>67</v>
      </c>
      <c r="I44" s="1649">
        <v>0.43</v>
      </c>
      <c r="J44" s="1648">
        <v>88</v>
      </c>
      <c r="K44" s="1648">
        <v>17</v>
      </c>
      <c r="L44" s="1648">
        <v>474</v>
      </c>
      <c r="M44" s="1648">
        <v>10</v>
      </c>
      <c r="N44" s="1648">
        <v>22</v>
      </c>
      <c r="O44" s="776"/>
      <c r="P44" s="869"/>
    </row>
    <row r="45" spans="1:16" ht="9" customHeight="1">
      <c r="A45" s="1643"/>
      <c r="B45" s="1643"/>
      <c r="C45" s="1643" t="s">
        <v>920</v>
      </c>
      <c r="D45" s="1644" t="s">
        <v>880</v>
      </c>
      <c r="E45" s="1643"/>
      <c r="F45" s="1647">
        <v>7204</v>
      </c>
      <c r="G45" s="1648">
        <v>5738</v>
      </c>
      <c r="H45" s="1648">
        <v>63</v>
      </c>
      <c r="I45" s="1649">
        <v>0.72</v>
      </c>
      <c r="J45" s="1648">
        <v>89</v>
      </c>
      <c r="K45" s="1648">
        <v>26</v>
      </c>
      <c r="L45" s="1648">
        <v>1903</v>
      </c>
      <c r="M45" s="1648">
        <v>46</v>
      </c>
      <c r="N45" s="1648">
        <v>34</v>
      </c>
      <c r="O45" s="776"/>
      <c r="P45" s="869"/>
    </row>
    <row r="46" spans="1:16" ht="9" customHeight="1">
      <c r="A46" s="1643"/>
      <c r="B46" s="1643"/>
      <c r="C46" s="1643"/>
      <c r="D46" s="1644" t="s">
        <v>883</v>
      </c>
      <c r="E46" s="1643"/>
      <c r="F46" s="1647">
        <v>7227</v>
      </c>
      <c r="G46" s="1648">
        <v>4009</v>
      </c>
      <c r="H46" s="1648">
        <v>69</v>
      </c>
      <c r="I46" s="1649">
        <v>1.42</v>
      </c>
      <c r="J46" s="1648">
        <v>92</v>
      </c>
      <c r="K46" s="1648">
        <v>45</v>
      </c>
      <c r="L46" s="1648">
        <v>3278</v>
      </c>
      <c r="M46" s="1648">
        <v>94</v>
      </c>
      <c r="N46" s="1648">
        <v>62</v>
      </c>
      <c r="O46" s="776"/>
      <c r="P46" s="869"/>
    </row>
    <row r="47" spans="1:16" ht="9" customHeight="1">
      <c r="A47" s="1643"/>
      <c r="B47" s="1643"/>
      <c r="C47" s="1643" t="s">
        <v>65</v>
      </c>
      <c r="D47" s="1644" t="s">
        <v>890</v>
      </c>
      <c r="E47" s="1643"/>
      <c r="F47" s="1647">
        <v>6556</v>
      </c>
      <c r="G47" s="1648">
        <v>2909</v>
      </c>
      <c r="H47" s="1648">
        <v>69</v>
      </c>
      <c r="I47" s="1649">
        <v>3.05</v>
      </c>
      <c r="J47" s="1648">
        <v>90</v>
      </c>
      <c r="K47" s="1648">
        <v>78</v>
      </c>
      <c r="L47" s="1648">
        <v>5087</v>
      </c>
      <c r="M47" s="1648">
        <v>180</v>
      </c>
      <c r="N47" s="1648">
        <v>112</v>
      </c>
      <c r="O47" s="776"/>
      <c r="P47" s="869"/>
    </row>
    <row r="48" spans="1:16" ht="9" customHeight="1">
      <c r="A48" s="1643"/>
      <c r="B48" s="1643"/>
      <c r="C48" s="1643"/>
      <c r="D48" s="1644" t="s">
        <v>885</v>
      </c>
      <c r="E48" s="1643"/>
      <c r="F48" s="1647">
        <v>1616</v>
      </c>
      <c r="G48" s="1648">
        <v>353</v>
      </c>
      <c r="H48" s="1648">
        <v>69</v>
      </c>
      <c r="I48" s="1649">
        <v>7.12</v>
      </c>
      <c r="J48" s="1648">
        <v>87</v>
      </c>
      <c r="K48" s="1648">
        <v>131</v>
      </c>
      <c r="L48" s="1648">
        <v>2113</v>
      </c>
      <c r="M48" s="1648">
        <v>100</v>
      </c>
      <c r="N48" s="1648">
        <v>208</v>
      </c>
      <c r="O48" s="776"/>
      <c r="P48" s="869"/>
    </row>
    <row r="49" spans="1:16" ht="9" customHeight="1">
      <c r="A49" s="1643"/>
      <c r="B49" s="1643"/>
      <c r="C49" s="1643" t="s">
        <v>921</v>
      </c>
      <c r="D49" s="1644" t="s">
        <v>886</v>
      </c>
      <c r="E49" s="1643"/>
      <c r="F49" s="1647">
        <v>1253</v>
      </c>
      <c r="G49" s="1648">
        <v>351</v>
      </c>
      <c r="H49" s="1648">
        <v>70</v>
      </c>
      <c r="I49" s="1649">
        <v>31.12</v>
      </c>
      <c r="J49" s="1648">
        <v>89</v>
      </c>
      <c r="K49" s="1648">
        <v>214</v>
      </c>
      <c r="L49" s="1648">
        <v>2684</v>
      </c>
      <c r="M49" s="1648">
        <v>348</v>
      </c>
      <c r="N49" s="1648">
        <v>562</v>
      </c>
      <c r="O49" s="776"/>
      <c r="P49" s="869"/>
    </row>
    <row r="50" spans="1:16" ht="9" customHeight="1">
      <c r="A50" s="1643"/>
      <c r="B50" s="1643"/>
      <c r="C50" s="1643" t="s">
        <v>471</v>
      </c>
      <c r="D50" s="1645" t="s">
        <v>753</v>
      </c>
      <c r="E50" s="1643"/>
      <c r="F50" s="1664">
        <v>47</v>
      </c>
      <c r="G50" s="1661">
        <v>0</v>
      </c>
      <c r="H50" s="1648">
        <v>0</v>
      </c>
      <c r="I50" s="1649">
        <v>100</v>
      </c>
      <c r="J50" s="1648">
        <v>84</v>
      </c>
      <c r="K50" s="1648">
        <v>179</v>
      </c>
      <c r="L50" s="1661">
        <v>83</v>
      </c>
      <c r="M50" s="1661">
        <v>36</v>
      </c>
      <c r="N50" s="1648">
        <v>1154</v>
      </c>
      <c r="O50" s="776"/>
      <c r="P50" s="869"/>
    </row>
    <row r="51" spans="1:16" ht="9.75" customHeight="1">
      <c r="A51" s="2068"/>
      <c r="B51" s="2068"/>
      <c r="C51" s="2068"/>
      <c r="D51" s="2068"/>
      <c r="E51" s="2069"/>
      <c r="F51" s="1650">
        <f>SUM(F41:F50)</f>
        <v>72041</v>
      </c>
      <c r="G51" s="1651">
        <f>SUM(G41:G50)</f>
        <v>67130</v>
      </c>
      <c r="H51" s="1652">
        <v>75</v>
      </c>
      <c r="I51" s="1653">
        <v>1.33</v>
      </c>
      <c r="J51" s="1652">
        <v>92</v>
      </c>
      <c r="K51" s="1652">
        <v>25</v>
      </c>
      <c r="L51" s="1651">
        <f>SUM(L41:L50)</f>
        <v>17844</v>
      </c>
      <c r="M51" s="1651">
        <f>SUM(M41:M50)</f>
        <v>853</v>
      </c>
      <c r="N51" s="1652">
        <v>40</v>
      </c>
      <c r="O51" s="799"/>
      <c r="P51" s="870"/>
    </row>
    <row r="52" spans="1:16" ht="9" customHeight="1">
      <c r="A52" s="2067" t="s">
        <v>694</v>
      </c>
      <c r="B52" s="2067"/>
      <c r="C52" s="2067"/>
      <c r="D52" s="1770"/>
      <c r="E52" s="1769"/>
      <c r="F52" s="1665"/>
      <c r="G52" s="1662"/>
      <c r="H52" s="1666"/>
      <c r="I52" s="1667"/>
      <c r="J52" s="1666"/>
      <c r="K52" s="1666"/>
      <c r="L52" s="1662"/>
      <c r="M52" s="1662"/>
      <c r="N52" s="1666"/>
      <c r="O52" s="776"/>
      <c r="P52" s="864"/>
    </row>
    <row r="53" spans="1:16" ht="9" customHeight="1">
      <c r="A53" s="1643"/>
      <c r="B53" s="1643"/>
      <c r="C53" s="1643" t="s">
        <v>74</v>
      </c>
      <c r="D53" s="1644" t="s">
        <v>876</v>
      </c>
      <c r="E53" s="1643"/>
      <c r="F53" s="1647">
        <v>3347</v>
      </c>
      <c r="G53" s="1648">
        <v>1284</v>
      </c>
      <c r="H53" s="1648">
        <v>77</v>
      </c>
      <c r="I53" s="1649">
        <v>0.08</v>
      </c>
      <c r="J53" s="1648">
        <v>33</v>
      </c>
      <c r="K53" s="1648">
        <v>6</v>
      </c>
      <c r="L53" s="1648">
        <v>196</v>
      </c>
      <c r="M53" s="1648">
        <v>1</v>
      </c>
      <c r="N53" s="1648">
        <v>6</v>
      </c>
      <c r="O53" s="776"/>
      <c r="P53" s="869"/>
    </row>
    <row r="54" spans="1:16" ht="9" customHeight="1">
      <c r="A54" s="1643"/>
      <c r="B54" s="1643"/>
      <c r="C54" s="1643"/>
      <c r="D54" s="1644" t="s">
        <v>877</v>
      </c>
      <c r="E54" s="1643"/>
      <c r="F54" s="1647">
        <v>429</v>
      </c>
      <c r="G54" s="1648">
        <v>447</v>
      </c>
      <c r="H54" s="1648">
        <v>66</v>
      </c>
      <c r="I54" s="1649">
        <v>0.14</v>
      </c>
      <c r="J54" s="1648">
        <v>81</v>
      </c>
      <c r="K54" s="1648">
        <v>25</v>
      </c>
      <c r="L54" s="1648">
        <v>107</v>
      </c>
      <c r="M54" s="1648">
        <v>0</v>
      </c>
      <c r="N54" s="1648">
        <v>26</v>
      </c>
      <c r="O54" s="776"/>
      <c r="P54" s="869"/>
    </row>
    <row r="55" spans="1:16" ht="9" customHeight="1">
      <c r="A55" s="1643"/>
      <c r="B55" s="1643"/>
      <c r="C55" s="1643" t="s">
        <v>68</v>
      </c>
      <c r="D55" s="1644" t="s">
        <v>881</v>
      </c>
      <c r="E55" s="1643"/>
      <c r="F55" s="1647">
        <v>1267</v>
      </c>
      <c r="G55" s="1648">
        <v>585</v>
      </c>
      <c r="H55" s="1648">
        <v>58</v>
      </c>
      <c r="I55" s="1649">
        <v>0.28</v>
      </c>
      <c r="J55" s="1648">
        <v>73</v>
      </c>
      <c r="K55" s="1648">
        <v>37</v>
      </c>
      <c r="L55" s="1648">
        <v>471</v>
      </c>
      <c r="M55" s="1648">
        <v>3</v>
      </c>
      <c r="N55" s="1648">
        <v>40</v>
      </c>
      <c r="O55" s="776"/>
      <c r="P55" s="869"/>
    </row>
    <row r="56" spans="1:16" ht="9" customHeight="1">
      <c r="A56" s="1643"/>
      <c r="B56" s="1643"/>
      <c r="C56" s="1643"/>
      <c r="D56" s="1644" t="s">
        <v>882</v>
      </c>
      <c r="E56" s="1643"/>
      <c r="F56" s="1647">
        <v>1</v>
      </c>
      <c r="G56" s="1648">
        <v>4</v>
      </c>
      <c r="H56" s="1648">
        <v>12</v>
      </c>
      <c r="I56" s="1649">
        <v>0.43</v>
      </c>
      <c r="J56" s="1648">
        <v>95</v>
      </c>
      <c r="K56" s="1648">
        <v>63</v>
      </c>
      <c r="L56" s="1648">
        <v>0</v>
      </c>
      <c r="M56" s="1648">
        <v>0</v>
      </c>
      <c r="N56" s="1648">
        <v>68</v>
      </c>
      <c r="O56" s="776"/>
      <c r="P56" s="869"/>
    </row>
    <row r="57" spans="1:16" ht="9" customHeight="1">
      <c r="A57" s="1643"/>
      <c r="B57" s="1643"/>
      <c r="C57" s="1643" t="s">
        <v>920</v>
      </c>
      <c r="D57" s="1644" t="s">
        <v>880</v>
      </c>
      <c r="E57" s="1643"/>
      <c r="F57" s="1647">
        <v>3271</v>
      </c>
      <c r="G57" s="1648">
        <v>787</v>
      </c>
      <c r="H57" s="1648">
        <v>55</v>
      </c>
      <c r="I57" s="1649">
        <v>0.79</v>
      </c>
      <c r="J57" s="1648">
        <v>69</v>
      </c>
      <c r="K57" s="1648">
        <v>63</v>
      </c>
      <c r="L57" s="1648">
        <v>2067</v>
      </c>
      <c r="M57" s="1648">
        <v>18</v>
      </c>
      <c r="N57" s="1648">
        <v>70</v>
      </c>
      <c r="O57" s="776"/>
      <c r="P57" s="869"/>
    </row>
    <row r="58" spans="1:16" ht="9" customHeight="1">
      <c r="A58" s="1643"/>
      <c r="B58" s="1643"/>
      <c r="C58" s="1643"/>
      <c r="D58" s="1644" t="s">
        <v>883</v>
      </c>
      <c r="E58" s="1643"/>
      <c r="F58" s="1647">
        <v>1547</v>
      </c>
      <c r="G58" s="1648">
        <v>224</v>
      </c>
      <c r="H58" s="1648">
        <v>62</v>
      </c>
      <c r="I58" s="1649">
        <v>1.39</v>
      </c>
      <c r="J58" s="1648">
        <v>77</v>
      </c>
      <c r="K58" s="1648">
        <v>88</v>
      </c>
      <c r="L58" s="1648">
        <v>1357</v>
      </c>
      <c r="M58" s="1648">
        <v>16</v>
      </c>
      <c r="N58" s="1648">
        <v>101</v>
      </c>
      <c r="O58" s="776"/>
      <c r="P58" s="869"/>
    </row>
    <row r="59" spans="1:16" ht="9" customHeight="1">
      <c r="A59" s="1643"/>
      <c r="B59" s="1643"/>
      <c r="C59" s="1643" t="s">
        <v>65</v>
      </c>
      <c r="D59" s="1644" t="s">
        <v>884</v>
      </c>
      <c r="E59" s="1643"/>
      <c r="F59" s="1647">
        <v>2382</v>
      </c>
      <c r="G59" s="1648">
        <v>116</v>
      </c>
      <c r="H59" s="1648">
        <v>66</v>
      </c>
      <c r="I59" s="1649">
        <v>3.09</v>
      </c>
      <c r="J59" s="1648">
        <v>64</v>
      </c>
      <c r="K59" s="1648">
        <v>89</v>
      </c>
      <c r="L59" s="1648">
        <v>2130</v>
      </c>
      <c r="M59" s="1648">
        <v>50</v>
      </c>
      <c r="N59" s="1648">
        <v>116</v>
      </c>
      <c r="O59" s="776"/>
      <c r="P59" s="869"/>
    </row>
    <row r="60" spans="1:16" ht="9" customHeight="1">
      <c r="A60" s="1643"/>
      <c r="B60" s="1643"/>
      <c r="C60" s="1643"/>
      <c r="D60" s="1644" t="s">
        <v>885</v>
      </c>
      <c r="E60" s="1643"/>
      <c r="F60" s="1647">
        <v>467</v>
      </c>
      <c r="G60" s="1648">
        <v>36</v>
      </c>
      <c r="H60" s="1648">
        <v>67</v>
      </c>
      <c r="I60" s="1649">
        <v>7.77</v>
      </c>
      <c r="J60" s="1648">
        <v>82</v>
      </c>
      <c r="K60" s="1648">
        <v>129</v>
      </c>
      <c r="L60" s="1648">
        <v>603</v>
      </c>
      <c r="M60" s="1648">
        <v>30</v>
      </c>
      <c r="N60" s="1648">
        <v>209</v>
      </c>
      <c r="O60" s="776"/>
      <c r="P60" s="869"/>
    </row>
    <row r="61" spans="1:16" ht="9" customHeight="1">
      <c r="A61" s="1643"/>
      <c r="B61" s="1643"/>
      <c r="C61" s="1643" t="s">
        <v>921</v>
      </c>
      <c r="D61" s="1644" t="s">
        <v>896</v>
      </c>
      <c r="E61" s="1643"/>
      <c r="F61" s="1647">
        <v>737</v>
      </c>
      <c r="G61" s="1648">
        <v>243</v>
      </c>
      <c r="H61" s="1648">
        <v>59</v>
      </c>
      <c r="I61" s="1649">
        <v>49.49</v>
      </c>
      <c r="J61" s="1648">
        <v>35</v>
      </c>
      <c r="K61" s="1648">
        <v>77</v>
      </c>
      <c r="L61" s="1648">
        <v>566</v>
      </c>
      <c r="M61" s="1648">
        <v>87</v>
      </c>
      <c r="N61" s="1648">
        <v>227</v>
      </c>
      <c r="O61" s="776"/>
      <c r="P61" s="869"/>
    </row>
    <row r="62" spans="1:16" ht="9" customHeight="1">
      <c r="A62" s="1643"/>
      <c r="B62" s="1643"/>
      <c r="C62" s="1643" t="s">
        <v>471</v>
      </c>
      <c r="D62" s="1645" t="s">
        <v>753</v>
      </c>
      <c r="E62" s="1643"/>
      <c r="F62" s="1660">
        <v>65</v>
      </c>
      <c r="G62" s="1668">
        <v>0</v>
      </c>
      <c r="H62" s="1668">
        <v>0</v>
      </c>
      <c r="I62" s="1649">
        <v>100</v>
      </c>
      <c r="J62" s="1668">
        <v>74</v>
      </c>
      <c r="K62" s="1668">
        <v>15</v>
      </c>
      <c r="L62" s="1668">
        <v>10</v>
      </c>
      <c r="M62" s="1668">
        <v>60</v>
      </c>
      <c r="N62" s="1668">
        <v>1161</v>
      </c>
      <c r="O62" s="810"/>
      <c r="P62" s="874"/>
    </row>
    <row r="63" spans="1:16" ht="9.75" customHeight="1">
      <c r="A63" s="2068"/>
      <c r="B63" s="2068"/>
      <c r="C63" s="2068"/>
      <c r="D63" s="2068"/>
      <c r="E63" s="2069"/>
      <c r="F63" s="1669">
        <f>SUM(F53:F62)</f>
        <v>13513</v>
      </c>
      <c r="G63" s="1651">
        <f>SUM(G53:G62)</f>
        <v>3726</v>
      </c>
      <c r="H63" s="1652">
        <v>65</v>
      </c>
      <c r="I63" s="1653">
        <v>4.39</v>
      </c>
      <c r="J63" s="1652">
        <v>60</v>
      </c>
      <c r="K63" s="1652">
        <v>56</v>
      </c>
      <c r="L63" s="1670">
        <f>SUM(L53:L62)</f>
        <v>7507</v>
      </c>
      <c r="M63" s="1670">
        <f>SUM(M53:M62)</f>
        <v>265</v>
      </c>
      <c r="N63" s="1652">
        <v>80</v>
      </c>
      <c r="O63" s="776"/>
      <c r="P63" s="869"/>
    </row>
    <row r="64" spans="1:16" ht="9.75" customHeight="1">
      <c r="A64" s="2070"/>
      <c r="B64" s="2070"/>
      <c r="C64" s="2070"/>
      <c r="D64" s="2070"/>
      <c r="E64" s="2071"/>
      <c r="F64" s="1650">
        <f>F63+F51+F39+F27+F15</f>
        <v>329109</v>
      </c>
      <c r="G64" s="1651">
        <f>G63+G51+G27+G15</f>
        <v>124067</v>
      </c>
      <c r="H64" s="1652">
        <v>58</v>
      </c>
      <c r="I64" s="1653">
        <v>0.77</v>
      </c>
      <c r="J64" s="1652">
        <v>34</v>
      </c>
      <c r="K64" s="1652">
        <v>13</v>
      </c>
      <c r="L64" s="1651">
        <f>L63+L51+L39+L27+L15</f>
        <v>42107</v>
      </c>
      <c r="M64" s="1651">
        <f>M63+M51+M39+M27+M15</f>
        <v>1337</v>
      </c>
      <c r="N64" s="1652">
        <v>18</v>
      </c>
      <c r="O64" s="799"/>
      <c r="P64" s="870"/>
    </row>
    <row r="65" spans="1:16" ht="9" customHeight="1">
      <c r="A65" s="2060" t="s">
        <v>438</v>
      </c>
      <c r="B65" s="2061"/>
      <c r="C65" s="2061"/>
      <c r="D65" s="2061"/>
      <c r="E65" s="2061"/>
      <c r="F65" s="2061"/>
      <c r="G65" s="2061"/>
      <c r="H65" s="2061"/>
      <c r="I65" s="2061"/>
      <c r="J65" s="2061"/>
      <c r="K65" s="2061"/>
      <c r="L65" s="2061"/>
      <c r="M65" s="2061"/>
      <c r="N65" s="2061"/>
      <c r="O65" s="2061"/>
      <c r="P65" s="2061"/>
    </row>
  </sheetData>
  <sheetProtection/>
  <mergeCells count="17">
    <mergeCell ref="A27:E27"/>
    <mergeCell ref="A64:E64"/>
    <mergeCell ref="A63:E63"/>
    <mergeCell ref="B28:C28"/>
    <mergeCell ref="A40:C40"/>
    <mergeCell ref="A52:C52"/>
    <mergeCell ref="A65:P65"/>
    <mergeCell ref="A39:E39"/>
    <mergeCell ref="A51:E51"/>
    <mergeCell ref="A1:O1"/>
    <mergeCell ref="A2:P2"/>
    <mergeCell ref="F3:N3"/>
    <mergeCell ref="B16:C16"/>
    <mergeCell ref="B9:C9"/>
    <mergeCell ref="A3:E7"/>
    <mergeCell ref="A15:E15"/>
    <mergeCell ref="A8:C8"/>
  </mergeCells>
  <printOptions horizontalCentered="1"/>
  <pageMargins left="0.2362204724409449" right="0.2362204724409449" top="0.2755905511811024" bottom="0.2362204724409449" header="0.11811023622047245" footer="0.11811023622047245"/>
  <pageSetup horizontalDpi="600" verticalDpi="600" orientation="landscape" scale="93" r:id="rId1"/>
  <colBreaks count="1" manualBreakCount="1">
    <brk id="16" min="3" max="70" man="1"/>
  </colBreaks>
</worksheet>
</file>

<file path=xl/worksheets/sheet22.xml><?xml version="1.0" encoding="utf-8"?>
<worksheet xmlns="http://schemas.openxmlformats.org/spreadsheetml/2006/main" xmlns:r="http://schemas.openxmlformats.org/officeDocument/2006/relationships">
  <dimension ref="A1:P71"/>
  <sheetViews>
    <sheetView zoomScaleSheetLayoutView="100" zoomScalePageLayoutView="0" workbookViewId="0" topLeftCell="A43">
      <selection activeCell="B68" sqref="B68:P68"/>
    </sheetView>
  </sheetViews>
  <sheetFormatPr defaultColWidth="9.140625" defaultRowHeight="12.75"/>
  <cols>
    <col min="1" max="1" width="2.8515625" style="635" customWidth="1"/>
    <col min="2" max="2" width="1.8515625" style="635" customWidth="1"/>
    <col min="3" max="3" width="59.8515625" style="635" customWidth="1"/>
    <col min="4" max="4" width="10.8515625" style="635" customWidth="1"/>
    <col min="5" max="5" width="2.140625" style="635" customWidth="1"/>
    <col min="6" max="6" width="8.140625" style="635" customWidth="1"/>
    <col min="7" max="7" width="10.00390625" style="635" customWidth="1"/>
    <col min="8" max="10" width="9.28125" style="697" customWidth="1"/>
    <col min="11" max="11" width="9.7109375" style="697" customWidth="1"/>
    <col min="12" max="13" width="8.421875" style="697" customWidth="1"/>
    <col min="14" max="14" width="11.00390625" style="697" customWidth="1"/>
    <col min="15" max="15" width="1.28515625" style="697" customWidth="1"/>
    <col min="16" max="16" width="1.28515625" style="635" customWidth="1"/>
    <col min="17" max="18" width="9.140625" style="635" customWidth="1"/>
    <col min="19" max="19" width="9.140625" style="849" customWidth="1"/>
    <col min="20" max="20" width="9.140625" style="708" customWidth="1"/>
    <col min="21" max="22" width="9.140625" style="850" customWidth="1"/>
    <col min="23" max="23" width="9.140625" style="851" customWidth="1"/>
    <col min="24" max="24" width="9.140625" style="852" customWidth="1"/>
    <col min="25" max="26" width="9.140625" style="853" customWidth="1"/>
    <col min="27" max="29" width="9.140625" style="854" customWidth="1"/>
    <col min="30" max="34" width="9.140625" style="853" customWidth="1"/>
    <col min="35" max="35" width="9.140625" style="710" customWidth="1"/>
    <col min="36" max="36" width="9.140625" style="635" customWidth="1"/>
    <col min="37" max="16384" width="9.140625" style="635" customWidth="1"/>
  </cols>
  <sheetData>
    <row r="1" spans="1:16" ht="15.75" customHeight="1">
      <c r="A1" s="2049" t="s">
        <v>816</v>
      </c>
      <c r="B1" s="2049"/>
      <c r="C1" s="2049"/>
      <c r="D1" s="2049"/>
      <c r="E1" s="2049"/>
      <c r="F1" s="2049"/>
      <c r="G1" s="2049"/>
      <c r="H1" s="2049"/>
      <c r="I1" s="2049"/>
      <c r="J1" s="2049"/>
      <c r="K1" s="2049"/>
      <c r="L1" s="2049"/>
      <c r="M1" s="2049"/>
      <c r="N1" s="2049"/>
      <c r="O1" s="2049"/>
      <c r="P1" s="879"/>
    </row>
    <row r="2" spans="1:16" s="855" customFormat="1" ht="4.5" customHeight="1">
      <c r="A2" s="2062"/>
      <c r="B2" s="2062"/>
      <c r="C2" s="2062"/>
      <c r="D2" s="2062"/>
      <c r="E2" s="2062"/>
      <c r="F2" s="2062"/>
      <c r="G2" s="2062"/>
      <c r="H2" s="2062"/>
      <c r="I2" s="2062"/>
      <c r="J2" s="2062"/>
      <c r="K2" s="2062"/>
      <c r="L2" s="2062"/>
      <c r="M2" s="2062"/>
      <c r="N2" s="2062"/>
      <c r="O2" s="2062"/>
      <c r="P2" s="2062"/>
    </row>
    <row r="3" spans="1:16" ht="8.25" customHeight="1">
      <c r="A3" s="2052" t="s">
        <v>440</v>
      </c>
      <c r="B3" s="2052"/>
      <c r="C3" s="2052"/>
      <c r="D3" s="2052"/>
      <c r="E3" s="2053"/>
      <c r="F3" s="2065" t="s">
        <v>821</v>
      </c>
      <c r="G3" s="2066"/>
      <c r="H3" s="2066"/>
      <c r="I3" s="2066"/>
      <c r="J3" s="2066"/>
      <c r="K3" s="2066"/>
      <c r="L3" s="2066"/>
      <c r="M3" s="2066"/>
      <c r="N3" s="2066"/>
      <c r="O3" s="298"/>
      <c r="P3" s="1"/>
    </row>
    <row r="4" spans="1:16" ht="27.75" customHeight="1">
      <c r="A4" s="2052"/>
      <c r="B4" s="2052"/>
      <c r="C4" s="2052"/>
      <c r="D4" s="2052"/>
      <c r="E4" s="2053"/>
      <c r="F4" s="113"/>
      <c r="G4" s="91" t="s">
        <v>577</v>
      </c>
      <c r="H4" s="91" t="s">
        <v>574</v>
      </c>
      <c r="I4" s="91" t="s">
        <v>579</v>
      </c>
      <c r="J4" s="91" t="s">
        <v>580</v>
      </c>
      <c r="K4" s="91" t="s">
        <v>800</v>
      </c>
      <c r="L4" s="114"/>
      <c r="M4" s="114"/>
      <c r="N4" s="116" t="s">
        <v>599</v>
      </c>
      <c r="O4" s="3"/>
      <c r="P4" s="4"/>
    </row>
    <row r="5" spans="1:16" ht="9" customHeight="1">
      <c r="A5" s="2052"/>
      <c r="B5" s="2052"/>
      <c r="C5" s="2052"/>
      <c r="D5" s="2052"/>
      <c r="E5" s="2053"/>
      <c r="F5" s="115"/>
      <c r="G5" s="91" t="s">
        <v>576</v>
      </c>
      <c r="H5" s="91" t="s">
        <v>582</v>
      </c>
      <c r="I5" s="91" t="s">
        <v>584</v>
      </c>
      <c r="J5" s="91" t="s">
        <v>584</v>
      </c>
      <c r="K5" s="91" t="s">
        <v>584</v>
      </c>
      <c r="L5" s="116"/>
      <c r="M5" s="116"/>
      <c r="N5" s="116" t="s">
        <v>598</v>
      </c>
      <c r="O5" s="6"/>
      <c r="P5" s="7"/>
    </row>
    <row r="6" spans="1:16" ht="11.25" customHeight="1">
      <c r="A6" s="2052"/>
      <c r="B6" s="2052"/>
      <c r="C6" s="2052"/>
      <c r="D6" s="2052"/>
      <c r="E6" s="2053"/>
      <c r="F6" s="115"/>
      <c r="G6" s="91" t="s">
        <v>569</v>
      </c>
      <c r="H6" s="91" t="s">
        <v>578</v>
      </c>
      <c r="I6" s="91" t="s">
        <v>583</v>
      </c>
      <c r="J6" s="91" t="s">
        <v>583</v>
      </c>
      <c r="K6" s="91" t="s">
        <v>583</v>
      </c>
      <c r="L6" s="116"/>
      <c r="M6" s="116" t="s">
        <v>594</v>
      </c>
      <c r="N6" s="116" t="s">
        <v>597</v>
      </c>
      <c r="O6" s="6"/>
      <c r="P6" s="7"/>
    </row>
    <row r="7" spans="1:16" ht="11.25" customHeight="1">
      <c r="A7" s="2052"/>
      <c r="B7" s="2052"/>
      <c r="C7" s="2052"/>
      <c r="D7" s="2052"/>
      <c r="E7" s="2053"/>
      <c r="F7" s="875" t="s">
        <v>462</v>
      </c>
      <c r="G7" s="97" t="s">
        <v>568</v>
      </c>
      <c r="H7" s="97" t="s">
        <v>570</v>
      </c>
      <c r="I7" s="97" t="s">
        <v>570</v>
      </c>
      <c r="J7" s="97" t="s">
        <v>570</v>
      </c>
      <c r="K7" s="97" t="s">
        <v>570</v>
      </c>
      <c r="L7" s="876" t="s">
        <v>172</v>
      </c>
      <c r="M7" s="876" t="s">
        <v>595</v>
      </c>
      <c r="N7" s="876" t="s">
        <v>596</v>
      </c>
      <c r="O7" s="858" t="s">
        <v>817</v>
      </c>
      <c r="P7" s="859"/>
    </row>
    <row r="8" spans="1:16" ht="18" customHeight="1">
      <c r="A8" s="2058" t="s">
        <v>771</v>
      </c>
      <c r="B8" s="2058"/>
      <c r="C8" s="2058"/>
      <c r="D8" s="6" t="s">
        <v>464</v>
      </c>
      <c r="E8" s="860"/>
      <c r="F8" s="861"/>
      <c r="G8" s="766"/>
      <c r="H8" s="862"/>
      <c r="I8" s="767"/>
      <c r="J8" s="863"/>
      <c r="K8" s="863"/>
      <c r="L8" s="863"/>
      <c r="M8" s="863"/>
      <c r="N8" s="863"/>
      <c r="O8" s="863"/>
      <c r="P8" s="864"/>
    </row>
    <row r="9" spans="1:16" ht="10.5" customHeight="1">
      <c r="A9" s="865"/>
      <c r="B9" s="2058" t="s">
        <v>818</v>
      </c>
      <c r="C9" s="2058"/>
      <c r="D9" s="1646"/>
      <c r="E9" s="860"/>
      <c r="F9" s="861"/>
      <c r="G9" s="766"/>
      <c r="H9" s="862"/>
      <c r="I9" s="767"/>
      <c r="J9" s="863"/>
      <c r="K9" s="863"/>
      <c r="L9" s="863"/>
      <c r="M9" s="863"/>
      <c r="N9" s="863"/>
      <c r="O9" s="863"/>
      <c r="P9" s="864"/>
    </row>
    <row r="10" spans="1:16" ht="9" customHeight="1">
      <c r="A10" s="867"/>
      <c r="B10" s="867"/>
      <c r="C10" s="867" t="s">
        <v>74</v>
      </c>
      <c r="D10" s="1644" t="s">
        <v>876</v>
      </c>
      <c r="E10" s="867"/>
      <c r="F10" s="1647">
        <v>87815</v>
      </c>
      <c r="G10" s="1648">
        <v>0</v>
      </c>
      <c r="H10" s="1648">
        <v>0</v>
      </c>
      <c r="I10" s="1649">
        <v>0.01</v>
      </c>
      <c r="J10" s="1648">
        <v>5</v>
      </c>
      <c r="K10" s="1648">
        <v>1</v>
      </c>
      <c r="L10" s="1648">
        <v>816</v>
      </c>
      <c r="M10" s="1648">
        <v>1</v>
      </c>
      <c r="N10" s="1648">
        <v>1</v>
      </c>
      <c r="O10" s="776"/>
      <c r="P10" s="869"/>
    </row>
    <row r="11" spans="1:16" ht="9" customHeight="1">
      <c r="A11" s="867"/>
      <c r="B11" s="867"/>
      <c r="C11" s="867"/>
      <c r="D11" s="1644" t="s">
        <v>877</v>
      </c>
      <c r="E11" s="867"/>
      <c r="F11" s="1647">
        <v>366</v>
      </c>
      <c r="G11" s="1648">
        <v>0</v>
      </c>
      <c r="H11" s="1648">
        <v>0</v>
      </c>
      <c r="I11" s="1649">
        <v>0.18</v>
      </c>
      <c r="J11" s="1648">
        <v>22</v>
      </c>
      <c r="K11" s="1648">
        <v>21</v>
      </c>
      <c r="L11" s="1648">
        <v>77</v>
      </c>
      <c r="M11" s="1648">
        <v>0</v>
      </c>
      <c r="N11" s="1648">
        <v>22</v>
      </c>
      <c r="O11" s="776"/>
      <c r="P11" s="869"/>
    </row>
    <row r="12" spans="1:16" ht="9" customHeight="1">
      <c r="A12" s="867"/>
      <c r="B12" s="867"/>
      <c r="C12" s="1643" t="s">
        <v>68</v>
      </c>
      <c r="D12" s="1644" t="s">
        <v>881</v>
      </c>
      <c r="E12" s="867"/>
      <c r="F12" s="1647">
        <v>702</v>
      </c>
      <c r="G12" s="1648">
        <v>0</v>
      </c>
      <c r="H12" s="1648">
        <v>0</v>
      </c>
      <c r="I12" s="1649">
        <v>0.25</v>
      </c>
      <c r="J12" s="1648">
        <v>19</v>
      </c>
      <c r="K12" s="1648">
        <v>21</v>
      </c>
      <c r="L12" s="1648">
        <v>146</v>
      </c>
      <c r="M12" s="1648">
        <v>0</v>
      </c>
      <c r="N12" s="1648">
        <v>21</v>
      </c>
      <c r="O12" s="776"/>
      <c r="P12" s="869"/>
    </row>
    <row r="13" spans="1:16" ht="9" customHeight="1">
      <c r="A13" s="867"/>
      <c r="B13" s="867"/>
      <c r="C13" s="1643"/>
      <c r="D13" s="1644" t="s">
        <v>879</v>
      </c>
      <c r="E13" s="863"/>
      <c r="F13" s="1647">
        <v>1</v>
      </c>
      <c r="G13" s="1648">
        <v>0</v>
      </c>
      <c r="H13" s="1648">
        <v>0</v>
      </c>
      <c r="I13" s="1649">
        <v>0.47</v>
      </c>
      <c r="J13" s="1648">
        <v>15</v>
      </c>
      <c r="K13" s="1648">
        <v>23</v>
      </c>
      <c r="L13" s="1648">
        <v>0</v>
      </c>
      <c r="M13" s="1648">
        <v>0</v>
      </c>
      <c r="N13" s="1648">
        <v>24</v>
      </c>
      <c r="O13" s="776"/>
      <c r="P13" s="869"/>
    </row>
    <row r="14" spans="1:16" s="865" customFormat="1" ht="9" customHeight="1">
      <c r="A14" s="867"/>
      <c r="B14" s="867"/>
      <c r="C14" s="1643" t="s">
        <v>920</v>
      </c>
      <c r="D14" s="1644" t="s">
        <v>880</v>
      </c>
      <c r="E14" s="867"/>
      <c r="F14" s="1647">
        <v>79</v>
      </c>
      <c r="G14" s="1648">
        <v>0</v>
      </c>
      <c r="H14" s="1648">
        <v>0</v>
      </c>
      <c r="I14" s="1649">
        <v>0.53</v>
      </c>
      <c r="J14" s="1648">
        <v>21</v>
      </c>
      <c r="K14" s="1648">
        <v>34</v>
      </c>
      <c r="L14" s="1648">
        <v>27</v>
      </c>
      <c r="M14" s="1648">
        <v>0</v>
      </c>
      <c r="N14" s="1648">
        <v>35</v>
      </c>
      <c r="O14" s="776"/>
      <c r="P14" s="869"/>
    </row>
    <row r="15" spans="1:16" ht="9" customHeight="1">
      <c r="A15" s="2056"/>
      <c r="B15" s="2056"/>
      <c r="C15" s="2056"/>
      <c r="D15" s="2056"/>
      <c r="E15" s="2057"/>
      <c r="F15" s="1650">
        <f>SUM(F10:F14)</f>
        <v>88963</v>
      </c>
      <c r="G15" s="1651">
        <v>0</v>
      </c>
      <c r="H15" s="1652">
        <v>0</v>
      </c>
      <c r="I15" s="1653">
        <v>0.01</v>
      </c>
      <c r="J15" s="1652">
        <v>5</v>
      </c>
      <c r="K15" s="1652">
        <v>1</v>
      </c>
      <c r="L15" s="1651">
        <f>SUM(L10:L14)</f>
        <v>1066</v>
      </c>
      <c r="M15" s="1654">
        <f>SUM(M10:M14)</f>
        <v>1</v>
      </c>
      <c r="N15" s="1652">
        <v>1</v>
      </c>
      <c r="O15" s="799"/>
      <c r="P15" s="870"/>
    </row>
    <row r="16" spans="1:16" ht="9" customHeight="1">
      <c r="A16" s="865"/>
      <c r="B16" s="2058" t="s">
        <v>819</v>
      </c>
      <c r="C16" s="2058"/>
      <c r="D16" s="6"/>
      <c r="E16" s="860"/>
      <c r="F16" s="1655"/>
      <c r="G16" s="1656"/>
      <c r="H16" s="1656"/>
      <c r="I16" s="1657"/>
      <c r="J16" s="1656"/>
      <c r="K16" s="1656"/>
      <c r="L16" s="1658"/>
      <c r="M16" s="1659"/>
      <c r="N16" s="1656"/>
      <c r="O16" s="863"/>
      <c r="P16" s="864"/>
    </row>
    <row r="17" spans="1:16" ht="9" customHeight="1">
      <c r="A17" s="867"/>
      <c r="B17" s="867"/>
      <c r="C17" s="867" t="s">
        <v>74</v>
      </c>
      <c r="D17" s="1644" t="s">
        <v>876</v>
      </c>
      <c r="E17" s="867"/>
      <c r="F17" s="1647">
        <v>13196</v>
      </c>
      <c r="G17" s="1648">
        <v>44389</v>
      </c>
      <c r="H17" s="1648">
        <v>30</v>
      </c>
      <c r="I17" s="1649">
        <v>0.04</v>
      </c>
      <c r="J17" s="1648">
        <v>31</v>
      </c>
      <c r="K17" s="1648">
        <v>3</v>
      </c>
      <c r="L17" s="1648">
        <v>448</v>
      </c>
      <c r="M17" s="1648">
        <v>2</v>
      </c>
      <c r="N17" s="1648">
        <v>4</v>
      </c>
      <c r="O17" s="776"/>
      <c r="P17" s="869"/>
    </row>
    <row r="18" spans="1:16" ht="9" customHeight="1">
      <c r="A18" s="867"/>
      <c r="B18" s="867"/>
      <c r="C18" s="867"/>
      <c r="D18" s="1644" t="s">
        <v>877</v>
      </c>
      <c r="E18" s="867"/>
      <c r="F18" s="1647">
        <v>4708</v>
      </c>
      <c r="G18" s="1648">
        <v>5226</v>
      </c>
      <c r="H18" s="1648">
        <v>90</v>
      </c>
      <c r="I18" s="1649">
        <v>0.14</v>
      </c>
      <c r="J18" s="1648">
        <v>24</v>
      </c>
      <c r="K18" s="1648">
        <v>7</v>
      </c>
      <c r="L18" s="1648">
        <v>345</v>
      </c>
      <c r="M18" s="1648">
        <v>2</v>
      </c>
      <c r="N18" s="1648">
        <v>8</v>
      </c>
      <c r="O18" s="776"/>
      <c r="P18" s="869"/>
    </row>
    <row r="19" spans="1:16" ht="9" customHeight="1">
      <c r="A19" s="867"/>
      <c r="B19" s="867"/>
      <c r="C19" s="1643" t="s">
        <v>68</v>
      </c>
      <c r="D19" s="1644" t="s">
        <v>881</v>
      </c>
      <c r="E19" s="867"/>
      <c r="F19" s="1647">
        <v>543</v>
      </c>
      <c r="G19" s="1648">
        <v>1607</v>
      </c>
      <c r="H19" s="1648">
        <v>34</v>
      </c>
      <c r="I19" s="1649">
        <v>0.3</v>
      </c>
      <c r="J19" s="1648">
        <v>35</v>
      </c>
      <c r="K19" s="1648">
        <v>19</v>
      </c>
      <c r="L19" s="1648">
        <v>104</v>
      </c>
      <c r="M19" s="1648">
        <v>1</v>
      </c>
      <c r="N19" s="1648">
        <v>20</v>
      </c>
      <c r="O19" s="776"/>
      <c r="P19" s="869"/>
    </row>
    <row r="20" spans="1:16" ht="9" customHeight="1">
      <c r="A20" s="867"/>
      <c r="B20" s="867"/>
      <c r="C20" s="1643"/>
      <c r="D20" s="1644" t="s">
        <v>882</v>
      </c>
      <c r="E20" s="867"/>
      <c r="F20" s="1647">
        <v>0</v>
      </c>
      <c r="G20" s="1648">
        <v>0</v>
      </c>
      <c r="H20" s="1648">
        <v>0</v>
      </c>
      <c r="I20" s="1649">
        <v>0</v>
      </c>
      <c r="J20" s="1648">
        <v>0</v>
      </c>
      <c r="K20" s="1648">
        <v>0</v>
      </c>
      <c r="L20" s="1648">
        <v>0</v>
      </c>
      <c r="M20" s="1648">
        <v>0</v>
      </c>
      <c r="N20" s="1648">
        <v>0</v>
      </c>
      <c r="O20" s="776"/>
      <c r="P20" s="869"/>
    </row>
    <row r="21" spans="1:16" ht="9" customHeight="1">
      <c r="A21" s="867"/>
      <c r="B21" s="867"/>
      <c r="C21" s="1643" t="s">
        <v>920</v>
      </c>
      <c r="D21" s="1644" t="s">
        <v>880</v>
      </c>
      <c r="E21" s="867"/>
      <c r="F21" s="1647">
        <v>280</v>
      </c>
      <c r="G21" s="1648">
        <v>926</v>
      </c>
      <c r="H21" s="1648">
        <v>30</v>
      </c>
      <c r="I21" s="1649">
        <v>0.53</v>
      </c>
      <c r="J21" s="1648">
        <v>30</v>
      </c>
      <c r="K21" s="1648">
        <v>25</v>
      </c>
      <c r="L21" s="1648">
        <v>69</v>
      </c>
      <c r="M21" s="1648">
        <v>0</v>
      </c>
      <c r="N21" s="1648">
        <v>27</v>
      </c>
      <c r="O21" s="776"/>
      <c r="P21" s="869"/>
    </row>
    <row r="22" spans="1:16" ht="9" customHeight="1">
      <c r="A22" s="867"/>
      <c r="B22" s="867"/>
      <c r="C22" s="1643"/>
      <c r="D22" s="1644" t="s">
        <v>883</v>
      </c>
      <c r="E22" s="867"/>
      <c r="F22" s="1647">
        <v>153</v>
      </c>
      <c r="G22" s="1648">
        <v>473</v>
      </c>
      <c r="H22" s="1648">
        <v>32</v>
      </c>
      <c r="I22" s="1649">
        <v>1.16</v>
      </c>
      <c r="J22" s="1648">
        <v>36</v>
      </c>
      <c r="K22" s="1648">
        <v>49</v>
      </c>
      <c r="L22" s="1648">
        <v>76</v>
      </c>
      <c r="M22" s="1648">
        <v>1</v>
      </c>
      <c r="N22" s="1648">
        <v>54</v>
      </c>
      <c r="O22" s="776"/>
      <c r="P22" s="869"/>
    </row>
    <row r="23" spans="1:16" ht="9" customHeight="1">
      <c r="A23" s="867"/>
      <c r="B23" s="867"/>
      <c r="C23" s="1643" t="s">
        <v>65</v>
      </c>
      <c r="D23" s="1644" t="s">
        <v>890</v>
      </c>
      <c r="E23" s="867"/>
      <c r="F23" s="1647">
        <v>32</v>
      </c>
      <c r="G23" s="1648">
        <v>75</v>
      </c>
      <c r="H23" s="1648">
        <v>43</v>
      </c>
      <c r="I23" s="1649">
        <v>4.35</v>
      </c>
      <c r="J23" s="1648">
        <v>39</v>
      </c>
      <c r="K23" s="1648">
        <v>119</v>
      </c>
      <c r="L23" s="1648">
        <v>38</v>
      </c>
      <c r="M23" s="1648">
        <v>1</v>
      </c>
      <c r="N23" s="1648">
        <v>140</v>
      </c>
      <c r="O23" s="776"/>
      <c r="P23" s="869"/>
    </row>
    <row r="24" spans="1:16" ht="9" customHeight="1">
      <c r="A24" s="867"/>
      <c r="B24" s="867"/>
      <c r="C24" s="1643"/>
      <c r="D24" s="1644" t="s">
        <v>885</v>
      </c>
      <c r="E24" s="867"/>
      <c r="F24" s="1647">
        <v>0</v>
      </c>
      <c r="G24" s="1648">
        <v>0</v>
      </c>
      <c r="H24" s="1648">
        <v>0</v>
      </c>
      <c r="I24" s="1649">
        <v>0</v>
      </c>
      <c r="J24" s="1648">
        <v>0</v>
      </c>
      <c r="K24" s="1648">
        <v>0</v>
      </c>
      <c r="L24" s="1648">
        <v>0</v>
      </c>
      <c r="M24" s="1648">
        <v>0</v>
      </c>
      <c r="N24" s="1648">
        <v>0</v>
      </c>
      <c r="O24" s="776"/>
      <c r="P24" s="869"/>
    </row>
    <row r="25" spans="1:16" ht="9" customHeight="1">
      <c r="A25" s="867"/>
      <c r="B25" s="867"/>
      <c r="C25" s="1643" t="s">
        <v>921</v>
      </c>
      <c r="D25" s="1644" t="s">
        <v>886</v>
      </c>
      <c r="E25" s="867"/>
      <c r="F25" s="1647">
        <v>9</v>
      </c>
      <c r="G25" s="1648">
        <v>27</v>
      </c>
      <c r="H25" s="1648">
        <v>35</v>
      </c>
      <c r="I25" s="1649">
        <v>26.35</v>
      </c>
      <c r="J25" s="1648">
        <v>37</v>
      </c>
      <c r="K25" s="1648">
        <v>217</v>
      </c>
      <c r="L25" s="1648">
        <v>21</v>
      </c>
      <c r="M25" s="1648">
        <v>1</v>
      </c>
      <c r="N25" s="1648">
        <v>340</v>
      </c>
      <c r="O25" s="776"/>
      <c r="P25" s="869"/>
    </row>
    <row r="26" spans="1:16" ht="9" customHeight="1">
      <c r="A26" s="867"/>
      <c r="B26" s="867"/>
      <c r="C26" s="1643" t="s">
        <v>471</v>
      </c>
      <c r="D26" s="1645" t="s">
        <v>753</v>
      </c>
      <c r="E26" s="867"/>
      <c r="F26" s="1660">
        <v>0</v>
      </c>
      <c r="G26" s="1661">
        <v>0</v>
      </c>
      <c r="H26" s="1661">
        <v>0</v>
      </c>
      <c r="I26" s="1649">
        <v>0</v>
      </c>
      <c r="J26" s="1661">
        <v>0</v>
      </c>
      <c r="K26" s="1661">
        <v>0</v>
      </c>
      <c r="L26" s="1661">
        <v>0</v>
      </c>
      <c r="M26" s="1661">
        <v>0</v>
      </c>
      <c r="N26" s="1661">
        <v>0</v>
      </c>
      <c r="O26" s="776"/>
      <c r="P26" s="872"/>
    </row>
    <row r="27" spans="1:16" ht="9" customHeight="1">
      <c r="A27" s="2056"/>
      <c r="B27" s="2056"/>
      <c r="C27" s="2056"/>
      <c r="D27" s="2056"/>
      <c r="E27" s="2057"/>
      <c r="F27" s="1650">
        <f>SUM(F17:F26)</f>
        <v>18921</v>
      </c>
      <c r="G27" s="1651">
        <f>SUM(G17:G26)</f>
        <v>52723</v>
      </c>
      <c r="H27" s="1651">
        <v>36</v>
      </c>
      <c r="I27" s="1653">
        <v>0.11</v>
      </c>
      <c r="J27" s="1651">
        <v>29</v>
      </c>
      <c r="K27" s="1651">
        <v>6</v>
      </c>
      <c r="L27" s="1651">
        <f>SUM(L17:L26)</f>
        <v>1101</v>
      </c>
      <c r="M27" s="1651">
        <f>SUM(M17:M26)</f>
        <v>8</v>
      </c>
      <c r="N27" s="1652">
        <v>6</v>
      </c>
      <c r="O27" s="799"/>
      <c r="P27" s="870"/>
    </row>
    <row r="28" spans="1:16" ht="9" customHeight="1">
      <c r="A28" s="865"/>
      <c r="B28" s="2058" t="s">
        <v>820</v>
      </c>
      <c r="C28" s="2058"/>
      <c r="D28" s="6"/>
      <c r="E28" s="860"/>
      <c r="F28" s="1655"/>
      <c r="G28" s="1657"/>
      <c r="H28" s="1656"/>
      <c r="I28" s="1657"/>
      <c r="J28" s="1659"/>
      <c r="K28" s="1659"/>
      <c r="L28" s="1658"/>
      <c r="M28" s="1659"/>
      <c r="N28" s="1659"/>
      <c r="O28" s="863"/>
      <c r="P28" s="864"/>
    </row>
    <row r="29" spans="1:16" ht="9" customHeight="1">
      <c r="A29" s="867"/>
      <c r="B29" s="867"/>
      <c r="C29" s="867" t="s">
        <v>74</v>
      </c>
      <c r="D29" s="1644" t="s">
        <v>876</v>
      </c>
      <c r="E29" s="867"/>
      <c r="F29" s="1647">
        <v>72647</v>
      </c>
      <c r="G29" s="1662" t="s">
        <v>453</v>
      </c>
      <c r="H29" s="1662" t="s">
        <v>453</v>
      </c>
      <c r="I29" s="1649">
        <v>0.06</v>
      </c>
      <c r="J29" s="1648">
        <v>20</v>
      </c>
      <c r="K29" s="1648">
        <v>3</v>
      </c>
      <c r="L29" s="1648">
        <v>2257</v>
      </c>
      <c r="M29" s="1648">
        <v>9</v>
      </c>
      <c r="N29" s="1648">
        <v>3</v>
      </c>
      <c r="O29" s="776"/>
      <c r="P29" s="869"/>
    </row>
    <row r="30" spans="1:16" ht="9" customHeight="1">
      <c r="A30" s="867"/>
      <c r="B30" s="867"/>
      <c r="C30" s="867"/>
      <c r="D30" s="1644" t="s">
        <v>877</v>
      </c>
      <c r="E30" s="867"/>
      <c r="F30" s="1647">
        <v>13851</v>
      </c>
      <c r="G30" s="1663" t="s">
        <v>453</v>
      </c>
      <c r="H30" s="1663" t="s">
        <v>453</v>
      </c>
      <c r="I30" s="1649">
        <v>0.17</v>
      </c>
      <c r="J30" s="1648">
        <v>23</v>
      </c>
      <c r="K30" s="1648">
        <v>8</v>
      </c>
      <c r="L30" s="1648">
        <v>1157</v>
      </c>
      <c r="M30" s="1648">
        <v>6</v>
      </c>
      <c r="N30" s="1648">
        <v>9</v>
      </c>
      <c r="O30" s="776"/>
      <c r="P30" s="869"/>
    </row>
    <row r="31" spans="1:16" ht="9" customHeight="1">
      <c r="A31" s="867"/>
      <c r="B31" s="867"/>
      <c r="C31" s="1643" t="s">
        <v>68</v>
      </c>
      <c r="D31" s="1644" t="s">
        <v>881</v>
      </c>
      <c r="E31" s="867"/>
      <c r="F31" s="1647">
        <v>23305</v>
      </c>
      <c r="G31" s="1663" t="s">
        <v>453</v>
      </c>
      <c r="H31" s="1663" t="s">
        <v>453</v>
      </c>
      <c r="I31" s="1649">
        <v>0.31</v>
      </c>
      <c r="J31" s="1648">
        <v>19</v>
      </c>
      <c r="K31" s="1648">
        <v>11</v>
      </c>
      <c r="L31" s="1648">
        <v>2484</v>
      </c>
      <c r="M31" s="1648">
        <v>14</v>
      </c>
      <c r="N31" s="1648">
        <v>11</v>
      </c>
      <c r="O31" s="776"/>
      <c r="P31" s="869"/>
    </row>
    <row r="32" spans="1:16" ht="9" customHeight="1">
      <c r="A32" s="867"/>
      <c r="B32" s="867"/>
      <c r="C32" s="1643"/>
      <c r="D32" s="1644" t="s">
        <v>882</v>
      </c>
      <c r="E32" s="867"/>
      <c r="F32" s="1647">
        <v>310</v>
      </c>
      <c r="G32" s="1663" t="s">
        <v>453</v>
      </c>
      <c r="H32" s="1663" t="s">
        <v>453</v>
      </c>
      <c r="I32" s="1649">
        <v>0.45</v>
      </c>
      <c r="J32" s="1648">
        <v>20</v>
      </c>
      <c r="K32" s="1648">
        <v>14</v>
      </c>
      <c r="L32" s="1648">
        <v>45</v>
      </c>
      <c r="M32" s="1648">
        <v>0</v>
      </c>
      <c r="N32" s="1648">
        <v>16</v>
      </c>
      <c r="O32" s="776"/>
      <c r="P32" s="869"/>
    </row>
    <row r="33" spans="1:16" ht="9" customHeight="1">
      <c r="A33" s="867"/>
      <c r="B33" s="867"/>
      <c r="C33" s="1643" t="s">
        <v>920</v>
      </c>
      <c r="D33" s="1644" t="s">
        <v>880</v>
      </c>
      <c r="E33" s="867"/>
      <c r="F33" s="1647">
        <v>6591</v>
      </c>
      <c r="G33" s="1663" t="s">
        <v>453</v>
      </c>
      <c r="H33" s="1663" t="s">
        <v>453</v>
      </c>
      <c r="I33" s="1649">
        <v>0.77</v>
      </c>
      <c r="J33" s="1648">
        <v>24</v>
      </c>
      <c r="K33" s="1648">
        <v>25</v>
      </c>
      <c r="L33" s="1648">
        <v>1671</v>
      </c>
      <c r="M33" s="1648">
        <v>12</v>
      </c>
      <c r="N33" s="1648">
        <v>28</v>
      </c>
      <c r="O33" s="776"/>
      <c r="P33" s="869"/>
    </row>
    <row r="34" spans="1:16" ht="9" customHeight="1">
      <c r="A34" s="867"/>
      <c r="B34" s="867"/>
      <c r="C34" s="1643"/>
      <c r="D34" s="1644" t="s">
        <v>883</v>
      </c>
      <c r="E34" s="867"/>
      <c r="F34" s="1647">
        <v>13624</v>
      </c>
      <c r="G34" s="1663" t="s">
        <v>453</v>
      </c>
      <c r="H34" s="1663" t="s">
        <v>453</v>
      </c>
      <c r="I34" s="1649">
        <v>1.26</v>
      </c>
      <c r="J34" s="1648">
        <v>17</v>
      </c>
      <c r="K34" s="1648">
        <v>25</v>
      </c>
      <c r="L34" s="1648">
        <v>3439</v>
      </c>
      <c r="M34" s="1648">
        <v>30</v>
      </c>
      <c r="N34" s="1648">
        <v>28</v>
      </c>
      <c r="O34" s="776"/>
      <c r="P34" s="869"/>
    </row>
    <row r="35" spans="1:16" ht="9" customHeight="1">
      <c r="A35" s="867"/>
      <c r="B35" s="867"/>
      <c r="C35" s="1643" t="s">
        <v>65</v>
      </c>
      <c r="D35" s="1644" t="s">
        <v>890</v>
      </c>
      <c r="E35" s="867"/>
      <c r="F35" s="1647">
        <v>3315</v>
      </c>
      <c r="G35" s="1663" t="s">
        <v>453</v>
      </c>
      <c r="H35" s="1663" t="s">
        <v>453</v>
      </c>
      <c r="I35" s="1649">
        <v>3.68</v>
      </c>
      <c r="J35" s="1648">
        <v>21</v>
      </c>
      <c r="K35" s="1648">
        <v>59</v>
      </c>
      <c r="L35" s="1648">
        <v>1967</v>
      </c>
      <c r="M35" s="1648">
        <v>26</v>
      </c>
      <c r="N35" s="1648">
        <v>69</v>
      </c>
      <c r="O35" s="776"/>
      <c r="P35" s="869"/>
    </row>
    <row r="36" spans="1:16" ht="9" customHeight="1">
      <c r="A36" s="867"/>
      <c r="B36" s="867"/>
      <c r="C36" s="1643"/>
      <c r="D36" s="1644" t="s">
        <v>885</v>
      </c>
      <c r="E36" s="867"/>
      <c r="F36" s="1647">
        <v>29</v>
      </c>
      <c r="G36" s="1663" t="s">
        <v>453</v>
      </c>
      <c r="H36" s="1663" t="s">
        <v>453</v>
      </c>
      <c r="I36" s="1649">
        <v>7.28</v>
      </c>
      <c r="J36" s="1648">
        <v>20</v>
      </c>
      <c r="K36" s="1648">
        <v>77</v>
      </c>
      <c r="L36" s="1648">
        <v>22</v>
      </c>
      <c r="M36" s="1648">
        <v>0</v>
      </c>
      <c r="N36" s="1648">
        <v>94</v>
      </c>
      <c r="O36" s="776"/>
      <c r="P36" s="869"/>
    </row>
    <row r="37" spans="1:16" ht="9" customHeight="1">
      <c r="A37" s="867"/>
      <c r="B37" s="867"/>
      <c r="C37" s="1643" t="s">
        <v>921</v>
      </c>
      <c r="D37" s="1644" t="s">
        <v>886</v>
      </c>
      <c r="E37" s="867"/>
      <c r="F37" s="1647">
        <v>417</v>
      </c>
      <c r="G37" s="1663" t="s">
        <v>453</v>
      </c>
      <c r="H37" s="1663" t="s">
        <v>453</v>
      </c>
      <c r="I37" s="1649">
        <v>33.28</v>
      </c>
      <c r="J37" s="1648">
        <v>22</v>
      </c>
      <c r="K37" s="1648">
        <v>121</v>
      </c>
      <c r="L37" s="1648">
        <v>503</v>
      </c>
      <c r="M37" s="1648">
        <v>30</v>
      </c>
      <c r="N37" s="1648">
        <v>209</v>
      </c>
      <c r="O37" s="776"/>
      <c r="P37" s="869"/>
    </row>
    <row r="38" spans="1:16" ht="9" customHeight="1">
      <c r="A38" s="867"/>
      <c r="B38" s="867"/>
      <c r="C38" s="1643" t="s">
        <v>471</v>
      </c>
      <c r="D38" s="1645" t="s">
        <v>753</v>
      </c>
      <c r="E38" s="867"/>
      <c r="F38" s="1664">
        <v>240</v>
      </c>
      <c r="G38" s="1662" t="s">
        <v>453</v>
      </c>
      <c r="H38" s="1662" t="s">
        <v>453</v>
      </c>
      <c r="I38" s="1649">
        <v>100</v>
      </c>
      <c r="J38" s="1661">
        <v>24</v>
      </c>
      <c r="K38" s="1661">
        <v>39</v>
      </c>
      <c r="L38" s="1661">
        <v>92</v>
      </c>
      <c r="M38" s="1661">
        <v>65</v>
      </c>
      <c r="N38" s="1661">
        <v>377</v>
      </c>
      <c r="O38" s="776"/>
      <c r="P38" s="872"/>
    </row>
    <row r="39" spans="1:16" ht="9" customHeight="1">
      <c r="A39" s="2056"/>
      <c r="B39" s="2056"/>
      <c r="C39" s="2056"/>
      <c r="D39" s="2056"/>
      <c r="E39" s="2057"/>
      <c r="F39" s="1650">
        <f>SUM(F29:F38)</f>
        <v>134329</v>
      </c>
      <c r="G39" s="1651" t="s">
        <v>453</v>
      </c>
      <c r="H39" s="1652" t="s">
        <v>453</v>
      </c>
      <c r="I39" s="1653">
        <v>0.64</v>
      </c>
      <c r="J39" s="1652">
        <v>20</v>
      </c>
      <c r="K39" s="1652">
        <v>10</v>
      </c>
      <c r="L39" s="1651">
        <f>SUM(L29:L38)</f>
        <v>13637</v>
      </c>
      <c r="M39" s="1651">
        <f>SUM(M29:M38)</f>
        <v>192</v>
      </c>
      <c r="N39" s="1652">
        <v>12</v>
      </c>
      <c r="O39" s="799"/>
      <c r="P39" s="870"/>
    </row>
    <row r="40" spans="1:16" ht="9" customHeight="1">
      <c r="A40" s="2058" t="s">
        <v>695</v>
      </c>
      <c r="B40" s="2058"/>
      <c r="C40" s="2058"/>
      <c r="D40" s="873"/>
      <c r="E40" s="860"/>
      <c r="F40" s="1665"/>
      <c r="G40" s="1662"/>
      <c r="H40" s="1666"/>
      <c r="I40" s="1667"/>
      <c r="J40" s="1662"/>
      <c r="K40" s="1662"/>
      <c r="L40" s="1662"/>
      <c r="M40" s="1662"/>
      <c r="N40" s="1662"/>
      <c r="O40" s="776"/>
      <c r="P40" s="864"/>
    </row>
    <row r="41" spans="1:16" ht="9" customHeight="1">
      <c r="A41" s="867"/>
      <c r="B41" s="867"/>
      <c r="C41" s="867" t="s">
        <v>74</v>
      </c>
      <c r="D41" s="1644" t="s">
        <v>876</v>
      </c>
      <c r="E41" s="867"/>
      <c r="F41" s="1647">
        <v>29988</v>
      </c>
      <c r="G41" s="1648">
        <v>35725</v>
      </c>
      <c r="H41" s="1648">
        <v>77</v>
      </c>
      <c r="I41" s="1649">
        <v>0.04</v>
      </c>
      <c r="J41" s="1648">
        <v>92</v>
      </c>
      <c r="K41" s="1648">
        <v>3</v>
      </c>
      <c r="L41" s="1648">
        <v>777</v>
      </c>
      <c r="M41" s="1648">
        <v>11</v>
      </c>
      <c r="N41" s="1648">
        <v>3</v>
      </c>
      <c r="O41" s="776"/>
      <c r="P41" s="869"/>
    </row>
    <row r="42" spans="1:16" ht="9" customHeight="1">
      <c r="A42" s="867"/>
      <c r="B42" s="867"/>
      <c r="C42" s="867"/>
      <c r="D42" s="1644" t="s">
        <v>877</v>
      </c>
      <c r="E42" s="867"/>
      <c r="F42" s="1647">
        <v>8456</v>
      </c>
      <c r="G42" s="1648">
        <v>9361</v>
      </c>
      <c r="H42" s="1648">
        <v>70</v>
      </c>
      <c r="I42" s="1649">
        <v>0.14</v>
      </c>
      <c r="J42" s="1648">
        <v>85</v>
      </c>
      <c r="K42" s="1648">
        <v>7</v>
      </c>
      <c r="L42" s="1648">
        <v>579</v>
      </c>
      <c r="M42" s="1648">
        <v>10</v>
      </c>
      <c r="N42" s="1648">
        <v>8</v>
      </c>
      <c r="O42" s="776"/>
      <c r="P42" s="869"/>
    </row>
    <row r="43" spans="1:16" ht="9" customHeight="1">
      <c r="A43" s="867"/>
      <c r="B43" s="867"/>
      <c r="C43" s="1643" t="s">
        <v>68</v>
      </c>
      <c r="D43" s="1644" t="s">
        <v>881</v>
      </c>
      <c r="E43" s="867"/>
      <c r="F43" s="1647">
        <v>6319</v>
      </c>
      <c r="G43" s="1648">
        <v>5284</v>
      </c>
      <c r="H43" s="1648">
        <v>88</v>
      </c>
      <c r="I43" s="1649">
        <v>0.26</v>
      </c>
      <c r="J43" s="1648">
        <v>84</v>
      </c>
      <c r="K43" s="1648">
        <v>11</v>
      </c>
      <c r="L43" s="1648">
        <v>706</v>
      </c>
      <c r="M43" s="1648">
        <v>14</v>
      </c>
      <c r="N43" s="1648">
        <v>14</v>
      </c>
      <c r="O43" s="776"/>
      <c r="P43" s="869"/>
    </row>
    <row r="44" spans="1:16" ht="9" customHeight="1">
      <c r="A44" s="867"/>
      <c r="B44" s="867"/>
      <c r="C44" s="1643"/>
      <c r="D44" s="1644" t="s">
        <v>882</v>
      </c>
      <c r="E44" s="867"/>
      <c r="F44" s="1647">
        <v>4118</v>
      </c>
      <c r="G44" s="1648">
        <v>4007</v>
      </c>
      <c r="H44" s="1648">
        <v>64</v>
      </c>
      <c r="I44" s="1649">
        <v>0.41</v>
      </c>
      <c r="J44" s="1648">
        <v>88</v>
      </c>
      <c r="K44" s="1648">
        <v>17</v>
      </c>
      <c r="L44" s="1648">
        <v>698</v>
      </c>
      <c r="M44" s="1648">
        <v>15</v>
      </c>
      <c r="N44" s="1648">
        <v>22</v>
      </c>
      <c r="O44" s="776"/>
      <c r="P44" s="869"/>
    </row>
    <row r="45" spans="1:16" ht="9" customHeight="1">
      <c r="A45" s="867"/>
      <c r="B45" s="867"/>
      <c r="C45" s="1643" t="s">
        <v>920</v>
      </c>
      <c r="D45" s="1644" t="s">
        <v>880</v>
      </c>
      <c r="E45" s="867"/>
      <c r="F45" s="1647">
        <v>5753</v>
      </c>
      <c r="G45" s="1648">
        <v>4425</v>
      </c>
      <c r="H45" s="1648">
        <v>64</v>
      </c>
      <c r="I45" s="1649">
        <v>0.76</v>
      </c>
      <c r="J45" s="1648">
        <v>83</v>
      </c>
      <c r="K45" s="1648">
        <v>26</v>
      </c>
      <c r="L45" s="1648">
        <v>1498</v>
      </c>
      <c r="M45" s="1648">
        <v>37</v>
      </c>
      <c r="N45" s="1648">
        <v>34</v>
      </c>
      <c r="O45" s="776"/>
      <c r="P45" s="869"/>
    </row>
    <row r="46" spans="1:16" ht="9" customHeight="1">
      <c r="A46" s="867"/>
      <c r="B46" s="867"/>
      <c r="C46" s="1643"/>
      <c r="D46" s="1644" t="s">
        <v>883</v>
      </c>
      <c r="E46" s="867"/>
      <c r="F46" s="1647">
        <v>7146</v>
      </c>
      <c r="G46" s="1648">
        <v>3953</v>
      </c>
      <c r="H46" s="1648">
        <v>69</v>
      </c>
      <c r="I46" s="1649">
        <v>1.42</v>
      </c>
      <c r="J46" s="1648">
        <v>89</v>
      </c>
      <c r="K46" s="1648">
        <v>44</v>
      </c>
      <c r="L46" s="1648">
        <v>3162</v>
      </c>
      <c r="M46" s="1648">
        <v>90</v>
      </c>
      <c r="N46" s="1648">
        <v>60</v>
      </c>
      <c r="O46" s="776"/>
      <c r="P46" s="869"/>
    </row>
    <row r="47" spans="1:16" ht="9" customHeight="1">
      <c r="A47" s="867"/>
      <c r="B47" s="867"/>
      <c r="C47" s="1643" t="s">
        <v>65</v>
      </c>
      <c r="D47" s="1644" t="s">
        <v>890</v>
      </c>
      <c r="E47" s="867"/>
      <c r="F47" s="1647">
        <v>6634</v>
      </c>
      <c r="G47" s="1648">
        <v>2939</v>
      </c>
      <c r="H47" s="1648">
        <v>70</v>
      </c>
      <c r="I47" s="1649">
        <v>3.05</v>
      </c>
      <c r="J47" s="1648">
        <v>87</v>
      </c>
      <c r="K47" s="1648">
        <v>75</v>
      </c>
      <c r="L47" s="1648">
        <v>4996</v>
      </c>
      <c r="M47" s="1648">
        <v>177</v>
      </c>
      <c r="N47" s="1648">
        <v>109</v>
      </c>
      <c r="O47" s="776"/>
      <c r="P47" s="869"/>
    </row>
    <row r="48" spans="1:16" ht="9" customHeight="1">
      <c r="A48" s="867"/>
      <c r="B48" s="867"/>
      <c r="C48" s="1643"/>
      <c r="D48" s="1644" t="s">
        <v>885</v>
      </c>
      <c r="E48" s="867"/>
      <c r="F48" s="1647">
        <v>1637</v>
      </c>
      <c r="G48" s="1648">
        <v>361</v>
      </c>
      <c r="H48" s="1648">
        <v>72</v>
      </c>
      <c r="I48" s="1649">
        <v>7.15</v>
      </c>
      <c r="J48" s="1648">
        <v>83</v>
      </c>
      <c r="K48" s="1648">
        <v>126</v>
      </c>
      <c r="L48" s="1648">
        <v>2059</v>
      </c>
      <c r="M48" s="1648">
        <v>98</v>
      </c>
      <c r="N48" s="1648">
        <v>200</v>
      </c>
      <c r="O48" s="776"/>
      <c r="P48" s="869"/>
    </row>
    <row r="49" spans="1:16" ht="9" customHeight="1">
      <c r="A49" s="867"/>
      <c r="B49" s="867"/>
      <c r="C49" s="1643" t="s">
        <v>921</v>
      </c>
      <c r="D49" s="1644" t="s">
        <v>886</v>
      </c>
      <c r="E49" s="867"/>
      <c r="F49" s="1647">
        <v>1319</v>
      </c>
      <c r="G49" s="1648">
        <v>374</v>
      </c>
      <c r="H49" s="1648">
        <v>85</v>
      </c>
      <c r="I49" s="1649">
        <v>30.48</v>
      </c>
      <c r="J49" s="1648">
        <v>88</v>
      </c>
      <c r="K49" s="1648">
        <v>211</v>
      </c>
      <c r="L49" s="1648">
        <v>2785</v>
      </c>
      <c r="M49" s="1648">
        <v>355</v>
      </c>
      <c r="N49" s="1648">
        <v>547</v>
      </c>
      <c r="O49" s="776"/>
      <c r="P49" s="869"/>
    </row>
    <row r="50" spans="1:16" ht="9" customHeight="1">
      <c r="A50" s="867"/>
      <c r="B50" s="867"/>
      <c r="C50" s="1643" t="s">
        <v>471</v>
      </c>
      <c r="D50" s="1645" t="s">
        <v>753</v>
      </c>
      <c r="E50" s="867"/>
      <c r="F50" s="1664">
        <v>45</v>
      </c>
      <c r="G50" s="1661">
        <v>0</v>
      </c>
      <c r="H50" s="1648">
        <v>0</v>
      </c>
      <c r="I50" s="1649">
        <v>100</v>
      </c>
      <c r="J50" s="1648">
        <v>85</v>
      </c>
      <c r="K50" s="1648">
        <v>209</v>
      </c>
      <c r="L50" s="1661">
        <v>95</v>
      </c>
      <c r="M50" s="1661">
        <v>35</v>
      </c>
      <c r="N50" s="1648">
        <v>1170</v>
      </c>
      <c r="O50" s="776"/>
      <c r="P50" s="869"/>
    </row>
    <row r="51" spans="1:16" ht="9" customHeight="1">
      <c r="A51" s="2056"/>
      <c r="B51" s="2056"/>
      <c r="C51" s="2056"/>
      <c r="D51" s="2056"/>
      <c r="E51" s="2057"/>
      <c r="F51" s="1650">
        <f>SUM(F41:F50)</f>
        <v>71415</v>
      </c>
      <c r="G51" s="1651">
        <f>SUM(G41:G50)</f>
        <v>66429</v>
      </c>
      <c r="H51" s="1652">
        <v>74</v>
      </c>
      <c r="I51" s="1653">
        <v>1.36</v>
      </c>
      <c r="J51" s="1652">
        <v>89</v>
      </c>
      <c r="K51" s="1652">
        <v>24</v>
      </c>
      <c r="L51" s="1651">
        <f>SUM(L41:L50)</f>
        <v>17355</v>
      </c>
      <c r="M51" s="1651">
        <f>SUM(M41:M50)</f>
        <v>842</v>
      </c>
      <c r="N51" s="1652">
        <v>39</v>
      </c>
      <c r="O51" s="799"/>
      <c r="P51" s="870"/>
    </row>
    <row r="52" spans="1:16" ht="9" customHeight="1">
      <c r="A52" s="2058" t="s">
        <v>694</v>
      </c>
      <c r="B52" s="2058"/>
      <c r="C52" s="2058"/>
      <c r="D52" s="873"/>
      <c r="E52" s="860"/>
      <c r="F52" s="1665"/>
      <c r="G52" s="1662"/>
      <c r="H52" s="1666"/>
      <c r="I52" s="1667"/>
      <c r="J52" s="1666"/>
      <c r="K52" s="1666"/>
      <c r="L52" s="1662"/>
      <c r="M52" s="1662"/>
      <c r="N52" s="1666"/>
      <c r="O52" s="776"/>
      <c r="P52" s="864"/>
    </row>
    <row r="53" spans="1:16" ht="9" customHeight="1">
      <c r="A53" s="867"/>
      <c r="B53" s="867"/>
      <c r="C53" s="867" t="s">
        <v>74</v>
      </c>
      <c r="D53" s="1644" t="s">
        <v>897</v>
      </c>
      <c r="E53" s="867"/>
      <c r="F53" s="1647">
        <v>3259</v>
      </c>
      <c r="G53" s="1648">
        <v>1301</v>
      </c>
      <c r="H53" s="1648">
        <v>76</v>
      </c>
      <c r="I53" s="1649">
        <v>0.08</v>
      </c>
      <c r="J53" s="1648">
        <v>33</v>
      </c>
      <c r="K53" s="1648">
        <v>6</v>
      </c>
      <c r="L53" s="1648">
        <v>192</v>
      </c>
      <c r="M53" s="1648">
        <v>1</v>
      </c>
      <c r="N53" s="1648">
        <v>6</v>
      </c>
      <c r="O53" s="776"/>
      <c r="P53" s="869"/>
    </row>
    <row r="54" spans="1:16" ht="9" customHeight="1">
      <c r="A54" s="867"/>
      <c r="B54" s="867"/>
      <c r="C54" s="867"/>
      <c r="D54" s="1644" t="s">
        <v>877</v>
      </c>
      <c r="E54" s="867"/>
      <c r="F54" s="1647">
        <v>430</v>
      </c>
      <c r="G54" s="1648">
        <v>450</v>
      </c>
      <c r="H54" s="1648">
        <v>65</v>
      </c>
      <c r="I54" s="1649">
        <v>0.14</v>
      </c>
      <c r="J54" s="1648">
        <v>78</v>
      </c>
      <c r="K54" s="1648">
        <v>24</v>
      </c>
      <c r="L54" s="1648">
        <v>104</v>
      </c>
      <c r="M54" s="1648">
        <v>0</v>
      </c>
      <c r="N54" s="1648">
        <v>26</v>
      </c>
      <c r="O54" s="776"/>
      <c r="P54" s="869"/>
    </row>
    <row r="55" spans="1:16" ht="9" customHeight="1">
      <c r="A55" s="867"/>
      <c r="B55" s="867"/>
      <c r="C55" s="1643" t="s">
        <v>68</v>
      </c>
      <c r="D55" s="1644" t="s">
        <v>881</v>
      </c>
      <c r="E55" s="867"/>
      <c r="F55" s="1647">
        <v>1202</v>
      </c>
      <c r="G55" s="1648">
        <v>564</v>
      </c>
      <c r="H55" s="1648">
        <v>57</v>
      </c>
      <c r="I55" s="1649">
        <v>0.28</v>
      </c>
      <c r="J55" s="1648">
        <v>73</v>
      </c>
      <c r="K55" s="1648">
        <v>37</v>
      </c>
      <c r="L55" s="1648">
        <v>446</v>
      </c>
      <c r="M55" s="1648">
        <v>2</v>
      </c>
      <c r="N55" s="1648">
        <v>40</v>
      </c>
      <c r="O55" s="776"/>
      <c r="P55" s="869"/>
    </row>
    <row r="56" spans="1:16" ht="9" customHeight="1">
      <c r="A56" s="867"/>
      <c r="B56" s="867"/>
      <c r="C56" s="1643"/>
      <c r="D56" s="1644" t="s">
        <v>882</v>
      </c>
      <c r="E56" s="867"/>
      <c r="F56" s="1647">
        <v>6</v>
      </c>
      <c r="G56" s="1648">
        <v>9</v>
      </c>
      <c r="H56" s="1648">
        <v>41</v>
      </c>
      <c r="I56" s="1649">
        <v>0.39</v>
      </c>
      <c r="J56" s="1648">
        <v>95</v>
      </c>
      <c r="K56" s="1648">
        <v>59</v>
      </c>
      <c r="L56" s="1648">
        <v>3</v>
      </c>
      <c r="M56" s="1648">
        <v>0</v>
      </c>
      <c r="N56" s="1648">
        <v>63</v>
      </c>
      <c r="O56" s="776"/>
      <c r="P56" s="869"/>
    </row>
    <row r="57" spans="1:16" ht="9" customHeight="1">
      <c r="A57" s="867"/>
      <c r="B57" s="867"/>
      <c r="C57" s="1643" t="s">
        <v>920</v>
      </c>
      <c r="D57" s="1644" t="s">
        <v>880</v>
      </c>
      <c r="E57" s="867"/>
      <c r="F57" s="1647">
        <v>3170</v>
      </c>
      <c r="G57" s="1648">
        <v>741</v>
      </c>
      <c r="H57" s="1648">
        <v>54</v>
      </c>
      <c r="I57" s="1649">
        <v>0.79</v>
      </c>
      <c r="J57" s="1648">
        <v>69</v>
      </c>
      <c r="K57" s="1648">
        <v>63</v>
      </c>
      <c r="L57" s="1648">
        <v>1999</v>
      </c>
      <c r="M57" s="1648">
        <v>17</v>
      </c>
      <c r="N57" s="1648">
        <v>70</v>
      </c>
      <c r="O57" s="776"/>
      <c r="P57" s="869"/>
    </row>
    <row r="58" spans="1:16" ht="9" customHeight="1">
      <c r="A58" s="867"/>
      <c r="B58" s="867"/>
      <c r="C58" s="1643"/>
      <c r="D58" s="1644" t="s">
        <v>883</v>
      </c>
      <c r="E58" s="867"/>
      <c r="F58" s="1647">
        <v>1555</v>
      </c>
      <c r="G58" s="1648">
        <v>221</v>
      </c>
      <c r="H58" s="1648">
        <v>62</v>
      </c>
      <c r="I58" s="1649">
        <v>1.39</v>
      </c>
      <c r="J58" s="1648">
        <v>77</v>
      </c>
      <c r="K58" s="1648">
        <v>87</v>
      </c>
      <c r="L58" s="1648">
        <v>1353</v>
      </c>
      <c r="M58" s="1648">
        <v>16</v>
      </c>
      <c r="N58" s="1648">
        <v>100</v>
      </c>
      <c r="O58" s="776"/>
      <c r="P58" s="869"/>
    </row>
    <row r="59" spans="1:16" ht="9" customHeight="1">
      <c r="A59" s="867"/>
      <c r="B59" s="867"/>
      <c r="C59" s="1643" t="s">
        <v>65</v>
      </c>
      <c r="D59" s="1644" t="s">
        <v>890</v>
      </c>
      <c r="E59" s="867"/>
      <c r="F59" s="1647">
        <v>2319</v>
      </c>
      <c r="G59" s="1648">
        <v>107</v>
      </c>
      <c r="H59" s="1648">
        <v>67</v>
      </c>
      <c r="I59" s="1649">
        <v>3.12</v>
      </c>
      <c r="J59" s="1648">
        <v>65</v>
      </c>
      <c r="K59" s="1648">
        <v>91</v>
      </c>
      <c r="L59" s="1648">
        <v>2119</v>
      </c>
      <c r="M59" s="1648">
        <v>50</v>
      </c>
      <c r="N59" s="1648">
        <v>118</v>
      </c>
      <c r="O59" s="776"/>
      <c r="P59" s="869"/>
    </row>
    <row r="60" spans="1:16" ht="9" customHeight="1">
      <c r="A60" s="867"/>
      <c r="B60" s="867"/>
      <c r="C60" s="1643"/>
      <c r="D60" s="1644" t="s">
        <v>885</v>
      </c>
      <c r="E60" s="867"/>
      <c r="F60" s="1647">
        <v>470</v>
      </c>
      <c r="G60" s="1648">
        <v>37</v>
      </c>
      <c r="H60" s="1648">
        <v>64</v>
      </c>
      <c r="I60" s="1649">
        <v>7.76</v>
      </c>
      <c r="J60" s="1648">
        <v>81</v>
      </c>
      <c r="K60" s="1648">
        <v>127</v>
      </c>
      <c r="L60" s="1648">
        <v>598</v>
      </c>
      <c r="M60" s="1648">
        <v>30</v>
      </c>
      <c r="N60" s="1648">
        <v>206</v>
      </c>
      <c r="O60" s="776"/>
      <c r="P60" s="869"/>
    </row>
    <row r="61" spans="1:16" ht="9" customHeight="1">
      <c r="A61" s="867"/>
      <c r="B61" s="867"/>
      <c r="C61" s="1643" t="s">
        <v>921</v>
      </c>
      <c r="D61" s="1644" t="s">
        <v>886</v>
      </c>
      <c r="E61" s="867"/>
      <c r="F61" s="1647">
        <v>721</v>
      </c>
      <c r="G61" s="1648">
        <v>266</v>
      </c>
      <c r="H61" s="1648">
        <v>60</v>
      </c>
      <c r="I61" s="1649">
        <v>48.08</v>
      </c>
      <c r="J61" s="1648">
        <v>35</v>
      </c>
      <c r="K61" s="1648">
        <v>76</v>
      </c>
      <c r="L61" s="1648">
        <v>551</v>
      </c>
      <c r="M61" s="1648">
        <v>84</v>
      </c>
      <c r="N61" s="1648">
        <v>223</v>
      </c>
      <c r="O61" s="776"/>
      <c r="P61" s="869"/>
    </row>
    <row r="62" spans="1:16" ht="9" customHeight="1">
      <c r="A62" s="867"/>
      <c r="B62" s="867"/>
      <c r="C62" s="1643" t="s">
        <v>471</v>
      </c>
      <c r="D62" s="1645" t="s">
        <v>753</v>
      </c>
      <c r="E62" s="867"/>
      <c r="F62" s="1660">
        <v>56</v>
      </c>
      <c r="G62" s="1668">
        <v>0</v>
      </c>
      <c r="H62" s="1668">
        <v>0</v>
      </c>
      <c r="I62" s="1649">
        <v>100</v>
      </c>
      <c r="J62" s="1668">
        <v>78</v>
      </c>
      <c r="K62" s="1668">
        <v>380</v>
      </c>
      <c r="L62" s="1668">
        <v>214</v>
      </c>
      <c r="M62" s="1668">
        <v>33</v>
      </c>
      <c r="N62" s="1668">
        <v>1101</v>
      </c>
      <c r="O62" s="810"/>
      <c r="P62" s="874"/>
    </row>
    <row r="63" spans="1:16" ht="9" customHeight="1">
      <c r="A63" s="2056"/>
      <c r="B63" s="2056"/>
      <c r="C63" s="2056"/>
      <c r="D63" s="2056"/>
      <c r="E63" s="2057"/>
      <c r="F63" s="1669">
        <f>SUM(F53:F62)</f>
        <v>13188</v>
      </c>
      <c r="G63" s="1651">
        <f>SUM(G53:G62)</f>
        <v>3696</v>
      </c>
      <c r="H63" s="1652">
        <v>65</v>
      </c>
      <c r="I63" s="1653">
        <v>4.29</v>
      </c>
      <c r="J63" s="1652">
        <v>60</v>
      </c>
      <c r="K63" s="1652">
        <v>57</v>
      </c>
      <c r="L63" s="1670">
        <f>SUM(L53:L62)</f>
        <v>7579</v>
      </c>
      <c r="M63" s="1670">
        <f>SUM(M53:M62)</f>
        <v>233</v>
      </c>
      <c r="N63" s="1652">
        <v>80</v>
      </c>
      <c r="O63" s="776"/>
      <c r="P63" s="869"/>
    </row>
    <row r="64" spans="1:16" ht="9" customHeight="1">
      <c r="A64" s="2050"/>
      <c r="B64" s="2050"/>
      <c r="C64" s="2050"/>
      <c r="D64" s="2050"/>
      <c r="E64" s="2051"/>
      <c r="F64" s="1650">
        <f>F63+F51+F39+F27+F15</f>
        <v>326816</v>
      </c>
      <c r="G64" s="1651">
        <f>G63+G51+G27+G15</f>
        <v>122848</v>
      </c>
      <c r="H64" s="1652">
        <v>58</v>
      </c>
      <c r="I64" s="1653">
        <v>0.74</v>
      </c>
      <c r="J64" s="1652">
        <v>33</v>
      </c>
      <c r="K64" s="1652">
        <v>12</v>
      </c>
      <c r="L64" s="1651">
        <f>L63+L51+L39+L27+L15</f>
        <v>40738</v>
      </c>
      <c r="M64" s="1651">
        <f>M63+M51+M39+M27+M15</f>
        <v>1276</v>
      </c>
      <c r="N64" s="1652">
        <v>17</v>
      </c>
      <c r="O64" s="799"/>
      <c r="P64" s="870"/>
    </row>
    <row r="65" spans="1:16" ht="2.25" customHeight="1">
      <c r="A65" s="2050"/>
      <c r="B65" s="2050"/>
      <c r="C65" s="2050"/>
      <c r="D65" s="2050"/>
      <c r="E65" s="2050"/>
      <c r="F65" s="2050"/>
      <c r="G65" s="2050"/>
      <c r="H65" s="2050"/>
      <c r="I65" s="2050"/>
      <c r="J65" s="2050"/>
      <c r="K65" s="2050"/>
      <c r="L65" s="2050"/>
      <c r="M65" s="2050"/>
      <c r="N65" s="2050"/>
      <c r="O65" s="2050"/>
      <c r="P65" s="2050"/>
    </row>
    <row r="66" spans="1:16" s="639" customFormat="1" ht="15.75" customHeight="1">
      <c r="A66" s="123">
        <v>1</v>
      </c>
      <c r="B66" s="2072" t="s">
        <v>76</v>
      </c>
      <c r="C66" s="2072"/>
      <c r="D66" s="2072"/>
      <c r="E66" s="2072"/>
      <c r="F66" s="2072"/>
      <c r="G66" s="2072"/>
      <c r="H66" s="2072"/>
      <c r="I66" s="2072"/>
      <c r="J66" s="2072"/>
      <c r="K66" s="2072"/>
      <c r="L66" s="2072"/>
      <c r="M66" s="2072"/>
      <c r="N66" s="2072"/>
      <c r="O66" s="2072"/>
      <c r="P66" s="2072"/>
    </row>
    <row r="67" spans="1:16" s="639" customFormat="1" ht="15.75" customHeight="1">
      <c r="A67" s="123">
        <v>2</v>
      </c>
      <c r="B67" s="2073" t="s">
        <v>923</v>
      </c>
      <c r="C67" s="2073"/>
      <c r="D67" s="2073"/>
      <c r="E67" s="2073"/>
      <c r="F67" s="2073"/>
      <c r="G67" s="2073"/>
      <c r="H67" s="2073"/>
      <c r="I67" s="2073"/>
      <c r="J67" s="2073"/>
      <c r="K67" s="2073"/>
      <c r="L67" s="2073"/>
      <c r="M67" s="2073"/>
      <c r="N67" s="2073"/>
      <c r="O67" s="2073"/>
      <c r="P67" s="2073"/>
    </row>
    <row r="68" spans="1:16" s="639" customFormat="1" ht="7.5" customHeight="1">
      <c r="A68" s="123">
        <v>3</v>
      </c>
      <c r="B68" s="2072" t="s">
        <v>77</v>
      </c>
      <c r="C68" s="2072"/>
      <c r="D68" s="2072"/>
      <c r="E68" s="2072"/>
      <c r="F68" s="2072"/>
      <c r="G68" s="2072"/>
      <c r="H68" s="2072"/>
      <c r="I68" s="2072"/>
      <c r="J68" s="2072"/>
      <c r="K68" s="2072"/>
      <c r="L68" s="2072"/>
      <c r="M68" s="2072"/>
      <c r="N68" s="2072"/>
      <c r="O68" s="2072"/>
      <c r="P68" s="2072"/>
    </row>
    <row r="69" spans="1:16" s="639" customFormat="1" ht="7.5" customHeight="1">
      <c r="A69" s="123">
        <v>4</v>
      </c>
      <c r="B69" s="2072" t="s">
        <v>734</v>
      </c>
      <c r="C69" s="2072"/>
      <c r="D69" s="2072"/>
      <c r="E69" s="2072"/>
      <c r="F69" s="2072"/>
      <c r="G69" s="2072"/>
      <c r="H69" s="2072"/>
      <c r="I69" s="2072"/>
      <c r="J69" s="2072"/>
      <c r="K69" s="2072"/>
      <c r="L69" s="2072"/>
      <c r="M69" s="2072"/>
      <c r="N69" s="2072"/>
      <c r="O69" s="2072"/>
      <c r="P69" s="2072"/>
    </row>
    <row r="70" spans="1:16" s="639" customFormat="1" ht="7.5" customHeight="1">
      <c r="A70" s="123">
        <v>5</v>
      </c>
      <c r="B70" s="2072" t="s">
        <v>78</v>
      </c>
      <c r="C70" s="2072"/>
      <c r="D70" s="2072"/>
      <c r="E70" s="2072"/>
      <c r="F70" s="2072"/>
      <c r="G70" s="2072"/>
      <c r="H70" s="2072"/>
      <c r="I70" s="2072"/>
      <c r="J70" s="2072"/>
      <c r="K70" s="2072"/>
      <c r="L70" s="2072"/>
      <c r="M70" s="2072"/>
      <c r="N70" s="2072"/>
      <c r="O70" s="2072"/>
      <c r="P70" s="2072"/>
    </row>
    <row r="71" spans="1:16" s="639" customFormat="1" ht="7.5" customHeight="1">
      <c r="A71" s="124" t="s">
        <v>453</v>
      </c>
      <c r="B71" s="2072" t="s">
        <v>128</v>
      </c>
      <c r="C71" s="2072"/>
      <c r="D71" s="2072"/>
      <c r="E71" s="2072"/>
      <c r="F71" s="2072"/>
      <c r="G71" s="2072"/>
      <c r="H71" s="2072"/>
      <c r="I71" s="2072"/>
      <c r="J71" s="2072"/>
      <c r="K71" s="2072"/>
      <c r="L71" s="2072"/>
      <c r="M71" s="2072"/>
      <c r="N71" s="2072"/>
      <c r="O71" s="2072"/>
      <c r="P71" s="2072"/>
    </row>
  </sheetData>
  <sheetProtection/>
  <mergeCells count="23">
    <mergeCell ref="A1:O1"/>
    <mergeCell ref="B66:P66"/>
    <mergeCell ref="A2:P2"/>
    <mergeCell ref="F3:N3"/>
    <mergeCell ref="A3:E7"/>
    <mergeCell ref="A15:E15"/>
    <mergeCell ref="A27:E27"/>
    <mergeCell ref="B28:C28"/>
    <mergeCell ref="A8:C8"/>
    <mergeCell ref="B16:C16"/>
    <mergeCell ref="B9:C9"/>
    <mergeCell ref="A65:P65"/>
    <mergeCell ref="B70:P70"/>
    <mergeCell ref="A39:E39"/>
    <mergeCell ref="A51:E51"/>
    <mergeCell ref="A64:E64"/>
    <mergeCell ref="B71:P71"/>
    <mergeCell ref="A63:E63"/>
    <mergeCell ref="A40:C40"/>
    <mergeCell ref="A52:C52"/>
    <mergeCell ref="B69:P69"/>
    <mergeCell ref="B68:P68"/>
    <mergeCell ref="B67:P67"/>
  </mergeCells>
  <printOptions horizontalCentered="1"/>
  <pageMargins left="0.2362204724409449" right="0.2362204724409449" top="0.2755905511811024" bottom="0.2362204724409449" header="0.11811023622047245" footer="0.11811023622047245"/>
  <pageSetup horizontalDpi="600" verticalDpi="600" orientation="landscape" scale="83" r:id="rId1"/>
  <colBreaks count="1" manualBreakCount="1">
    <brk id="16" min="3" max="70" man="1"/>
  </colBreaks>
</worksheet>
</file>

<file path=xl/worksheets/sheet23.xml><?xml version="1.0" encoding="utf-8"?>
<worksheet xmlns="http://schemas.openxmlformats.org/spreadsheetml/2006/main" xmlns:r="http://schemas.openxmlformats.org/officeDocument/2006/relationships">
  <dimension ref="A1:V34"/>
  <sheetViews>
    <sheetView zoomScaleSheetLayoutView="100" zoomScalePageLayoutView="0" workbookViewId="0" topLeftCell="A1">
      <selection activeCell="G11" sqref="G11"/>
    </sheetView>
  </sheetViews>
  <sheetFormatPr defaultColWidth="8.421875" defaultRowHeight="12.75"/>
  <cols>
    <col min="1" max="1" width="2.140625" style="635" customWidth="1"/>
    <col min="2" max="2" width="38.28125" style="635" customWidth="1"/>
    <col min="3" max="3" width="10.00390625" style="880" customWidth="1"/>
    <col min="4" max="4" width="1.28515625" style="981" customWidth="1"/>
    <col min="5" max="5" width="10.00390625" style="880" customWidth="1"/>
    <col min="6" max="6" width="1.28515625" style="981" customWidth="1"/>
    <col min="7" max="7" width="1.28515625" style="880" customWidth="1"/>
    <col min="8" max="8" width="10.00390625" style="880" customWidth="1"/>
    <col min="9" max="9" width="1.28515625" style="981" customWidth="1"/>
    <col min="10" max="10" width="10.00390625" style="880" customWidth="1"/>
    <col min="11" max="11" width="1.28515625" style="981" customWidth="1"/>
    <col min="12" max="12" width="1.28515625" style="880" customWidth="1"/>
    <col min="13" max="13" width="10.00390625" style="880" customWidth="1"/>
    <col min="14" max="14" width="1.28515625" style="981" customWidth="1"/>
    <col min="15" max="15" width="10.00390625" style="635" customWidth="1"/>
    <col min="16" max="16" width="1.28515625" style="981" customWidth="1"/>
    <col min="17" max="17" width="1.28515625" style="635" customWidth="1"/>
    <col min="18" max="18" width="10.00390625" style="635" customWidth="1"/>
    <col min="19" max="19" width="1.28515625" style="981" customWidth="1"/>
    <col min="20" max="20" width="10.00390625" style="635" customWidth="1"/>
    <col min="21" max="21" width="1.28515625" style="981" customWidth="1"/>
    <col min="22" max="22" width="1.28515625" style="635" customWidth="1"/>
    <col min="23" max="23" width="8.421875" style="635" customWidth="1"/>
    <col min="24" max="24" width="8.421875" style="880" customWidth="1"/>
    <col min="25" max="26" width="8.421875" style="635" customWidth="1"/>
    <col min="27" max="27" width="8.421875" style="880" customWidth="1"/>
    <col min="28" max="29" width="8.421875" style="635" customWidth="1"/>
    <col min="30" max="30" width="8.421875" style="880" customWidth="1"/>
    <col min="31" max="32" width="8.421875" style="635" customWidth="1"/>
    <col min="33" max="33" width="8.421875" style="880" customWidth="1"/>
    <col min="34" max="35" width="8.421875" style="635" customWidth="1"/>
    <col min="36" max="36" width="8.421875" style="880" customWidth="1"/>
    <col min="37" max="37" width="8.421875" style="635" customWidth="1"/>
    <col min="38" max="16384" width="8.421875" style="635" customWidth="1"/>
  </cols>
  <sheetData>
    <row r="1" spans="1:22" ht="18" customHeight="1">
      <c r="A1" s="1991" t="s">
        <v>408</v>
      </c>
      <c r="B1" s="1991"/>
      <c r="C1" s="1991"/>
      <c r="D1" s="2074"/>
      <c r="E1" s="1991"/>
      <c r="F1" s="2074"/>
      <c r="G1" s="1991"/>
      <c r="H1" s="1991"/>
      <c r="I1" s="2074"/>
      <c r="J1" s="1991"/>
      <c r="K1" s="2074"/>
      <c r="L1" s="1991"/>
      <c r="M1" s="1991"/>
      <c r="N1" s="2074"/>
      <c r="O1" s="1991"/>
      <c r="P1" s="2074"/>
      <c r="Q1" s="1991"/>
      <c r="R1" s="1991"/>
      <c r="S1" s="2074"/>
      <c r="T1" s="1991"/>
      <c r="U1" s="2074"/>
      <c r="V1" s="1991"/>
    </row>
    <row r="2" spans="1:22" ht="10.5" customHeight="1">
      <c r="A2" s="636"/>
      <c r="B2" s="636"/>
      <c r="C2" s="881"/>
      <c r="D2" s="882"/>
      <c r="E2" s="881"/>
      <c r="F2" s="883"/>
      <c r="G2" s="881"/>
      <c r="H2" s="881"/>
      <c r="I2" s="884"/>
      <c r="J2" s="881"/>
      <c r="K2" s="883"/>
      <c r="L2" s="881"/>
      <c r="M2" s="881"/>
      <c r="N2" s="884"/>
      <c r="O2" s="881"/>
      <c r="P2" s="885"/>
      <c r="Q2" s="881"/>
      <c r="R2" s="881"/>
      <c r="S2" s="885"/>
      <c r="T2" s="881"/>
      <c r="U2" s="885"/>
      <c r="V2" s="886"/>
    </row>
    <row r="3" spans="1:22" ht="11.25" customHeight="1">
      <c r="A3" s="2076"/>
      <c r="B3" s="2076"/>
      <c r="C3" s="2077" t="s">
        <v>904</v>
      </c>
      <c r="D3" s="2078"/>
      <c r="E3" s="2079"/>
      <c r="F3" s="2078"/>
      <c r="G3" s="2080"/>
      <c r="H3" s="2081" t="s">
        <v>803</v>
      </c>
      <c r="I3" s="2082"/>
      <c r="J3" s="2083"/>
      <c r="K3" s="2082"/>
      <c r="L3" s="2084"/>
      <c r="M3" s="2081" t="s">
        <v>441</v>
      </c>
      <c r="N3" s="2082"/>
      <c r="O3" s="2083"/>
      <c r="P3" s="2082"/>
      <c r="Q3" s="2084"/>
      <c r="R3" s="2081" t="s">
        <v>442</v>
      </c>
      <c r="S3" s="2082"/>
      <c r="T3" s="2083"/>
      <c r="U3" s="2082"/>
      <c r="V3" s="2084"/>
    </row>
    <row r="4" spans="1:22" ht="11.25" customHeight="1">
      <c r="A4" s="887"/>
      <c r="B4" s="887"/>
      <c r="C4" s="888" t="s">
        <v>601</v>
      </c>
      <c r="D4" s="1245"/>
      <c r="E4" s="888" t="s">
        <v>601</v>
      </c>
      <c r="F4" s="890"/>
      <c r="G4" s="891"/>
      <c r="H4" s="982" t="s">
        <v>601</v>
      </c>
      <c r="I4" s="892"/>
      <c r="J4" s="982" t="s">
        <v>601</v>
      </c>
      <c r="K4" s="890"/>
      <c r="L4" s="893"/>
      <c r="M4" s="982" t="s">
        <v>601</v>
      </c>
      <c r="N4" s="892"/>
      <c r="O4" s="982" t="s">
        <v>601</v>
      </c>
      <c r="P4" s="894"/>
      <c r="Q4" s="893"/>
      <c r="R4" s="982" t="s">
        <v>601</v>
      </c>
      <c r="S4" s="892"/>
      <c r="T4" s="982" t="s">
        <v>601</v>
      </c>
      <c r="U4" s="894"/>
      <c r="V4" s="896"/>
    </row>
    <row r="5" spans="1:22" ht="11.25" customHeight="1">
      <c r="A5" s="887"/>
      <c r="B5" s="887"/>
      <c r="C5" s="888" t="s">
        <v>602</v>
      </c>
      <c r="D5" s="1246"/>
      <c r="E5" s="888" t="s">
        <v>602</v>
      </c>
      <c r="F5" s="890"/>
      <c r="G5" s="891"/>
      <c r="H5" s="982" t="s">
        <v>602</v>
      </c>
      <c r="I5" s="892"/>
      <c r="J5" s="982" t="s">
        <v>602</v>
      </c>
      <c r="K5" s="890"/>
      <c r="L5" s="893"/>
      <c r="M5" s="982" t="s">
        <v>602</v>
      </c>
      <c r="N5" s="892"/>
      <c r="O5" s="982" t="s">
        <v>602</v>
      </c>
      <c r="P5" s="894"/>
      <c r="Q5" s="893"/>
      <c r="R5" s="982" t="s">
        <v>602</v>
      </c>
      <c r="S5" s="895"/>
      <c r="T5" s="982" t="s">
        <v>602</v>
      </c>
      <c r="U5" s="894"/>
      <c r="V5" s="896"/>
    </row>
    <row r="6" spans="1:22" ht="11.25" customHeight="1">
      <c r="A6" s="897"/>
      <c r="B6" s="897"/>
      <c r="C6" s="898" t="s">
        <v>600</v>
      </c>
      <c r="D6" s="1262" t="s">
        <v>84</v>
      </c>
      <c r="E6" s="899" t="s">
        <v>3</v>
      </c>
      <c r="F6" s="606" t="s">
        <v>84</v>
      </c>
      <c r="G6" s="900"/>
      <c r="H6" s="901" t="s">
        <v>600</v>
      </c>
      <c r="I6" s="1262" t="s">
        <v>84</v>
      </c>
      <c r="J6" s="902" t="s">
        <v>3</v>
      </c>
      <c r="K6" s="606" t="s">
        <v>84</v>
      </c>
      <c r="L6" s="902"/>
      <c r="M6" s="901" t="s">
        <v>600</v>
      </c>
      <c r="N6" s="1262" t="s">
        <v>84</v>
      </c>
      <c r="O6" s="902" t="s">
        <v>3</v>
      </c>
      <c r="P6" s="606" t="s">
        <v>84</v>
      </c>
      <c r="Q6" s="902"/>
      <c r="R6" s="901" t="s">
        <v>600</v>
      </c>
      <c r="S6" s="1262" t="s">
        <v>84</v>
      </c>
      <c r="T6" s="902" t="s">
        <v>3</v>
      </c>
      <c r="U6" s="606" t="s">
        <v>84</v>
      </c>
      <c r="V6" s="903"/>
    </row>
    <row r="7" spans="1:22" ht="21" customHeight="1">
      <c r="A7" s="2075" t="s">
        <v>842</v>
      </c>
      <c r="B7" s="2075"/>
      <c r="C7" s="904"/>
      <c r="D7" s="894"/>
      <c r="E7" s="905"/>
      <c r="F7" s="894"/>
      <c r="G7" s="906"/>
      <c r="H7" s="907"/>
      <c r="I7" s="894"/>
      <c r="J7" s="908"/>
      <c r="K7" s="894"/>
      <c r="L7" s="908"/>
      <c r="M7" s="907"/>
      <c r="N7" s="894"/>
      <c r="O7" s="908"/>
      <c r="P7" s="894"/>
      <c r="Q7" s="908"/>
      <c r="R7" s="907"/>
      <c r="S7" s="894"/>
      <c r="T7" s="908"/>
      <c r="U7" s="894"/>
      <c r="V7" s="896"/>
    </row>
    <row r="8" spans="1:22" ht="10.5" customHeight="1">
      <c r="A8" s="909"/>
      <c r="B8" s="909" t="s">
        <v>250</v>
      </c>
      <c r="C8" s="910">
        <v>0.5</v>
      </c>
      <c r="D8" s="911"/>
      <c r="E8" s="912">
        <v>0.05</v>
      </c>
      <c r="F8" s="913"/>
      <c r="G8" s="914"/>
      <c r="H8" s="915">
        <v>0.58</v>
      </c>
      <c r="I8" s="916"/>
      <c r="J8" s="917">
        <v>0.05</v>
      </c>
      <c r="K8" s="918"/>
      <c r="L8" s="914"/>
      <c r="M8" s="915">
        <v>0.62</v>
      </c>
      <c r="N8" s="916"/>
      <c r="O8" s="917">
        <v>0.05</v>
      </c>
      <c r="P8" s="918"/>
      <c r="Q8" s="914"/>
      <c r="R8" s="915">
        <v>0.62</v>
      </c>
      <c r="S8" s="916"/>
      <c r="T8" s="917">
        <v>0.05</v>
      </c>
      <c r="U8" s="918"/>
      <c r="V8" s="896"/>
    </row>
    <row r="9" spans="1:22" ht="10.5" customHeight="1">
      <c r="A9" s="909"/>
      <c r="B9" s="909" t="s">
        <v>234</v>
      </c>
      <c r="C9" s="921">
        <v>0.01</v>
      </c>
      <c r="D9" s="911"/>
      <c r="E9" s="912">
        <v>0</v>
      </c>
      <c r="F9" s="913"/>
      <c r="G9" s="914"/>
      <c r="H9" s="922">
        <v>0.01</v>
      </c>
      <c r="I9" s="916"/>
      <c r="J9" s="917">
        <v>0</v>
      </c>
      <c r="K9" s="918"/>
      <c r="L9" s="914"/>
      <c r="M9" s="922">
        <v>0.01</v>
      </c>
      <c r="N9" s="916"/>
      <c r="O9" s="917">
        <v>0</v>
      </c>
      <c r="P9" s="918"/>
      <c r="Q9" s="914"/>
      <c r="R9" s="922">
        <v>0.01</v>
      </c>
      <c r="S9" s="916"/>
      <c r="T9" s="917">
        <v>0</v>
      </c>
      <c r="U9" s="918"/>
      <c r="V9" s="896"/>
    </row>
    <row r="10" spans="1:22" ht="10.5" customHeight="1">
      <c r="A10" s="909"/>
      <c r="B10" s="909" t="s">
        <v>2</v>
      </c>
      <c r="C10" s="925">
        <v>0.1</v>
      </c>
      <c r="D10" s="918"/>
      <c r="E10" s="912">
        <v>0</v>
      </c>
      <c r="F10" s="913"/>
      <c r="G10" s="914"/>
      <c r="H10" s="923">
        <v>0.13</v>
      </c>
      <c r="I10" s="918"/>
      <c r="J10" s="917">
        <v>0</v>
      </c>
      <c r="K10" s="918"/>
      <c r="L10" s="914"/>
      <c r="M10" s="923">
        <v>0.15</v>
      </c>
      <c r="N10" s="918"/>
      <c r="O10" s="917">
        <v>0</v>
      </c>
      <c r="P10" s="918"/>
      <c r="Q10" s="914"/>
      <c r="R10" s="923">
        <v>0.12</v>
      </c>
      <c r="S10" s="918"/>
      <c r="T10" s="917">
        <v>0</v>
      </c>
      <c r="U10" s="918"/>
      <c r="V10" s="896"/>
    </row>
    <row r="11" spans="1:22" ht="10.5" customHeight="1">
      <c r="A11" s="926"/>
      <c r="B11" s="926"/>
      <c r="C11" s="927"/>
      <c r="D11" s="928"/>
      <c r="E11" s="929"/>
      <c r="F11" s="930"/>
      <c r="G11" s="931"/>
      <c r="H11" s="932"/>
      <c r="I11" s="930"/>
      <c r="J11" s="933"/>
      <c r="K11" s="930"/>
      <c r="L11" s="931"/>
      <c r="M11" s="932"/>
      <c r="N11" s="930"/>
      <c r="O11" s="933"/>
      <c r="P11" s="930"/>
      <c r="Q11" s="931"/>
      <c r="R11" s="932"/>
      <c r="S11" s="930"/>
      <c r="T11" s="933"/>
      <c r="U11" s="930"/>
      <c r="V11" s="896"/>
    </row>
    <row r="12" spans="1:22" ht="10.5" customHeight="1">
      <c r="A12" s="2075" t="s">
        <v>338</v>
      </c>
      <c r="B12" s="2075"/>
      <c r="C12" s="935"/>
      <c r="D12" s="936"/>
      <c r="E12" s="937"/>
      <c r="F12" s="938"/>
      <c r="G12" s="931"/>
      <c r="H12" s="939"/>
      <c r="I12" s="938"/>
      <c r="J12" s="940"/>
      <c r="K12" s="938"/>
      <c r="L12" s="931"/>
      <c r="M12" s="939"/>
      <c r="N12" s="938"/>
      <c r="O12" s="940"/>
      <c r="P12" s="938"/>
      <c r="Q12" s="931"/>
      <c r="R12" s="939"/>
      <c r="S12" s="938"/>
      <c r="T12" s="940"/>
      <c r="U12" s="938"/>
      <c r="V12" s="896"/>
    </row>
    <row r="13" spans="1:22" ht="10.5" customHeight="1">
      <c r="A13" s="909"/>
      <c r="B13" s="909" t="s">
        <v>252</v>
      </c>
      <c r="C13" s="941">
        <v>0.09</v>
      </c>
      <c r="D13" s="911"/>
      <c r="E13" s="942">
        <v>0.01</v>
      </c>
      <c r="F13" s="918"/>
      <c r="G13" s="914"/>
      <c r="H13" s="943">
        <v>0.09</v>
      </c>
      <c r="I13" s="916"/>
      <c r="J13" s="944">
        <v>0.01</v>
      </c>
      <c r="K13" s="918"/>
      <c r="L13" s="914"/>
      <c r="M13" s="943">
        <v>0.09</v>
      </c>
      <c r="N13" s="916"/>
      <c r="O13" s="944">
        <v>0.01</v>
      </c>
      <c r="P13" s="918"/>
      <c r="Q13" s="914"/>
      <c r="R13" s="943">
        <v>0.08</v>
      </c>
      <c r="S13" s="916"/>
      <c r="T13" s="944">
        <v>0.01</v>
      </c>
      <c r="U13" s="918"/>
      <c r="V13" s="896"/>
    </row>
    <row r="14" spans="1:22" ht="10.5" customHeight="1">
      <c r="A14" s="909"/>
      <c r="B14" s="909" t="s">
        <v>337</v>
      </c>
      <c r="C14" s="947">
        <v>3.7</v>
      </c>
      <c r="D14" s="948"/>
      <c r="E14" s="949">
        <v>2.78</v>
      </c>
      <c r="F14" s="918"/>
      <c r="G14" s="914"/>
      <c r="H14" s="950">
        <v>3.77</v>
      </c>
      <c r="I14" s="951"/>
      <c r="J14" s="952">
        <v>2.8</v>
      </c>
      <c r="K14" s="918"/>
      <c r="L14" s="914"/>
      <c r="M14" s="950">
        <v>4.05</v>
      </c>
      <c r="N14" s="951"/>
      <c r="O14" s="952">
        <v>2.81</v>
      </c>
      <c r="P14" s="918"/>
      <c r="Q14" s="914"/>
      <c r="R14" s="950">
        <v>4.03</v>
      </c>
      <c r="S14" s="951"/>
      <c r="T14" s="952">
        <v>2.88</v>
      </c>
      <c r="U14" s="918"/>
      <c r="V14" s="896"/>
    </row>
    <row r="15" spans="1:22" ht="10.5" customHeight="1">
      <c r="A15" s="909"/>
      <c r="B15" s="909" t="s">
        <v>694</v>
      </c>
      <c r="C15" s="955">
        <v>2.35</v>
      </c>
      <c r="D15" s="956"/>
      <c r="E15" s="957">
        <v>0.82</v>
      </c>
      <c r="F15" s="958"/>
      <c r="G15" s="959"/>
      <c r="H15" s="960">
        <v>2.4</v>
      </c>
      <c r="I15" s="961"/>
      <c r="J15" s="962">
        <v>0.88</v>
      </c>
      <c r="K15" s="958"/>
      <c r="L15" s="959"/>
      <c r="M15" s="960">
        <v>2.48</v>
      </c>
      <c r="N15" s="961"/>
      <c r="O15" s="962">
        <v>0.94</v>
      </c>
      <c r="P15" s="958"/>
      <c r="Q15" s="959"/>
      <c r="R15" s="960">
        <v>2.44</v>
      </c>
      <c r="S15" s="961"/>
      <c r="T15" s="962">
        <v>0.96</v>
      </c>
      <c r="U15" s="958"/>
      <c r="V15" s="903"/>
    </row>
    <row r="16" spans="1:22" ht="10.5" customHeight="1">
      <c r="A16" s="965"/>
      <c r="B16" s="965"/>
      <c r="C16" s="966"/>
      <c r="D16" s="885"/>
      <c r="E16" s="966"/>
      <c r="F16" s="885"/>
      <c r="G16" s="966"/>
      <c r="H16" s="966"/>
      <c r="I16" s="885"/>
      <c r="J16" s="966"/>
      <c r="K16" s="885"/>
      <c r="L16" s="966"/>
      <c r="M16" s="966"/>
      <c r="N16" s="885"/>
      <c r="O16" s="966"/>
      <c r="P16" s="885"/>
      <c r="Q16" s="966"/>
      <c r="R16" s="966"/>
      <c r="S16" s="885"/>
      <c r="T16" s="966"/>
      <c r="U16" s="885"/>
      <c r="V16" s="967"/>
    </row>
    <row r="17" spans="1:22" ht="11.25" customHeight="1">
      <c r="A17" s="968"/>
      <c r="B17" s="968"/>
      <c r="C17" s="2081" t="s">
        <v>443</v>
      </c>
      <c r="D17" s="2082"/>
      <c r="E17" s="2083"/>
      <c r="F17" s="2082"/>
      <c r="G17" s="2084"/>
      <c r="H17" s="2081" t="s">
        <v>444</v>
      </c>
      <c r="I17" s="2082"/>
      <c r="J17" s="2083"/>
      <c r="K17" s="2082"/>
      <c r="L17" s="2084"/>
      <c r="M17" s="2081" t="s">
        <v>445</v>
      </c>
      <c r="N17" s="2082"/>
      <c r="O17" s="2083"/>
      <c r="P17" s="2082"/>
      <c r="Q17" s="2084"/>
      <c r="R17" s="2081" t="s">
        <v>446</v>
      </c>
      <c r="S17" s="2082"/>
      <c r="T17" s="2083"/>
      <c r="U17" s="2082"/>
      <c r="V17" s="2084"/>
    </row>
    <row r="18" spans="1:22" ht="11.25" customHeight="1">
      <c r="A18" s="887"/>
      <c r="B18" s="887"/>
      <c r="C18" s="982" t="s">
        <v>601</v>
      </c>
      <c r="D18" s="1242"/>
      <c r="E18" s="1244" t="s">
        <v>601</v>
      </c>
      <c r="F18" s="885"/>
      <c r="G18" s="893"/>
      <c r="H18" s="982" t="s">
        <v>601</v>
      </c>
      <c r="I18" s="892"/>
      <c r="J18" s="982" t="s">
        <v>601</v>
      </c>
      <c r="K18" s="885"/>
      <c r="L18" s="893"/>
      <c r="M18" s="982" t="s">
        <v>601</v>
      </c>
      <c r="N18" s="892"/>
      <c r="O18" s="982" t="s">
        <v>601</v>
      </c>
      <c r="P18" s="885"/>
      <c r="Q18" s="893"/>
      <c r="R18" s="982" t="s">
        <v>601</v>
      </c>
      <c r="S18" s="892"/>
      <c r="T18" s="982" t="s">
        <v>601</v>
      </c>
      <c r="U18" s="885"/>
      <c r="V18" s="969"/>
    </row>
    <row r="19" spans="1:22" ht="11.25" customHeight="1">
      <c r="A19" s="887"/>
      <c r="B19" s="887"/>
      <c r="C19" s="982" t="s">
        <v>602</v>
      </c>
      <c r="D19" s="1243"/>
      <c r="E19" s="982" t="s">
        <v>602</v>
      </c>
      <c r="F19" s="894"/>
      <c r="G19" s="893"/>
      <c r="H19" s="982" t="s">
        <v>602</v>
      </c>
      <c r="I19" s="894"/>
      <c r="J19" s="982" t="s">
        <v>602</v>
      </c>
      <c r="K19" s="918"/>
      <c r="L19" s="893"/>
      <c r="M19" s="982" t="s">
        <v>602</v>
      </c>
      <c r="N19" s="894"/>
      <c r="O19" s="982" t="s">
        <v>602</v>
      </c>
      <c r="P19" s="894"/>
      <c r="Q19" s="893"/>
      <c r="R19" s="982" t="s">
        <v>602</v>
      </c>
      <c r="S19" s="894"/>
      <c r="T19" s="982" t="s">
        <v>602</v>
      </c>
      <c r="U19" s="894"/>
      <c r="V19" s="969"/>
    </row>
    <row r="20" spans="1:22" ht="11.25" customHeight="1">
      <c r="A20" s="897"/>
      <c r="B20" s="897"/>
      <c r="C20" s="901" t="s">
        <v>600</v>
      </c>
      <c r="D20" s="1262" t="s">
        <v>84</v>
      </c>
      <c r="E20" s="902" t="s">
        <v>3</v>
      </c>
      <c r="F20" s="606" t="s">
        <v>84</v>
      </c>
      <c r="G20" s="902"/>
      <c r="H20" s="901" t="s">
        <v>600</v>
      </c>
      <c r="I20" s="1262" t="s">
        <v>84</v>
      </c>
      <c r="J20" s="902" t="s">
        <v>3</v>
      </c>
      <c r="K20" s="606" t="s">
        <v>84</v>
      </c>
      <c r="L20" s="902"/>
      <c r="M20" s="901" t="s">
        <v>600</v>
      </c>
      <c r="N20" s="1262" t="s">
        <v>84</v>
      </c>
      <c r="O20" s="902" t="s">
        <v>3</v>
      </c>
      <c r="P20" s="606" t="s">
        <v>84</v>
      </c>
      <c r="Q20" s="902"/>
      <c r="R20" s="901" t="s">
        <v>600</v>
      </c>
      <c r="S20" s="1262" t="s">
        <v>84</v>
      </c>
      <c r="T20" s="902" t="s">
        <v>3</v>
      </c>
      <c r="U20" s="606" t="s">
        <v>84</v>
      </c>
      <c r="V20" s="970"/>
    </row>
    <row r="21" spans="1:22" ht="18.75" customHeight="1">
      <c r="A21" s="2075" t="s">
        <v>843</v>
      </c>
      <c r="B21" s="2075"/>
      <c r="C21" s="907"/>
      <c r="D21" s="895"/>
      <c r="E21" s="908"/>
      <c r="F21" s="894"/>
      <c r="G21" s="908"/>
      <c r="H21" s="971"/>
      <c r="I21" s="894"/>
      <c r="J21" s="908"/>
      <c r="K21" s="894"/>
      <c r="L21" s="908"/>
      <c r="M21" s="907"/>
      <c r="N21" s="894"/>
      <c r="O21" s="908"/>
      <c r="P21" s="894"/>
      <c r="Q21" s="908"/>
      <c r="R21" s="907"/>
      <c r="S21" s="894"/>
      <c r="T21" s="908"/>
      <c r="U21" s="894"/>
      <c r="V21" s="969"/>
    </row>
    <row r="22" spans="1:22" ht="10.5" customHeight="1">
      <c r="A22" s="909"/>
      <c r="B22" s="909" t="s">
        <v>250</v>
      </c>
      <c r="C22" s="915">
        <v>0.62</v>
      </c>
      <c r="D22" s="916"/>
      <c r="E22" s="917">
        <v>0.06</v>
      </c>
      <c r="F22" s="918"/>
      <c r="G22" s="966"/>
      <c r="H22" s="919">
        <v>0.62</v>
      </c>
      <c r="I22" s="918"/>
      <c r="J22" s="920">
        <v>0.11</v>
      </c>
      <c r="K22" s="918"/>
      <c r="L22" s="966"/>
      <c r="M22" s="919">
        <v>0.67</v>
      </c>
      <c r="N22" s="918"/>
      <c r="O22" s="920">
        <v>0.24</v>
      </c>
      <c r="P22" s="918"/>
      <c r="Q22" s="966"/>
      <c r="R22" s="919">
        <v>0.57</v>
      </c>
      <c r="S22" s="918"/>
      <c r="T22" s="920">
        <v>0.29</v>
      </c>
      <c r="U22" s="918"/>
      <c r="V22" s="896"/>
    </row>
    <row r="23" spans="1:22" ht="10.5" customHeight="1">
      <c r="A23" s="909"/>
      <c r="B23" s="909" t="s">
        <v>234</v>
      </c>
      <c r="C23" s="922">
        <v>0.01</v>
      </c>
      <c r="D23" s="916"/>
      <c r="E23" s="917">
        <v>0</v>
      </c>
      <c r="F23" s="918"/>
      <c r="G23" s="972"/>
      <c r="H23" s="923">
        <v>0.02</v>
      </c>
      <c r="I23" s="918"/>
      <c r="J23" s="924">
        <v>0</v>
      </c>
      <c r="K23" s="918"/>
      <c r="L23" s="972"/>
      <c r="M23" s="923">
        <v>0.01</v>
      </c>
      <c r="N23" s="918"/>
      <c r="O23" s="924">
        <v>0</v>
      </c>
      <c r="P23" s="918"/>
      <c r="Q23" s="972"/>
      <c r="R23" s="923">
        <v>0.01</v>
      </c>
      <c r="S23" s="918"/>
      <c r="T23" s="924">
        <v>0</v>
      </c>
      <c r="U23" s="918"/>
      <c r="V23" s="896"/>
    </row>
    <row r="24" spans="1:22" ht="10.5" customHeight="1">
      <c r="A24" s="909"/>
      <c r="B24" s="909" t="s">
        <v>2</v>
      </c>
      <c r="C24" s="923">
        <v>0.17</v>
      </c>
      <c r="D24" s="918"/>
      <c r="E24" s="917">
        <v>0</v>
      </c>
      <c r="F24" s="918"/>
      <c r="G24" s="972"/>
      <c r="H24" s="923">
        <v>0.15</v>
      </c>
      <c r="I24" s="918"/>
      <c r="J24" s="924">
        <v>0</v>
      </c>
      <c r="K24" s="918"/>
      <c r="L24" s="972"/>
      <c r="M24" s="923">
        <v>0.12</v>
      </c>
      <c r="N24" s="918"/>
      <c r="O24" s="924">
        <v>0</v>
      </c>
      <c r="P24" s="918"/>
      <c r="Q24" s="972"/>
      <c r="R24" s="923">
        <v>0.13</v>
      </c>
      <c r="S24" s="918"/>
      <c r="T24" s="924">
        <v>0</v>
      </c>
      <c r="U24" s="918"/>
      <c r="V24" s="896"/>
    </row>
    <row r="25" spans="1:22" ht="10.5" customHeight="1">
      <c r="A25" s="926"/>
      <c r="B25" s="926"/>
      <c r="C25" s="932"/>
      <c r="D25" s="930"/>
      <c r="E25" s="933"/>
      <c r="F25" s="973"/>
      <c r="G25" s="974"/>
      <c r="H25" s="932"/>
      <c r="I25" s="930"/>
      <c r="J25" s="934"/>
      <c r="K25" s="973"/>
      <c r="L25" s="974"/>
      <c r="M25" s="932"/>
      <c r="N25" s="930"/>
      <c r="O25" s="934"/>
      <c r="P25" s="973"/>
      <c r="Q25" s="974"/>
      <c r="R25" s="932"/>
      <c r="S25" s="930"/>
      <c r="T25" s="934"/>
      <c r="U25" s="973"/>
      <c r="V25" s="896"/>
    </row>
    <row r="26" spans="1:22" ht="10.5" customHeight="1">
      <c r="A26" s="2075" t="s">
        <v>338</v>
      </c>
      <c r="B26" s="2075"/>
      <c r="C26" s="939"/>
      <c r="D26" s="938"/>
      <c r="E26" s="940"/>
      <c r="F26" s="266"/>
      <c r="G26" s="974"/>
      <c r="H26" s="939"/>
      <c r="I26" s="938"/>
      <c r="J26" s="940"/>
      <c r="K26" s="266"/>
      <c r="L26" s="974"/>
      <c r="M26" s="939"/>
      <c r="N26" s="938"/>
      <c r="O26" s="940"/>
      <c r="P26" s="266"/>
      <c r="Q26" s="974"/>
      <c r="R26" s="939"/>
      <c r="S26" s="938"/>
      <c r="T26" s="940"/>
      <c r="U26" s="266"/>
      <c r="V26" s="896"/>
    </row>
    <row r="27" spans="1:22" ht="10.5" customHeight="1">
      <c r="A27" s="909"/>
      <c r="B27" s="909" t="s">
        <v>252</v>
      </c>
      <c r="C27" s="943">
        <v>0.08</v>
      </c>
      <c r="D27" s="916"/>
      <c r="E27" s="944">
        <v>0.01</v>
      </c>
      <c r="F27" s="267"/>
      <c r="G27" s="966"/>
      <c r="H27" s="945">
        <v>0.08</v>
      </c>
      <c r="I27" s="916"/>
      <c r="J27" s="946">
        <v>0.01</v>
      </c>
      <c r="K27" s="267"/>
      <c r="L27" s="966"/>
      <c r="M27" s="945">
        <v>0.08</v>
      </c>
      <c r="N27" s="916"/>
      <c r="O27" s="946">
        <v>0.01</v>
      </c>
      <c r="P27" s="267"/>
      <c r="Q27" s="966"/>
      <c r="R27" s="945">
        <v>0.07</v>
      </c>
      <c r="S27" s="916"/>
      <c r="T27" s="946">
        <v>0.01</v>
      </c>
      <c r="U27" s="267"/>
      <c r="V27" s="896"/>
    </row>
    <row r="28" spans="1:22" ht="10.5" customHeight="1">
      <c r="A28" s="909"/>
      <c r="B28" s="909" t="s">
        <v>337</v>
      </c>
      <c r="C28" s="950">
        <v>4.02</v>
      </c>
      <c r="D28" s="951"/>
      <c r="E28" s="952">
        <v>2.96</v>
      </c>
      <c r="F28" s="267"/>
      <c r="G28" s="972"/>
      <c r="H28" s="953">
        <v>4.01</v>
      </c>
      <c r="I28" s="951"/>
      <c r="J28" s="954">
        <v>3.05</v>
      </c>
      <c r="K28" s="267"/>
      <c r="L28" s="972"/>
      <c r="M28" s="953">
        <v>3.97</v>
      </c>
      <c r="N28" s="951"/>
      <c r="O28" s="954">
        <v>3.05</v>
      </c>
      <c r="P28" s="267"/>
      <c r="Q28" s="972"/>
      <c r="R28" s="953">
        <v>3.68</v>
      </c>
      <c r="S28" s="951"/>
      <c r="T28" s="954">
        <v>2.97</v>
      </c>
      <c r="U28" s="267"/>
      <c r="V28" s="896"/>
    </row>
    <row r="29" spans="1:22" ht="10.5" customHeight="1">
      <c r="A29" s="909"/>
      <c r="B29" s="909" t="s">
        <v>694</v>
      </c>
      <c r="C29" s="960">
        <v>2.44</v>
      </c>
      <c r="D29" s="961"/>
      <c r="E29" s="962">
        <v>0.99</v>
      </c>
      <c r="F29" s="975"/>
      <c r="G29" s="976"/>
      <c r="H29" s="963">
        <v>2.46</v>
      </c>
      <c r="I29" s="961"/>
      <c r="J29" s="964">
        <v>1.02</v>
      </c>
      <c r="K29" s="975"/>
      <c r="L29" s="976"/>
      <c r="M29" s="963">
        <v>2.41</v>
      </c>
      <c r="N29" s="961"/>
      <c r="O29" s="964">
        <v>1.06</v>
      </c>
      <c r="P29" s="975"/>
      <c r="Q29" s="976"/>
      <c r="R29" s="963">
        <v>2.38</v>
      </c>
      <c r="S29" s="961"/>
      <c r="T29" s="964">
        <v>1.07</v>
      </c>
      <c r="U29" s="975"/>
      <c r="V29" s="977"/>
    </row>
    <row r="30" spans="1:22" ht="4.5" customHeight="1">
      <c r="A30" s="978"/>
      <c r="B30" s="978"/>
      <c r="C30" s="978"/>
      <c r="D30" s="267"/>
      <c r="E30" s="978"/>
      <c r="F30" s="267"/>
      <c r="G30" s="978"/>
      <c r="H30" s="978"/>
      <c r="I30" s="267"/>
      <c r="J30" s="978"/>
      <c r="K30" s="267"/>
      <c r="L30" s="978"/>
      <c r="M30" s="978"/>
      <c r="N30" s="267"/>
      <c r="O30" s="978"/>
      <c r="P30" s="267"/>
      <c r="Q30" s="978"/>
      <c r="R30" s="978"/>
      <c r="S30" s="267"/>
      <c r="T30" s="978"/>
      <c r="U30" s="267"/>
      <c r="V30" s="979"/>
    </row>
    <row r="31" spans="1:22" ht="9.75" customHeight="1">
      <c r="A31" s="980">
        <v>1</v>
      </c>
      <c r="B31" s="2087" t="s">
        <v>409</v>
      </c>
      <c r="C31" s="2087"/>
      <c r="D31" s="2087"/>
      <c r="E31" s="2087"/>
      <c r="F31" s="2087"/>
      <c r="G31" s="2087"/>
      <c r="H31" s="2087"/>
      <c r="I31" s="2087"/>
      <c r="J31" s="2087"/>
      <c r="K31" s="2087"/>
      <c r="L31" s="2087"/>
      <c r="M31" s="2087"/>
      <c r="N31" s="2087"/>
      <c r="O31" s="2087"/>
      <c r="P31" s="2087"/>
      <c r="Q31" s="2087"/>
      <c r="R31" s="2087"/>
      <c r="S31" s="2087"/>
      <c r="T31" s="2087"/>
      <c r="U31" s="2087"/>
      <c r="V31" s="2087"/>
    </row>
    <row r="32" spans="1:22" ht="10.5" customHeight="1">
      <c r="A32" s="978"/>
      <c r="B32" s="2087"/>
      <c r="C32" s="2087"/>
      <c r="D32" s="2087"/>
      <c r="E32" s="2087"/>
      <c r="F32" s="2087"/>
      <c r="G32" s="2087"/>
      <c r="H32" s="2087"/>
      <c r="I32" s="2087"/>
      <c r="J32" s="2087"/>
      <c r="K32" s="2087"/>
      <c r="L32" s="2087"/>
      <c r="M32" s="2087"/>
      <c r="N32" s="2087"/>
      <c r="O32" s="2087"/>
      <c r="P32" s="2087"/>
      <c r="Q32" s="2087"/>
      <c r="R32" s="2087"/>
      <c r="S32" s="2087"/>
      <c r="T32" s="2087"/>
      <c r="U32" s="2087"/>
      <c r="V32" s="2087"/>
    </row>
    <row r="33" spans="1:22" ht="9" customHeight="1">
      <c r="A33" s="978"/>
      <c r="B33" s="2085" t="s">
        <v>410</v>
      </c>
      <c r="C33" s="2085"/>
      <c r="D33" s="2086"/>
      <c r="E33" s="2085"/>
      <c r="F33" s="2086"/>
      <c r="G33" s="2085"/>
      <c r="H33" s="2085"/>
      <c r="I33" s="2086"/>
      <c r="J33" s="2085"/>
      <c r="K33" s="2086"/>
      <c r="L33" s="2085"/>
      <c r="M33" s="2085"/>
      <c r="N33" s="2086"/>
      <c r="O33" s="2085"/>
      <c r="P33" s="2086"/>
      <c r="Q33" s="2085"/>
      <c r="R33" s="2085"/>
      <c r="S33" s="2086"/>
      <c r="T33" s="2085"/>
      <c r="U33" s="2086"/>
      <c r="V33" s="2085"/>
    </row>
    <row r="34" spans="1:22" ht="28.5" customHeight="1">
      <c r="A34" s="978"/>
      <c r="B34" s="2087" t="s">
        <v>411</v>
      </c>
      <c r="C34" s="2087"/>
      <c r="D34" s="2088"/>
      <c r="E34" s="2087"/>
      <c r="F34" s="2088"/>
      <c r="G34" s="2087"/>
      <c r="H34" s="2087"/>
      <c r="I34" s="2088"/>
      <c r="J34" s="2087"/>
      <c r="K34" s="2088"/>
      <c r="L34" s="2087"/>
      <c r="M34" s="2087"/>
      <c r="N34" s="2088"/>
      <c r="O34" s="2087"/>
      <c r="P34" s="2088"/>
      <c r="Q34" s="2087"/>
      <c r="R34" s="2087"/>
      <c r="S34" s="2088"/>
      <c r="T34" s="2087"/>
      <c r="U34" s="2088"/>
      <c r="V34" s="2087"/>
    </row>
  </sheetData>
  <sheetProtection/>
  <mergeCells count="17">
    <mergeCell ref="B33:V33"/>
    <mergeCell ref="B34:V34"/>
    <mergeCell ref="A26:B26"/>
    <mergeCell ref="A21:B21"/>
    <mergeCell ref="B31:V32"/>
    <mergeCell ref="A1:V1"/>
    <mergeCell ref="A7:B7"/>
    <mergeCell ref="A3:B3"/>
    <mergeCell ref="C3:G3"/>
    <mergeCell ref="R17:V17"/>
    <mergeCell ref="R3:V3"/>
    <mergeCell ref="H3:L3"/>
    <mergeCell ref="A12:B12"/>
    <mergeCell ref="M17:Q17"/>
    <mergeCell ref="H17:L17"/>
    <mergeCell ref="C17:G17"/>
    <mergeCell ref="M3:Q3"/>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22" min="3" max="39" man="1"/>
  </colBreaks>
</worksheet>
</file>

<file path=xl/worksheets/sheet24.xml><?xml version="1.0" encoding="utf-8"?>
<worksheet xmlns="http://schemas.openxmlformats.org/spreadsheetml/2006/main" xmlns:r="http://schemas.openxmlformats.org/officeDocument/2006/relationships">
  <dimension ref="A1:R41"/>
  <sheetViews>
    <sheetView zoomScaleSheetLayoutView="100" zoomScalePageLayoutView="0" workbookViewId="0" topLeftCell="A1">
      <selection activeCell="G11" sqref="G11"/>
    </sheetView>
  </sheetViews>
  <sheetFormatPr defaultColWidth="8.421875" defaultRowHeight="12.75"/>
  <cols>
    <col min="1" max="1" width="4.140625" style="635" customWidth="1"/>
    <col min="2" max="2" width="2.140625" style="635" customWidth="1"/>
    <col min="3" max="3" width="43.57421875" style="635" customWidth="1"/>
    <col min="4" max="4" width="8.8515625" style="635" customWidth="1"/>
    <col min="5" max="5" width="7.7109375" style="635" customWidth="1"/>
    <col min="6" max="6" width="8.57421875" style="635" customWidth="1"/>
    <col min="7" max="7" width="7.7109375" style="635" customWidth="1"/>
    <col min="8" max="8" width="8.140625" style="635" customWidth="1"/>
    <col min="9" max="9" width="7.7109375" style="635" customWidth="1"/>
    <col min="10" max="11" width="1.28515625" style="635" customWidth="1"/>
    <col min="12" max="12" width="7.7109375" style="635" customWidth="1"/>
    <col min="13" max="13" width="7.140625" style="635" customWidth="1"/>
    <col min="14" max="14" width="7.7109375" style="635" customWidth="1"/>
    <col min="15" max="15" width="7.57421875" style="635" customWidth="1"/>
    <col min="16" max="16" width="7.7109375" style="635" customWidth="1"/>
    <col min="17" max="17" width="7.140625" style="635" customWidth="1"/>
    <col min="18" max="18" width="1.28515625" style="635" customWidth="1"/>
    <col min="19" max="19" width="8.421875" style="635" customWidth="1"/>
    <col min="20" max="20" width="8.421875" style="880" customWidth="1"/>
    <col min="21" max="22" width="8.421875" style="635" customWidth="1"/>
    <col min="23" max="23" width="8.421875" style="880" customWidth="1"/>
    <col min="24" max="25" width="8.421875" style="635" customWidth="1"/>
    <col min="26" max="26" width="8.421875" style="880" customWidth="1"/>
    <col min="27" max="28" width="8.421875" style="635" customWidth="1"/>
    <col min="29" max="29" width="8.421875" style="880" customWidth="1"/>
    <col min="30" max="31" width="8.421875" style="635" customWidth="1"/>
    <col min="32" max="32" width="8.421875" style="880" customWidth="1"/>
    <col min="33" max="33" width="8.421875" style="635" customWidth="1"/>
    <col min="34" max="16384" width="8.421875" style="635" customWidth="1"/>
  </cols>
  <sheetData>
    <row r="1" spans="1:18" ht="18" customHeight="1">
      <c r="A1" s="1991" t="s">
        <v>824</v>
      </c>
      <c r="B1" s="1991"/>
      <c r="C1" s="1991"/>
      <c r="D1" s="1991"/>
      <c r="E1" s="1991"/>
      <c r="F1" s="1991"/>
      <c r="G1" s="1991"/>
      <c r="H1" s="1991"/>
      <c r="I1" s="1991"/>
      <c r="J1" s="1991"/>
      <c r="K1" s="1991"/>
      <c r="L1" s="1991"/>
      <c r="M1" s="1991"/>
      <c r="N1" s="1991"/>
      <c r="O1" s="1991"/>
      <c r="P1" s="1991"/>
      <c r="Q1" s="1991"/>
      <c r="R1" s="1991"/>
    </row>
    <row r="2" spans="1:18" ht="10.5" customHeight="1">
      <c r="A2" s="636"/>
      <c r="B2" s="636"/>
      <c r="C2" s="636"/>
      <c r="D2" s="881"/>
      <c r="E2" s="881"/>
      <c r="F2" s="881"/>
      <c r="G2" s="881"/>
      <c r="H2" s="881"/>
      <c r="I2" s="881"/>
      <c r="J2" s="881"/>
      <c r="K2" s="881"/>
      <c r="L2" s="881"/>
      <c r="M2" s="881"/>
      <c r="N2" s="881"/>
      <c r="O2" s="881"/>
      <c r="P2" s="881"/>
      <c r="Q2" s="881"/>
      <c r="R2" s="881"/>
    </row>
    <row r="3" spans="1:18" ht="11.25" customHeight="1">
      <c r="A3" s="2091"/>
      <c r="B3" s="2091"/>
      <c r="C3" s="2091"/>
      <c r="D3" s="2094" t="s">
        <v>904</v>
      </c>
      <c r="E3" s="2095"/>
      <c r="F3" s="2095"/>
      <c r="G3" s="2095"/>
      <c r="H3" s="2095"/>
      <c r="I3" s="2095"/>
      <c r="J3" s="2096"/>
      <c r="K3" s="983"/>
      <c r="L3" s="2092" t="s">
        <v>803</v>
      </c>
      <c r="M3" s="2093"/>
      <c r="N3" s="2093"/>
      <c r="O3" s="2093"/>
      <c r="P3" s="2093"/>
      <c r="Q3" s="2093"/>
      <c r="R3" s="984"/>
    </row>
    <row r="4" spans="1:18" ht="12" customHeight="1">
      <c r="A4" s="983"/>
      <c r="B4" s="983"/>
      <c r="C4" s="983"/>
      <c r="D4" s="985" t="s">
        <v>604</v>
      </c>
      <c r="E4" s="986" t="s">
        <v>607</v>
      </c>
      <c r="F4" s="986" t="s">
        <v>609</v>
      </c>
      <c r="G4" s="987"/>
      <c r="H4" s="988"/>
      <c r="I4" s="986"/>
      <c r="J4" s="889"/>
      <c r="K4" s="888"/>
      <c r="L4" s="989" t="s">
        <v>604</v>
      </c>
      <c r="M4" s="990" t="s">
        <v>607</v>
      </c>
      <c r="N4" s="990" t="s">
        <v>609</v>
      </c>
      <c r="O4" s="991"/>
      <c r="P4" s="992"/>
      <c r="Q4" s="990"/>
      <c r="R4" s="993"/>
    </row>
    <row r="5" spans="1:18" ht="11.25" customHeight="1">
      <c r="A5" s="983"/>
      <c r="B5" s="983"/>
      <c r="C5" s="983"/>
      <c r="D5" s="994" t="s">
        <v>605</v>
      </c>
      <c r="E5" s="988" t="s">
        <v>608</v>
      </c>
      <c r="F5" s="988" t="s">
        <v>605</v>
      </c>
      <c r="G5" s="988" t="s">
        <v>610</v>
      </c>
      <c r="H5" s="988" t="s">
        <v>612</v>
      </c>
      <c r="I5" s="988" t="s">
        <v>612</v>
      </c>
      <c r="J5" s="993"/>
      <c r="K5" s="888"/>
      <c r="L5" s="995" t="s">
        <v>605</v>
      </c>
      <c r="M5" s="992" t="s">
        <v>608</v>
      </c>
      <c r="N5" s="992" t="s">
        <v>605</v>
      </c>
      <c r="O5" s="992" t="s">
        <v>610</v>
      </c>
      <c r="P5" s="992" t="s">
        <v>612</v>
      </c>
      <c r="Q5" s="992" t="s">
        <v>612</v>
      </c>
      <c r="R5" s="993"/>
    </row>
    <row r="6" spans="1:18" ht="11.25" customHeight="1">
      <c r="A6" s="996"/>
      <c r="B6" s="996"/>
      <c r="C6" s="996"/>
      <c r="D6" s="997" t="s">
        <v>603</v>
      </c>
      <c r="E6" s="998" t="s">
        <v>606</v>
      </c>
      <c r="F6" s="998" t="s">
        <v>603</v>
      </c>
      <c r="G6" s="998" t="s">
        <v>611</v>
      </c>
      <c r="H6" s="998" t="s">
        <v>603</v>
      </c>
      <c r="I6" s="998" t="s">
        <v>613</v>
      </c>
      <c r="J6" s="900"/>
      <c r="K6" s="999"/>
      <c r="L6" s="1000" t="s">
        <v>603</v>
      </c>
      <c r="M6" s="1001" t="s">
        <v>606</v>
      </c>
      <c r="N6" s="1001" t="s">
        <v>603</v>
      </c>
      <c r="O6" s="1001" t="s">
        <v>611</v>
      </c>
      <c r="P6" s="1001" t="s">
        <v>603</v>
      </c>
      <c r="Q6" s="1001" t="s">
        <v>613</v>
      </c>
      <c r="R6" s="900"/>
    </row>
    <row r="7" spans="1:18" ht="10.5" customHeight="1">
      <c r="A7" s="2090" t="s">
        <v>822</v>
      </c>
      <c r="B7" s="2090"/>
      <c r="C7" s="2090"/>
      <c r="D7" s="1002"/>
      <c r="E7" s="1003"/>
      <c r="F7" s="1003"/>
      <c r="G7" s="1003"/>
      <c r="H7" s="1003"/>
      <c r="I7" s="1003"/>
      <c r="J7" s="559"/>
      <c r="K7" s="1002"/>
      <c r="L7" s="1004"/>
      <c r="M7" s="1005"/>
      <c r="N7" s="1005"/>
      <c r="O7" s="1005"/>
      <c r="P7" s="1005"/>
      <c r="Q7" s="1005"/>
      <c r="R7" s="559"/>
    </row>
    <row r="8" spans="1:18" ht="10.5" customHeight="1">
      <c r="A8" s="1006"/>
      <c r="B8" s="2097" t="s">
        <v>250</v>
      </c>
      <c r="C8" s="2097"/>
      <c r="D8" s="1008">
        <v>2.94</v>
      </c>
      <c r="E8" s="1009">
        <v>0.47</v>
      </c>
      <c r="F8" s="1009">
        <v>31.8</v>
      </c>
      <c r="G8" s="1009">
        <v>29.1</v>
      </c>
      <c r="H8" s="1009">
        <v>74.49</v>
      </c>
      <c r="I8" s="1009">
        <v>62.87</v>
      </c>
      <c r="J8" s="1010"/>
      <c r="K8" s="1011"/>
      <c r="L8" s="1012">
        <v>2.97</v>
      </c>
      <c r="M8" s="1013">
        <v>0.46</v>
      </c>
      <c r="N8" s="1013">
        <v>33.05</v>
      </c>
      <c r="O8" s="1013">
        <v>27.29</v>
      </c>
      <c r="P8" s="1013">
        <v>74.8</v>
      </c>
      <c r="Q8" s="1013">
        <v>58.38</v>
      </c>
      <c r="R8" s="1014"/>
    </row>
    <row r="9" spans="1:18" ht="10.5" customHeight="1">
      <c r="A9" s="1006"/>
      <c r="B9" s="2089" t="s">
        <v>234</v>
      </c>
      <c r="C9" s="2089"/>
      <c r="D9" s="1008">
        <v>0.68</v>
      </c>
      <c r="E9" s="1009">
        <v>0</v>
      </c>
      <c r="F9" s="1009">
        <v>97</v>
      </c>
      <c r="G9" s="1009">
        <v>100</v>
      </c>
      <c r="H9" s="1009">
        <v>67.15</v>
      </c>
      <c r="I9" s="1009" t="s">
        <v>453</v>
      </c>
      <c r="J9" s="1015"/>
      <c r="K9" s="1016"/>
      <c r="L9" s="1012">
        <v>0.66</v>
      </c>
      <c r="M9" s="1013">
        <v>0</v>
      </c>
      <c r="N9" s="1013">
        <v>97</v>
      </c>
      <c r="O9" s="1013">
        <v>100</v>
      </c>
      <c r="P9" s="1013">
        <v>68.05</v>
      </c>
      <c r="Q9" s="1013" t="s">
        <v>453</v>
      </c>
      <c r="R9" s="1014"/>
    </row>
    <row r="10" spans="1:18" ht="10.5" customHeight="1">
      <c r="A10" s="1006"/>
      <c r="B10" s="2089" t="s">
        <v>2</v>
      </c>
      <c r="C10" s="2089"/>
      <c r="D10" s="1008">
        <v>1.87</v>
      </c>
      <c r="E10" s="1009">
        <v>0</v>
      </c>
      <c r="F10" s="1009" t="s">
        <v>453</v>
      </c>
      <c r="G10" s="1009" t="s">
        <v>453</v>
      </c>
      <c r="H10" s="1009">
        <v>68.93</v>
      </c>
      <c r="I10" s="1009" t="s">
        <v>453</v>
      </c>
      <c r="J10" s="1015"/>
      <c r="K10" s="1016"/>
      <c r="L10" s="1012">
        <v>1.47</v>
      </c>
      <c r="M10" s="1013">
        <v>0</v>
      </c>
      <c r="N10" s="1013" t="s">
        <v>453</v>
      </c>
      <c r="O10" s="1013" t="s">
        <v>453</v>
      </c>
      <c r="P10" s="1013">
        <v>66.97</v>
      </c>
      <c r="Q10" s="1013" t="s">
        <v>453</v>
      </c>
      <c r="R10" s="1014"/>
    </row>
    <row r="11" spans="1:18" ht="10.5" customHeight="1">
      <c r="A11" s="1017"/>
      <c r="B11" s="1017"/>
      <c r="C11" s="1017"/>
      <c r="D11" s="1018"/>
      <c r="E11" s="1019"/>
      <c r="F11" s="1019"/>
      <c r="G11" s="1019"/>
      <c r="H11" s="1019"/>
      <c r="I11" s="1019"/>
      <c r="J11" s="1020"/>
      <c r="K11" s="1021"/>
      <c r="L11" s="1022"/>
      <c r="M11" s="1023"/>
      <c r="N11" s="1023"/>
      <c r="O11" s="1023"/>
      <c r="P11" s="1023"/>
      <c r="Q11" s="1023"/>
      <c r="R11" s="1014"/>
    </row>
    <row r="12" spans="1:18" ht="10.5" customHeight="1">
      <c r="A12" s="2090" t="s">
        <v>823</v>
      </c>
      <c r="B12" s="2090"/>
      <c r="C12" s="2090"/>
      <c r="D12" s="1024"/>
      <c r="E12" s="1025"/>
      <c r="F12" s="1025"/>
      <c r="G12" s="1025"/>
      <c r="H12" s="1025"/>
      <c r="I12" s="1025"/>
      <c r="J12" s="1020"/>
      <c r="K12" s="1021"/>
      <c r="L12" s="1026"/>
      <c r="M12" s="1027"/>
      <c r="N12" s="1027"/>
      <c r="O12" s="1027"/>
      <c r="P12" s="1027"/>
      <c r="Q12" s="1027"/>
      <c r="R12" s="1014"/>
    </row>
    <row r="13" spans="1:18" ht="10.5" customHeight="1">
      <c r="A13" s="1028"/>
      <c r="B13" s="2091" t="s">
        <v>252</v>
      </c>
      <c r="C13" s="2091"/>
      <c r="D13" s="1024"/>
      <c r="E13" s="1025"/>
      <c r="F13" s="1025"/>
      <c r="G13" s="1025"/>
      <c r="H13" s="1025"/>
      <c r="I13" s="1025"/>
      <c r="J13" s="1020"/>
      <c r="K13" s="1021"/>
      <c r="L13" s="1026"/>
      <c r="M13" s="1027"/>
      <c r="N13" s="1027"/>
      <c r="O13" s="1027"/>
      <c r="P13" s="1027"/>
      <c r="Q13" s="1027"/>
      <c r="R13" s="1014"/>
    </row>
    <row r="14" spans="1:18" ht="10.5" customHeight="1">
      <c r="A14" s="1006"/>
      <c r="B14" s="1006"/>
      <c r="C14" s="1007" t="s">
        <v>4</v>
      </c>
      <c r="D14" s="1029">
        <v>0.49</v>
      </c>
      <c r="E14" s="1030">
        <v>0.4</v>
      </c>
      <c r="F14" s="1030">
        <v>21.24</v>
      </c>
      <c r="G14" s="1030">
        <v>11.35</v>
      </c>
      <c r="H14" s="1030" t="s">
        <v>453</v>
      </c>
      <c r="I14" s="1030" t="s">
        <v>453</v>
      </c>
      <c r="J14" s="1015"/>
      <c r="K14" s="1016"/>
      <c r="L14" s="1031">
        <v>0.61</v>
      </c>
      <c r="M14" s="1032">
        <v>0.44</v>
      </c>
      <c r="N14" s="1032">
        <v>20.75</v>
      </c>
      <c r="O14" s="1032">
        <v>7.78</v>
      </c>
      <c r="P14" s="1032" t="s">
        <v>453</v>
      </c>
      <c r="Q14" s="1032" t="s">
        <v>453</v>
      </c>
      <c r="R14" s="1014"/>
    </row>
    <row r="15" spans="1:18" ht="10.5" customHeight="1">
      <c r="A15" s="1006"/>
      <c r="B15" s="1006"/>
      <c r="C15" s="1033" t="s">
        <v>1</v>
      </c>
      <c r="D15" s="1029">
        <v>0.58</v>
      </c>
      <c r="E15" s="1030">
        <v>0.56</v>
      </c>
      <c r="F15" s="1030" t="s">
        <v>453</v>
      </c>
      <c r="G15" s="1030" t="s">
        <v>453</v>
      </c>
      <c r="H15" s="1030" t="s">
        <v>453</v>
      </c>
      <c r="I15" s="1030" t="s">
        <v>453</v>
      </c>
      <c r="J15" s="1015"/>
      <c r="K15" s="1016"/>
      <c r="L15" s="1031">
        <v>0.61</v>
      </c>
      <c r="M15" s="1032">
        <v>0.56</v>
      </c>
      <c r="N15" s="1032" t="s">
        <v>453</v>
      </c>
      <c r="O15" s="1032" t="s">
        <v>453</v>
      </c>
      <c r="P15" s="1032" t="s">
        <v>453</v>
      </c>
      <c r="Q15" s="1032" t="s">
        <v>453</v>
      </c>
      <c r="R15" s="1014"/>
    </row>
    <row r="16" spans="1:18" ht="10.5" customHeight="1">
      <c r="A16" s="1006"/>
      <c r="B16" s="1006"/>
      <c r="C16" s="1006" t="s">
        <v>0</v>
      </c>
      <c r="D16" s="1029">
        <v>0.21</v>
      </c>
      <c r="E16" s="1030">
        <v>0.18</v>
      </c>
      <c r="F16" s="1030">
        <v>41.94</v>
      </c>
      <c r="G16" s="1030">
        <v>11.5</v>
      </c>
      <c r="H16" s="1030">
        <v>93.66</v>
      </c>
      <c r="I16" s="1030">
        <v>88.19</v>
      </c>
      <c r="J16" s="1010"/>
      <c r="K16" s="1011"/>
      <c r="L16" s="1031">
        <v>0.21</v>
      </c>
      <c r="M16" s="1032">
        <v>0.19</v>
      </c>
      <c r="N16" s="1032">
        <v>40.52</v>
      </c>
      <c r="O16" s="1032">
        <v>7.92</v>
      </c>
      <c r="P16" s="1032">
        <v>94.42</v>
      </c>
      <c r="Q16" s="1032">
        <v>92.18</v>
      </c>
      <c r="R16" s="1014"/>
    </row>
    <row r="17" spans="1:18" ht="10.5" customHeight="1">
      <c r="A17" s="1006"/>
      <c r="B17" s="2089" t="s">
        <v>337</v>
      </c>
      <c r="C17" s="2089"/>
      <c r="D17" s="1029">
        <v>1.33</v>
      </c>
      <c r="E17" s="1030">
        <v>1.12</v>
      </c>
      <c r="F17" s="1030">
        <v>91.21</v>
      </c>
      <c r="G17" s="1030">
        <v>87.6</v>
      </c>
      <c r="H17" s="1030">
        <v>102.88</v>
      </c>
      <c r="I17" s="1030">
        <v>95.74</v>
      </c>
      <c r="J17" s="1010"/>
      <c r="K17" s="1011"/>
      <c r="L17" s="1031">
        <v>1.32</v>
      </c>
      <c r="M17" s="1032">
        <v>1.14</v>
      </c>
      <c r="N17" s="1032">
        <v>91.2</v>
      </c>
      <c r="O17" s="1032">
        <v>86.99</v>
      </c>
      <c r="P17" s="1032">
        <v>102.49</v>
      </c>
      <c r="Q17" s="1032">
        <v>93.12</v>
      </c>
      <c r="R17" s="1014"/>
    </row>
    <row r="18" spans="1:18" ht="10.5" customHeight="1">
      <c r="A18" s="1006"/>
      <c r="B18" s="2089" t="s">
        <v>694</v>
      </c>
      <c r="C18" s="2089"/>
      <c r="D18" s="1034">
        <v>2.19</v>
      </c>
      <c r="E18" s="1035">
        <v>1.76</v>
      </c>
      <c r="F18" s="1035">
        <v>82.27</v>
      </c>
      <c r="G18" s="1035">
        <v>75.33</v>
      </c>
      <c r="H18" s="1036">
        <v>104.66</v>
      </c>
      <c r="I18" s="1030">
        <v>95.11</v>
      </c>
      <c r="J18" s="1037"/>
      <c r="K18" s="1011"/>
      <c r="L18" s="1038">
        <v>2.26</v>
      </c>
      <c r="M18" s="1039">
        <v>1.8</v>
      </c>
      <c r="N18" s="1039">
        <v>81.91</v>
      </c>
      <c r="O18" s="1039">
        <v>75.92</v>
      </c>
      <c r="P18" s="1040">
        <v>95.4</v>
      </c>
      <c r="Q18" s="1040">
        <v>99.06</v>
      </c>
      <c r="R18" s="1041"/>
    </row>
    <row r="19" spans="1:18" ht="10.5" customHeight="1">
      <c r="A19" s="1042"/>
      <c r="B19" s="1042"/>
      <c r="C19" s="1042"/>
      <c r="D19" s="1043"/>
      <c r="E19" s="1043"/>
      <c r="F19" s="1043"/>
      <c r="G19" s="1043"/>
      <c r="H19" s="1043"/>
      <c r="I19" s="1044"/>
      <c r="J19" s="1043"/>
      <c r="K19" s="1043"/>
      <c r="L19" s="1045"/>
      <c r="M19" s="1045"/>
      <c r="N19" s="1045"/>
      <c r="O19" s="1045"/>
      <c r="P19" s="1045"/>
      <c r="Q19" s="1045"/>
      <c r="R19" s="1043"/>
    </row>
    <row r="20" spans="1:18" ht="11.25" customHeight="1">
      <c r="A20" s="2091"/>
      <c r="B20" s="2091"/>
      <c r="C20" s="2091"/>
      <c r="D20" s="2092" t="s">
        <v>441</v>
      </c>
      <c r="E20" s="2093"/>
      <c r="F20" s="2093"/>
      <c r="G20" s="2093"/>
      <c r="H20" s="2093"/>
      <c r="I20" s="2093"/>
      <c r="J20" s="2098"/>
      <c r="K20" s="983"/>
      <c r="L20" s="2092" t="s">
        <v>442</v>
      </c>
      <c r="M20" s="2093"/>
      <c r="N20" s="2093"/>
      <c r="O20" s="2093"/>
      <c r="P20" s="2093"/>
      <c r="Q20" s="2093"/>
      <c r="R20" s="984"/>
    </row>
    <row r="21" spans="1:18" ht="12" customHeight="1">
      <c r="A21" s="983"/>
      <c r="B21" s="983"/>
      <c r="C21" s="983"/>
      <c r="D21" s="989" t="s">
        <v>604</v>
      </c>
      <c r="E21" s="990" t="s">
        <v>607</v>
      </c>
      <c r="F21" s="990" t="s">
        <v>609</v>
      </c>
      <c r="G21" s="991"/>
      <c r="H21" s="992"/>
      <c r="I21" s="990"/>
      <c r="J21" s="1046"/>
      <c r="K21" s="889"/>
      <c r="L21" s="989" t="s">
        <v>604</v>
      </c>
      <c r="M21" s="990" t="s">
        <v>607</v>
      </c>
      <c r="N21" s="990" t="s">
        <v>609</v>
      </c>
      <c r="O21" s="991"/>
      <c r="P21" s="992"/>
      <c r="Q21" s="990"/>
      <c r="R21" s="993"/>
    </row>
    <row r="22" spans="1:18" ht="11.25" customHeight="1">
      <c r="A22" s="983"/>
      <c r="B22" s="983"/>
      <c r="C22" s="983"/>
      <c r="D22" s="995" t="s">
        <v>605</v>
      </c>
      <c r="E22" s="992" t="s">
        <v>608</v>
      </c>
      <c r="F22" s="992" t="s">
        <v>605</v>
      </c>
      <c r="G22" s="992" t="s">
        <v>610</v>
      </c>
      <c r="H22" s="992" t="s">
        <v>612</v>
      </c>
      <c r="I22" s="992" t="s">
        <v>612</v>
      </c>
      <c r="J22" s="1047"/>
      <c r="K22" s="889"/>
      <c r="L22" s="995" t="s">
        <v>605</v>
      </c>
      <c r="M22" s="992" t="s">
        <v>608</v>
      </c>
      <c r="N22" s="992" t="s">
        <v>605</v>
      </c>
      <c r="O22" s="992" t="s">
        <v>610</v>
      </c>
      <c r="P22" s="992" t="s">
        <v>612</v>
      </c>
      <c r="Q22" s="992" t="s">
        <v>612</v>
      </c>
      <c r="R22" s="993"/>
    </row>
    <row r="23" spans="1:18" ht="11.25" customHeight="1">
      <c r="A23" s="996"/>
      <c r="B23" s="996"/>
      <c r="C23" s="996"/>
      <c r="D23" s="1000" t="s">
        <v>603</v>
      </c>
      <c r="E23" s="1001" t="s">
        <v>606</v>
      </c>
      <c r="F23" s="1001" t="s">
        <v>603</v>
      </c>
      <c r="G23" s="1001" t="s">
        <v>611</v>
      </c>
      <c r="H23" s="1001" t="s">
        <v>603</v>
      </c>
      <c r="I23" s="1001" t="s">
        <v>613</v>
      </c>
      <c r="J23" s="1048"/>
      <c r="K23" s="1049"/>
      <c r="L23" s="1000" t="s">
        <v>603</v>
      </c>
      <c r="M23" s="1001" t="s">
        <v>606</v>
      </c>
      <c r="N23" s="1001" t="s">
        <v>603</v>
      </c>
      <c r="O23" s="1001" t="s">
        <v>611</v>
      </c>
      <c r="P23" s="1001" t="s">
        <v>603</v>
      </c>
      <c r="Q23" s="1001" t="s">
        <v>613</v>
      </c>
      <c r="R23" s="900"/>
    </row>
    <row r="24" spans="1:18" ht="10.5" customHeight="1">
      <c r="A24" s="2090" t="s">
        <v>822</v>
      </c>
      <c r="B24" s="2090"/>
      <c r="C24" s="2090"/>
      <c r="D24" s="1004"/>
      <c r="E24" s="1005"/>
      <c r="F24" s="1005"/>
      <c r="G24" s="1005"/>
      <c r="H24" s="1005"/>
      <c r="I24" s="1005"/>
      <c r="J24" s="1050"/>
      <c r="K24" s="1003"/>
      <c r="L24" s="1004"/>
      <c r="M24" s="1005"/>
      <c r="N24" s="1005"/>
      <c r="O24" s="1005"/>
      <c r="P24" s="1005"/>
      <c r="Q24" s="1005"/>
      <c r="R24" s="559"/>
    </row>
    <row r="25" spans="1:18" ht="10.5" customHeight="1">
      <c r="A25" s="1006"/>
      <c r="B25" s="2097" t="s">
        <v>250</v>
      </c>
      <c r="C25" s="2097"/>
      <c r="D25" s="1012">
        <v>3.15</v>
      </c>
      <c r="E25" s="1013">
        <v>0.43</v>
      </c>
      <c r="F25" s="1013">
        <v>33.3</v>
      </c>
      <c r="G25" s="1013">
        <v>19.2</v>
      </c>
      <c r="H25" s="1013">
        <v>74.45</v>
      </c>
      <c r="I25" s="1013">
        <v>77.2</v>
      </c>
      <c r="J25" s="1051"/>
      <c r="K25" s="1043"/>
      <c r="L25" s="1012">
        <v>3.01</v>
      </c>
      <c r="M25" s="1013">
        <v>0.5</v>
      </c>
      <c r="N25" s="1013">
        <v>42.13</v>
      </c>
      <c r="O25" s="1013">
        <v>27.2</v>
      </c>
      <c r="P25" s="1013">
        <v>74.8</v>
      </c>
      <c r="Q25" s="1013">
        <v>58.64</v>
      </c>
      <c r="R25" s="1014"/>
    </row>
    <row r="26" spans="1:18" ht="10.5" customHeight="1">
      <c r="A26" s="1006"/>
      <c r="B26" s="2089" t="s">
        <v>234</v>
      </c>
      <c r="C26" s="2089"/>
      <c r="D26" s="1012">
        <v>0.71</v>
      </c>
      <c r="E26" s="1013">
        <v>0</v>
      </c>
      <c r="F26" s="1013">
        <v>97</v>
      </c>
      <c r="G26" s="1013">
        <v>100</v>
      </c>
      <c r="H26" s="1013">
        <v>69.73</v>
      </c>
      <c r="I26" s="1013" t="s">
        <v>453</v>
      </c>
      <c r="J26" s="1052"/>
      <c r="K26" s="1053"/>
      <c r="L26" s="1012">
        <v>0.67</v>
      </c>
      <c r="M26" s="1013">
        <v>0</v>
      </c>
      <c r="N26" s="1013">
        <v>97</v>
      </c>
      <c r="O26" s="1013">
        <v>100</v>
      </c>
      <c r="P26" s="1013">
        <v>69.211</v>
      </c>
      <c r="Q26" s="1013" t="s">
        <v>453</v>
      </c>
      <c r="R26" s="1014"/>
    </row>
    <row r="27" spans="1:18" ht="10.5" customHeight="1">
      <c r="A27" s="1006"/>
      <c r="B27" s="2089" t="s">
        <v>2</v>
      </c>
      <c r="C27" s="2089"/>
      <c r="D27" s="1012">
        <v>1.6</v>
      </c>
      <c r="E27" s="1013">
        <v>0</v>
      </c>
      <c r="F27" s="1013" t="s">
        <v>453</v>
      </c>
      <c r="G27" s="1013" t="s">
        <v>453</v>
      </c>
      <c r="H27" s="1013">
        <v>68.6</v>
      </c>
      <c r="I27" s="1013" t="s">
        <v>453</v>
      </c>
      <c r="J27" s="1052"/>
      <c r="K27" s="1053"/>
      <c r="L27" s="1012">
        <v>1.47</v>
      </c>
      <c r="M27" s="1013">
        <v>0</v>
      </c>
      <c r="N27" s="1013" t="s">
        <v>453</v>
      </c>
      <c r="O27" s="1013" t="s">
        <v>453</v>
      </c>
      <c r="P27" s="1013">
        <v>75.08</v>
      </c>
      <c r="Q27" s="1013" t="s">
        <v>453</v>
      </c>
      <c r="R27" s="1014"/>
    </row>
    <row r="28" spans="1:18" ht="10.5" customHeight="1">
      <c r="A28" s="1017"/>
      <c r="B28" s="1017"/>
      <c r="C28" s="1017"/>
      <c r="D28" s="1022"/>
      <c r="E28" s="1023"/>
      <c r="F28" s="1023"/>
      <c r="G28" s="1023"/>
      <c r="H28" s="1023"/>
      <c r="I28" s="1023"/>
      <c r="J28" s="1054"/>
      <c r="K28" s="1055"/>
      <c r="L28" s="1022"/>
      <c r="M28" s="1023"/>
      <c r="N28" s="1023"/>
      <c r="O28" s="1023"/>
      <c r="P28" s="1023"/>
      <c r="Q28" s="1023"/>
      <c r="R28" s="1014"/>
    </row>
    <row r="29" spans="1:18" ht="10.5" customHeight="1">
      <c r="A29" s="2090" t="s">
        <v>823</v>
      </c>
      <c r="B29" s="2090"/>
      <c r="C29" s="2090"/>
      <c r="D29" s="1026"/>
      <c r="E29" s="1027"/>
      <c r="F29" s="1027"/>
      <c r="G29" s="1027"/>
      <c r="H29" s="1027"/>
      <c r="I29" s="1027"/>
      <c r="J29" s="1054"/>
      <c r="K29" s="1055"/>
      <c r="L29" s="1026"/>
      <c r="M29" s="1027"/>
      <c r="N29" s="1027"/>
      <c r="O29" s="1027"/>
      <c r="P29" s="1027"/>
      <c r="Q29" s="1027"/>
      <c r="R29" s="1014"/>
    </row>
    <row r="30" spans="1:18" ht="10.5" customHeight="1">
      <c r="A30" s="1028"/>
      <c r="B30" s="2091" t="s">
        <v>252</v>
      </c>
      <c r="C30" s="2091"/>
      <c r="D30" s="1026"/>
      <c r="E30" s="1027"/>
      <c r="F30" s="1027"/>
      <c r="G30" s="1027"/>
      <c r="H30" s="1027"/>
      <c r="I30" s="1027"/>
      <c r="J30" s="1054"/>
      <c r="K30" s="1055"/>
      <c r="L30" s="1026"/>
      <c r="M30" s="1027"/>
      <c r="N30" s="1027"/>
      <c r="O30" s="1027"/>
      <c r="P30" s="1027"/>
      <c r="Q30" s="1027"/>
      <c r="R30" s="1014"/>
    </row>
    <row r="31" spans="1:18" ht="10.5" customHeight="1">
      <c r="A31" s="1006"/>
      <c r="B31" s="1006"/>
      <c r="C31" s="1007" t="s">
        <v>4</v>
      </c>
      <c r="D31" s="1031">
        <v>0.63</v>
      </c>
      <c r="E31" s="1032">
        <v>0.46</v>
      </c>
      <c r="F31" s="1032">
        <v>21.27</v>
      </c>
      <c r="G31" s="1032">
        <v>10.39</v>
      </c>
      <c r="H31" s="1032" t="s">
        <v>453</v>
      </c>
      <c r="I31" s="1032" t="s">
        <v>453</v>
      </c>
      <c r="J31" s="1052"/>
      <c r="K31" s="1056"/>
      <c r="L31" s="1031">
        <v>0.6</v>
      </c>
      <c r="M31" s="1032">
        <v>0.46</v>
      </c>
      <c r="N31" s="1032">
        <v>21.31</v>
      </c>
      <c r="O31" s="1032">
        <v>9.96</v>
      </c>
      <c r="P31" s="1032" t="s">
        <v>453</v>
      </c>
      <c r="Q31" s="1032" t="s">
        <v>453</v>
      </c>
      <c r="R31" s="1014"/>
    </row>
    <row r="32" spans="1:18" ht="10.5" customHeight="1">
      <c r="A32" s="1006"/>
      <c r="B32" s="1006"/>
      <c r="C32" s="1033" t="s">
        <v>1</v>
      </c>
      <c r="D32" s="1031">
        <v>0.62</v>
      </c>
      <c r="E32" s="1032">
        <v>0.58</v>
      </c>
      <c r="F32" s="1032" t="s">
        <v>453</v>
      </c>
      <c r="G32" s="1032" t="s">
        <v>453</v>
      </c>
      <c r="H32" s="1032" t="s">
        <v>453</v>
      </c>
      <c r="I32" s="1032" t="s">
        <v>453</v>
      </c>
      <c r="J32" s="1052"/>
      <c r="K32" s="1057"/>
      <c r="L32" s="1031">
        <v>0.61</v>
      </c>
      <c r="M32" s="1032">
        <v>0.58</v>
      </c>
      <c r="N32" s="1032" t="s">
        <v>453</v>
      </c>
      <c r="O32" s="1032" t="s">
        <v>453</v>
      </c>
      <c r="P32" s="1032" t="s">
        <v>453</v>
      </c>
      <c r="Q32" s="1032" t="s">
        <v>453</v>
      </c>
      <c r="R32" s="1014"/>
    </row>
    <row r="33" spans="1:18" ht="10.5" customHeight="1">
      <c r="A33" s="1006"/>
      <c r="B33" s="1006"/>
      <c r="C33" s="1006" t="s">
        <v>0</v>
      </c>
      <c r="D33" s="1031">
        <v>0.21</v>
      </c>
      <c r="E33" s="1032">
        <v>0.19</v>
      </c>
      <c r="F33" s="1032">
        <v>38.93</v>
      </c>
      <c r="G33" s="1032">
        <v>16.81</v>
      </c>
      <c r="H33" s="1032">
        <v>94.21</v>
      </c>
      <c r="I33" s="1032">
        <v>89.24</v>
      </c>
      <c r="J33" s="1051"/>
      <c r="K33" s="1058"/>
      <c r="L33" s="1031">
        <v>0.21</v>
      </c>
      <c r="M33" s="1032">
        <v>0.2</v>
      </c>
      <c r="N33" s="1032">
        <v>42.22</v>
      </c>
      <c r="O33" s="1032">
        <v>14.83</v>
      </c>
      <c r="P33" s="1032">
        <v>97.29</v>
      </c>
      <c r="Q33" s="1032">
        <v>94.27</v>
      </c>
      <c r="R33" s="1014"/>
    </row>
    <row r="34" spans="1:18" ht="10.5" customHeight="1">
      <c r="A34" s="1006"/>
      <c r="B34" s="2089" t="s">
        <v>337</v>
      </c>
      <c r="C34" s="2089"/>
      <c r="D34" s="1031">
        <v>1.28</v>
      </c>
      <c r="E34" s="1032">
        <v>1.13</v>
      </c>
      <c r="F34" s="1032">
        <v>89.12</v>
      </c>
      <c r="G34" s="1032">
        <v>88.31</v>
      </c>
      <c r="H34" s="1032">
        <v>102.64</v>
      </c>
      <c r="I34" s="1032">
        <v>95.3</v>
      </c>
      <c r="J34" s="1051"/>
      <c r="K34" s="1058"/>
      <c r="L34" s="1031">
        <v>1.3</v>
      </c>
      <c r="M34" s="1032">
        <v>1.15</v>
      </c>
      <c r="N34" s="1032">
        <v>89.57</v>
      </c>
      <c r="O34" s="1032">
        <v>88.39</v>
      </c>
      <c r="P34" s="1032">
        <v>103.46</v>
      </c>
      <c r="Q34" s="1032">
        <v>96.96</v>
      </c>
      <c r="R34" s="1014"/>
    </row>
    <row r="35" spans="1:18" ht="10.5" customHeight="1">
      <c r="A35" s="1006"/>
      <c r="B35" s="2089" t="s">
        <v>694</v>
      </c>
      <c r="C35" s="2089"/>
      <c r="D35" s="1038">
        <v>2.4</v>
      </c>
      <c r="E35" s="1039">
        <v>1.83</v>
      </c>
      <c r="F35" s="1039">
        <v>81.64</v>
      </c>
      <c r="G35" s="1039">
        <v>78.57</v>
      </c>
      <c r="H35" s="1040">
        <v>97.35</v>
      </c>
      <c r="I35" s="1040">
        <v>97.3</v>
      </c>
      <c r="J35" s="1059"/>
      <c r="K35" s="1058"/>
      <c r="L35" s="1038">
        <v>2.38</v>
      </c>
      <c r="M35" s="1039">
        <v>1.81</v>
      </c>
      <c r="N35" s="1039">
        <v>82.42</v>
      </c>
      <c r="O35" s="1039">
        <v>81.42</v>
      </c>
      <c r="P35" s="1040">
        <v>96.73</v>
      </c>
      <c r="Q35" s="1040">
        <v>91.14</v>
      </c>
      <c r="R35" s="1041"/>
    </row>
    <row r="36" spans="1:18" ht="4.5" customHeight="1">
      <c r="A36" s="979"/>
      <c r="B36" s="979"/>
      <c r="C36" s="979"/>
      <c r="D36" s="1060"/>
      <c r="E36" s="1060"/>
      <c r="F36" s="1060"/>
      <c r="G36" s="1060"/>
      <c r="H36" s="1060"/>
      <c r="I36" s="1060"/>
      <c r="J36" s="1060"/>
      <c r="K36" s="1060"/>
      <c r="L36" s="1060"/>
      <c r="M36" s="1060"/>
      <c r="N36" s="1060"/>
      <c r="O36" s="1060"/>
      <c r="P36" s="1060"/>
      <c r="Q36" s="1060"/>
      <c r="R36" s="1060"/>
    </row>
    <row r="37" spans="1:18" ht="27.75" customHeight="1">
      <c r="A37" s="1061">
        <v>1</v>
      </c>
      <c r="B37" s="2101" t="s">
        <v>923</v>
      </c>
      <c r="C37" s="2101"/>
      <c r="D37" s="2101"/>
      <c r="E37" s="2101"/>
      <c r="F37" s="2101"/>
      <c r="G37" s="2101"/>
      <c r="H37" s="2101"/>
      <c r="I37" s="2101"/>
      <c r="J37" s="2101"/>
      <c r="K37" s="2101"/>
      <c r="L37" s="2101"/>
      <c r="M37" s="2101"/>
      <c r="N37" s="2101"/>
      <c r="O37" s="2101"/>
      <c r="P37" s="2101"/>
      <c r="Q37" s="2101"/>
      <c r="R37" s="2101"/>
    </row>
    <row r="38" spans="1:18" ht="9" customHeight="1">
      <c r="A38" s="1061">
        <v>2</v>
      </c>
      <c r="B38" s="2100" t="s">
        <v>696</v>
      </c>
      <c r="C38" s="2100"/>
      <c r="D38" s="2100"/>
      <c r="E38" s="2100"/>
      <c r="F38" s="2100"/>
      <c r="G38" s="2100"/>
      <c r="H38" s="2100"/>
      <c r="I38" s="2100"/>
      <c r="J38" s="2100"/>
      <c r="K38" s="2100"/>
      <c r="L38" s="2100"/>
      <c r="M38" s="2100"/>
      <c r="N38" s="2100"/>
      <c r="O38" s="2100"/>
      <c r="P38" s="2100"/>
      <c r="Q38" s="2100"/>
      <c r="R38" s="2100"/>
    </row>
    <row r="39" spans="1:18" ht="9.75" customHeight="1">
      <c r="A39" s="1061"/>
      <c r="B39" s="2100"/>
      <c r="C39" s="2100"/>
      <c r="D39" s="2100"/>
      <c r="E39" s="2100"/>
      <c r="F39" s="2100"/>
      <c r="G39" s="2100"/>
      <c r="H39" s="2100"/>
      <c r="I39" s="2100"/>
      <c r="J39" s="2100"/>
      <c r="K39" s="2100"/>
      <c r="L39" s="2100"/>
      <c r="M39" s="2100"/>
      <c r="N39" s="2100"/>
      <c r="O39" s="2100"/>
      <c r="P39" s="2100"/>
      <c r="Q39" s="2100"/>
      <c r="R39" s="2100"/>
    </row>
    <row r="40" spans="1:18" ht="27.75" customHeight="1">
      <c r="A40" s="1061">
        <v>3</v>
      </c>
      <c r="B40" s="2100" t="s">
        <v>898</v>
      </c>
      <c r="C40" s="2100"/>
      <c r="D40" s="2100"/>
      <c r="E40" s="2100"/>
      <c r="F40" s="2100"/>
      <c r="G40" s="2100"/>
      <c r="H40" s="2100"/>
      <c r="I40" s="2100"/>
      <c r="J40" s="2100"/>
      <c r="K40" s="2100"/>
      <c r="L40" s="2100"/>
      <c r="M40" s="2100"/>
      <c r="N40" s="2100"/>
      <c r="O40" s="2100"/>
      <c r="P40" s="2100"/>
      <c r="Q40" s="2100"/>
      <c r="R40" s="2100"/>
    </row>
    <row r="41" spans="1:18" ht="9" customHeight="1">
      <c r="A41" s="1062" t="s">
        <v>453</v>
      </c>
      <c r="B41" s="2099" t="s">
        <v>223</v>
      </c>
      <c r="C41" s="2099"/>
      <c r="D41" s="2099"/>
      <c r="E41" s="2099"/>
      <c r="F41" s="2099"/>
      <c r="G41" s="2099"/>
      <c r="H41" s="2099"/>
      <c r="I41" s="2099"/>
      <c r="J41" s="2099"/>
      <c r="K41" s="2099"/>
      <c r="L41" s="2099"/>
      <c r="M41" s="2099"/>
      <c r="N41" s="2099"/>
      <c r="O41" s="2099"/>
      <c r="P41" s="2099"/>
      <c r="Q41" s="2099"/>
      <c r="R41" s="2099"/>
    </row>
    <row r="42" ht="9" customHeight="1"/>
  </sheetData>
  <sheetProtection/>
  <mergeCells count="27">
    <mergeCell ref="B26:C26"/>
    <mergeCell ref="B27:C27"/>
    <mergeCell ref="D20:J20"/>
    <mergeCell ref="A20:C20"/>
    <mergeCell ref="B41:R41"/>
    <mergeCell ref="B30:C30"/>
    <mergeCell ref="A29:C29"/>
    <mergeCell ref="B40:R40"/>
    <mergeCell ref="B38:R39"/>
    <mergeCell ref="B34:C34"/>
    <mergeCell ref="B35:C35"/>
    <mergeCell ref="B37:R37"/>
    <mergeCell ref="L20:Q20"/>
    <mergeCell ref="A24:C24"/>
    <mergeCell ref="B25:C25"/>
    <mergeCell ref="A1:R1"/>
    <mergeCell ref="B9:C9"/>
    <mergeCell ref="B18:C18"/>
    <mergeCell ref="B10:C10"/>
    <mergeCell ref="A12:C12"/>
    <mergeCell ref="B13:C13"/>
    <mergeCell ref="B17:C17"/>
    <mergeCell ref="L3:Q3"/>
    <mergeCell ref="D3:J3"/>
    <mergeCell ref="A3:C3"/>
    <mergeCell ref="A7:C7"/>
    <mergeCell ref="B8:C8"/>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18" min="3" max="39" man="1"/>
  </colBreaks>
</worksheet>
</file>

<file path=xl/worksheets/sheet25.xml><?xml version="1.0" encoding="utf-8"?>
<worksheet xmlns="http://schemas.openxmlformats.org/spreadsheetml/2006/main" xmlns:r="http://schemas.openxmlformats.org/officeDocument/2006/relationships">
  <dimension ref="A1:Q28"/>
  <sheetViews>
    <sheetView zoomScaleSheetLayoutView="100" zoomScalePageLayoutView="0" workbookViewId="0" topLeftCell="A1">
      <selection activeCell="G11" sqref="G11"/>
    </sheetView>
  </sheetViews>
  <sheetFormatPr defaultColWidth="8.421875" defaultRowHeight="12.75"/>
  <cols>
    <col min="1" max="1" width="2.140625" style="635" customWidth="1"/>
    <col min="2" max="2" width="27.28125" style="1095" customWidth="1"/>
    <col min="3" max="3" width="8.57421875" style="1095" customWidth="1"/>
    <col min="4" max="4" width="11.140625" style="1095" customWidth="1"/>
    <col min="5" max="5" width="10.28125" style="1095" customWidth="1"/>
    <col min="6" max="6" width="8.7109375" style="1095" customWidth="1"/>
    <col min="7" max="7" width="9.57421875" style="697" customWidth="1"/>
    <col min="8" max="8" width="7.8515625" style="697" customWidth="1"/>
    <col min="9" max="16" width="7.140625" style="1096" customWidth="1"/>
    <col min="17" max="17" width="1.28515625" style="1096" customWidth="1"/>
    <col min="18" max="18" width="8.421875" style="635" customWidth="1"/>
    <col min="19" max="19" width="8.421875" style="1063" customWidth="1"/>
    <col min="20" max="25" width="8.421875" style="1064" customWidth="1"/>
    <col min="26" max="26" width="8.421875" style="1063" customWidth="1"/>
    <col min="27" max="27" width="8.421875" style="635" customWidth="1"/>
    <col min="28" max="16384" width="8.421875" style="635" customWidth="1"/>
  </cols>
  <sheetData>
    <row r="1" spans="1:17" ht="33.75" customHeight="1">
      <c r="A1" s="1991" t="s">
        <v>697</v>
      </c>
      <c r="B1" s="1991"/>
      <c r="C1" s="1991"/>
      <c r="D1" s="1991"/>
      <c r="E1" s="1991"/>
      <c r="F1" s="1991"/>
      <c r="G1" s="1991"/>
      <c r="H1" s="1991"/>
      <c r="I1" s="1991"/>
      <c r="J1" s="1991"/>
      <c r="K1" s="1991"/>
      <c r="L1" s="1991"/>
      <c r="M1" s="1991"/>
      <c r="N1" s="1991"/>
      <c r="O1" s="1991"/>
      <c r="P1" s="1991"/>
      <c r="Q1" s="1991"/>
    </row>
    <row r="2" spans="1:17" ht="10.5" customHeight="1">
      <c r="A2" s="1065"/>
      <c r="B2" s="1065"/>
      <c r="C2" s="1066"/>
      <c r="D2" s="1066"/>
      <c r="E2" s="1066"/>
      <c r="F2" s="1066"/>
      <c r="G2" s="1066"/>
      <c r="H2" s="1067"/>
      <c r="I2" s="1067"/>
      <c r="J2" s="1067"/>
      <c r="K2" s="1066"/>
      <c r="L2" s="1066"/>
      <c r="M2" s="1068"/>
      <c r="N2" s="1069"/>
      <c r="O2" s="1069"/>
      <c r="P2" s="1069"/>
      <c r="Q2" s="886"/>
    </row>
    <row r="3" spans="1:17" ht="11.25" customHeight="1">
      <c r="A3" s="2110" t="s">
        <v>356</v>
      </c>
      <c r="B3" s="2111"/>
      <c r="C3" s="2112" t="s">
        <v>904</v>
      </c>
      <c r="D3" s="2113"/>
      <c r="E3" s="2113"/>
      <c r="F3" s="2113"/>
      <c r="G3" s="2113"/>
      <c r="H3" s="2113"/>
      <c r="I3" s="1070" t="s">
        <v>803</v>
      </c>
      <c r="J3" s="1070" t="s">
        <v>441</v>
      </c>
      <c r="K3" s="1070" t="s">
        <v>442</v>
      </c>
      <c r="L3" s="1070" t="s">
        <v>443</v>
      </c>
      <c r="M3" s="1070" t="s">
        <v>444</v>
      </c>
      <c r="N3" s="1070" t="s">
        <v>445</v>
      </c>
      <c r="O3" s="1070" t="s">
        <v>446</v>
      </c>
      <c r="P3" s="1070" t="s">
        <v>447</v>
      </c>
      <c r="Q3" s="1070" t="s">
        <v>448</v>
      </c>
    </row>
    <row r="4" spans="1:17" ht="22.5" customHeight="1">
      <c r="A4" s="136"/>
      <c r="B4" s="301"/>
      <c r="C4" s="2107" t="s">
        <v>206</v>
      </c>
      <c r="D4" s="2105" t="s">
        <v>342</v>
      </c>
      <c r="E4" s="2105" t="s">
        <v>11</v>
      </c>
      <c r="F4" s="300" t="s">
        <v>615</v>
      </c>
      <c r="G4" s="2105" t="s">
        <v>344</v>
      </c>
      <c r="H4" s="300"/>
      <c r="I4" s="2114" t="s">
        <v>83</v>
      </c>
      <c r="J4" s="2114"/>
      <c r="K4" s="2114"/>
      <c r="L4" s="2114"/>
      <c r="M4" s="2114"/>
      <c r="N4" s="2114"/>
      <c r="O4" s="2114"/>
      <c r="P4" s="2114"/>
      <c r="Q4" s="1071"/>
    </row>
    <row r="5" spans="1:17" ht="21" customHeight="1">
      <c r="A5" s="1072"/>
      <c r="B5" s="1072"/>
      <c r="C5" s="2108"/>
      <c r="D5" s="2106"/>
      <c r="E5" s="2109"/>
      <c r="F5" s="1073" t="s">
        <v>614</v>
      </c>
      <c r="G5" s="2106"/>
      <c r="H5" s="1074" t="s">
        <v>83</v>
      </c>
      <c r="I5" s="2115"/>
      <c r="J5" s="2115"/>
      <c r="K5" s="2115"/>
      <c r="L5" s="2115"/>
      <c r="M5" s="2115"/>
      <c r="N5" s="2115"/>
      <c r="O5" s="2115"/>
      <c r="P5" s="2115"/>
      <c r="Q5" s="1075"/>
    </row>
    <row r="6" spans="1:17" ht="10.5" customHeight="1">
      <c r="A6" s="1072"/>
      <c r="B6" s="1072"/>
      <c r="C6" s="1076"/>
      <c r="D6" s="1076"/>
      <c r="E6" s="1076"/>
      <c r="F6" s="1077"/>
      <c r="G6" s="1078"/>
      <c r="H6" s="1078"/>
      <c r="I6" s="1078"/>
      <c r="J6" s="1078"/>
      <c r="K6" s="1078"/>
      <c r="L6" s="1078"/>
      <c r="M6" s="1078"/>
      <c r="N6" s="1078"/>
      <c r="O6" s="1078"/>
      <c r="P6" s="1078"/>
      <c r="Q6" s="1079"/>
    </row>
    <row r="7" spans="1:17" ht="3" customHeight="1">
      <c r="A7" s="294"/>
      <c r="B7" s="294"/>
      <c r="C7" s="302"/>
      <c r="D7" s="303"/>
      <c r="E7" s="303"/>
      <c r="F7" s="303"/>
      <c r="G7" s="303"/>
      <c r="H7" s="1080"/>
      <c r="I7" s="1081"/>
      <c r="J7" s="1081"/>
      <c r="K7" s="1081"/>
      <c r="L7" s="1081"/>
      <c r="M7" s="1081"/>
      <c r="N7" s="1081"/>
      <c r="O7" s="1081"/>
      <c r="P7" s="1080"/>
      <c r="Q7" s="1082"/>
    </row>
    <row r="8" spans="1:17" ht="11.25" customHeight="1">
      <c r="A8" s="2104" t="s">
        <v>13</v>
      </c>
      <c r="B8" s="2104"/>
      <c r="C8" s="1411">
        <v>704</v>
      </c>
      <c r="D8" s="1412">
        <v>7</v>
      </c>
      <c r="E8" s="1412">
        <v>0</v>
      </c>
      <c r="F8" s="1412">
        <v>0</v>
      </c>
      <c r="G8" s="1412">
        <v>0</v>
      </c>
      <c r="H8" s="1412">
        <f>SUM(C8:G8)</f>
        <v>711</v>
      </c>
      <c r="I8" s="1366">
        <v>866</v>
      </c>
      <c r="J8" s="1366">
        <v>893</v>
      </c>
      <c r="K8" s="1085">
        <v>1065</v>
      </c>
      <c r="L8" s="1085">
        <v>1088</v>
      </c>
      <c r="M8" s="1085">
        <v>1200</v>
      </c>
      <c r="N8" s="1085">
        <v>1406</v>
      </c>
      <c r="O8" s="1085">
        <v>1694</v>
      </c>
      <c r="P8" s="1085">
        <v>2126</v>
      </c>
      <c r="Q8" s="1086"/>
    </row>
    <row r="9" spans="1:17" ht="11.25" customHeight="1">
      <c r="A9" s="2102" t="s">
        <v>358</v>
      </c>
      <c r="B9" s="2102"/>
      <c r="C9" s="1411">
        <v>39461</v>
      </c>
      <c r="D9" s="1412">
        <v>5581</v>
      </c>
      <c r="E9" s="1412">
        <v>10786</v>
      </c>
      <c r="F9" s="1412">
        <v>75159</v>
      </c>
      <c r="G9" s="1412">
        <v>12799</v>
      </c>
      <c r="H9" s="1412">
        <f>SUM(C9:G9)</f>
        <v>143786</v>
      </c>
      <c r="I9" s="1366">
        <v>142918</v>
      </c>
      <c r="J9" s="1366">
        <v>136990</v>
      </c>
      <c r="K9" s="1085">
        <v>129106</v>
      </c>
      <c r="L9" s="1085">
        <v>131342</v>
      </c>
      <c r="M9" s="1085">
        <v>135655</v>
      </c>
      <c r="N9" s="1085">
        <v>131665</v>
      </c>
      <c r="O9" s="1085">
        <v>134727</v>
      </c>
      <c r="P9" s="1085">
        <v>126294</v>
      </c>
      <c r="Q9" s="1086"/>
    </row>
    <row r="10" spans="1:17" ht="11.25" customHeight="1">
      <c r="A10" s="2102" t="s">
        <v>359</v>
      </c>
      <c r="B10" s="2102"/>
      <c r="C10" s="1411">
        <v>4986</v>
      </c>
      <c r="D10" s="1412">
        <v>2777</v>
      </c>
      <c r="E10" s="1412">
        <v>0</v>
      </c>
      <c r="F10" s="1412">
        <v>256</v>
      </c>
      <c r="G10" s="1412">
        <v>63</v>
      </c>
      <c r="H10" s="1412">
        <f aca="true" t="shared" si="0" ref="H10:H24">SUM(C10:G10)</f>
        <v>8082</v>
      </c>
      <c r="I10" s="1366">
        <v>8035</v>
      </c>
      <c r="J10" s="1366">
        <v>7845</v>
      </c>
      <c r="K10" s="1085">
        <v>7532</v>
      </c>
      <c r="L10" s="1085">
        <v>7335</v>
      </c>
      <c r="M10" s="1085">
        <v>7285</v>
      </c>
      <c r="N10" s="1085">
        <v>7187</v>
      </c>
      <c r="O10" s="1085">
        <v>6967</v>
      </c>
      <c r="P10" s="1085">
        <v>7001</v>
      </c>
      <c r="Q10" s="1086"/>
    </row>
    <row r="11" spans="1:17" ht="11.25" customHeight="1">
      <c r="A11" s="2102" t="s">
        <v>360</v>
      </c>
      <c r="B11" s="2102"/>
      <c r="C11" s="1411">
        <v>7150</v>
      </c>
      <c r="D11" s="1412">
        <v>2537</v>
      </c>
      <c r="E11" s="1412">
        <v>33</v>
      </c>
      <c r="F11" s="1412">
        <v>649</v>
      </c>
      <c r="G11" s="1412">
        <v>77</v>
      </c>
      <c r="H11" s="1412">
        <f t="shared" si="0"/>
        <v>10446</v>
      </c>
      <c r="I11" s="1366">
        <v>10419</v>
      </c>
      <c r="J11" s="1366">
        <v>10038</v>
      </c>
      <c r="K11" s="1085">
        <v>9769</v>
      </c>
      <c r="L11" s="1085">
        <v>9739</v>
      </c>
      <c r="M11" s="1085">
        <v>9046</v>
      </c>
      <c r="N11" s="1085">
        <v>8860</v>
      </c>
      <c r="O11" s="1085">
        <v>8682</v>
      </c>
      <c r="P11" s="1085">
        <v>8308</v>
      </c>
      <c r="Q11" s="1086"/>
    </row>
    <row r="12" spans="1:17" ht="11.25" customHeight="1">
      <c r="A12" s="2102" t="s">
        <v>361</v>
      </c>
      <c r="B12" s="2102"/>
      <c r="C12" s="1411">
        <v>2681</v>
      </c>
      <c r="D12" s="1412">
        <v>2053</v>
      </c>
      <c r="E12" s="1412">
        <v>0</v>
      </c>
      <c r="F12" s="1412">
        <v>463</v>
      </c>
      <c r="G12" s="1412">
        <v>71</v>
      </c>
      <c r="H12" s="1412">
        <f t="shared" si="0"/>
        <v>5268</v>
      </c>
      <c r="I12" s="1366">
        <v>5258</v>
      </c>
      <c r="J12" s="1366">
        <v>4832</v>
      </c>
      <c r="K12" s="1085">
        <v>4694</v>
      </c>
      <c r="L12" s="1085">
        <v>4678</v>
      </c>
      <c r="M12" s="1085">
        <v>4817</v>
      </c>
      <c r="N12" s="1085">
        <v>4616</v>
      </c>
      <c r="O12" s="1085">
        <v>4651</v>
      </c>
      <c r="P12" s="1085">
        <v>4783</v>
      </c>
      <c r="Q12" s="1086"/>
    </row>
    <row r="13" spans="1:17" ht="11.25" customHeight="1">
      <c r="A13" s="2102" t="s">
        <v>362</v>
      </c>
      <c r="B13" s="2102"/>
      <c r="C13" s="1411">
        <v>3578</v>
      </c>
      <c r="D13" s="1412">
        <v>1448</v>
      </c>
      <c r="E13" s="1412">
        <v>0</v>
      </c>
      <c r="F13" s="1412">
        <v>227</v>
      </c>
      <c r="G13" s="1412">
        <v>23</v>
      </c>
      <c r="H13" s="1412">
        <f t="shared" si="0"/>
        <v>5276</v>
      </c>
      <c r="I13" s="1366">
        <v>5067</v>
      </c>
      <c r="J13" s="1366">
        <v>4926</v>
      </c>
      <c r="K13" s="1085">
        <v>4909</v>
      </c>
      <c r="L13" s="1085">
        <v>4886</v>
      </c>
      <c r="M13" s="1085">
        <v>4875</v>
      </c>
      <c r="N13" s="1085">
        <v>4566</v>
      </c>
      <c r="O13" s="1085">
        <v>4546</v>
      </c>
      <c r="P13" s="1085">
        <v>4705</v>
      </c>
      <c r="Q13" s="1086"/>
    </row>
    <row r="14" spans="1:17" ht="11.25" customHeight="1">
      <c r="A14" s="2102" t="s">
        <v>363</v>
      </c>
      <c r="B14" s="2102"/>
      <c r="C14" s="1411">
        <v>30525</v>
      </c>
      <c r="D14" s="1412">
        <v>7233</v>
      </c>
      <c r="E14" s="1412">
        <v>116</v>
      </c>
      <c r="F14" s="1412">
        <v>1020</v>
      </c>
      <c r="G14" s="1412">
        <v>75</v>
      </c>
      <c r="H14" s="1412">
        <f t="shared" si="0"/>
        <v>38969</v>
      </c>
      <c r="I14" s="1366">
        <v>37973</v>
      </c>
      <c r="J14" s="1366">
        <v>36377</v>
      </c>
      <c r="K14" s="1085">
        <v>36067</v>
      </c>
      <c r="L14" s="1085">
        <v>36811</v>
      </c>
      <c r="M14" s="1085">
        <v>36964</v>
      </c>
      <c r="N14" s="1085">
        <v>34817</v>
      </c>
      <c r="O14" s="1085">
        <v>34549</v>
      </c>
      <c r="P14" s="1085">
        <v>33616</v>
      </c>
      <c r="Q14" s="1086"/>
    </row>
    <row r="15" spans="1:17" ht="11.25" customHeight="1">
      <c r="A15" s="2102" t="s">
        <v>364</v>
      </c>
      <c r="B15" s="2102"/>
      <c r="C15" s="1411">
        <v>5789</v>
      </c>
      <c r="D15" s="1412">
        <v>1459</v>
      </c>
      <c r="E15" s="1412">
        <v>0</v>
      </c>
      <c r="F15" s="1412">
        <v>22</v>
      </c>
      <c r="G15" s="1412">
        <v>45</v>
      </c>
      <c r="H15" s="1412">
        <f t="shared" si="0"/>
        <v>7315</v>
      </c>
      <c r="I15" s="1366">
        <v>7221</v>
      </c>
      <c r="J15" s="1366">
        <v>7064</v>
      </c>
      <c r="K15" s="1085">
        <v>6936</v>
      </c>
      <c r="L15" s="1085">
        <v>6826</v>
      </c>
      <c r="M15" s="1085">
        <v>6886</v>
      </c>
      <c r="N15" s="1085">
        <v>6692</v>
      </c>
      <c r="O15" s="1085">
        <v>6582</v>
      </c>
      <c r="P15" s="1085">
        <v>6749</v>
      </c>
      <c r="Q15" s="1086"/>
    </row>
    <row r="16" spans="1:17" ht="11.25" customHeight="1">
      <c r="A16" s="2102" t="s">
        <v>365</v>
      </c>
      <c r="B16" s="2102"/>
      <c r="C16" s="1411">
        <v>7699</v>
      </c>
      <c r="D16" s="1412">
        <v>8292</v>
      </c>
      <c r="E16" s="1412">
        <v>0</v>
      </c>
      <c r="F16" s="1412">
        <v>970</v>
      </c>
      <c r="G16" s="1412">
        <v>2941</v>
      </c>
      <c r="H16" s="1412">
        <f t="shared" si="0"/>
        <v>19902</v>
      </c>
      <c r="I16" s="1366">
        <v>19256</v>
      </c>
      <c r="J16" s="1366">
        <v>18572</v>
      </c>
      <c r="K16" s="1085">
        <v>18104</v>
      </c>
      <c r="L16" s="1085">
        <v>17330</v>
      </c>
      <c r="M16" s="1085">
        <v>17431</v>
      </c>
      <c r="N16" s="1085">
        <v>16762</v>
      </c>
      <c r="O16" s="1085">
        <v>17655</v>
      </c>
      <c r="P16" s="1085">
        <v>17185</v>
      </c>
      <c r="Q16" s="1086"/>
    </row>
    <row r="17" spans="1:17" ht="11.25" customHeight="1">
      <c r="A17" s="2102" t="s">
        <v>366</v>
      </c>
      <c r="B17" s="2102"/>
      <c r="C17" s="1411">
        <v>1368</v>
      </c>
      <c r="D17" s="1412">
        <v>3281</v>
      </c>
      <c r="E17" s="1412">
        <v>0</v>
      </c>
      <c r="F17" s="1412">
        <v>706</v>
      </c>
      <c r="G17" s="1412">
        <v>85</v>
      </c>
      <c r="H17" s="1412">
        <f t="shared" si="0"/>
        <v>5440</v>
      </c>
      <c r="I17" s="1366">
        <v>5493</v>
      </c>
      <c r="J17" s="1366">
        <v>5049</v>
      </c>
      <c r="K17" s="1085">
        <v>5253</v>
      </c>
      <c r="L17" s="1085">
        <v>4945</v>
      </c>
      <c r="M17" s="1085">
        <v>4934</v>
      </c>
      <c r="N17" s="1085">
        <v>4782</v>
      </c>
      <c r="O17" s="1085">
        <v>5104</v>
      </c>
      <c r="P17" s="1085">
        <v>4800</v>
      </c>
      <c r="Q17" s="1086"/>
    </row>
    <row r="18" spans="1:17" ht="11.25" customHeight="1">
      <c r="A18" s="2102" t="s">
        <v>367</v>
      </c>
      <c r="B18" s="2102"/>
      <c r="C18" s="1411">
        <v>438</v>
      </c>
      <c r="D18" s="1412">
        <v>512</v>
      </c>
      <c r="E18" s="1412">
        <v>0</v>
      </c>
      <c r="F18" s="1412">
        <v>147</v>
      </c>
      <c r="G18" s="1412">
        <v>11</v>
      </c>
      <c r="H18" s="1412">
        <f t="shared" si="0"/>
        <v>1108</v>
      </c>
      <c r="I18" s="1366">
        <v>1085</v>
      </c>
      <c r="J18" s="1366">
        <v>1074</v>
      </c>
      <c r="K18" s="1085">
        <v>1083</v>
      </c>
      <c r="L18" s="1085">
        <v>1040</v>
      </c>
      <c r="M18" s="1085">
        <v>1096</v>
      </c>
      <c r="N18" s="1085">
        <v>1091</v>
      </c>
      <c r="O18" s="1085">
        <v>1072</v>
      </c>
      <c r="P18" s="1085">
        <v>1196</v>
      </c>
      <c r="Q18" s="1086"/>
    </row>
    <row r="19" spans="1:17" ht="11.25" customHeight="1">
      <c r="A19" s="2102" t="s">
        <v>368</v>
      </c>
      <c r="B19" s="2102"/>
      <c r="C19" s="1411">
        <v>914</v>
      </c>
      <c r="D19" s="1412">
        <v>417</v>
      </c>
      <c r="E19" s="1412">
        <v>0</v>
      </c>
      <c r="F19" s="1412">
        <v>41</v>
      </c>
      <c r="G19" s="1412">
        <v>10</v>
      </c>
      <c r="H19" s="1412">
        <f t="shared" si="0"/>
        <v>1382</v>
      </c>
      <c r="I19" s="1366">
        <v>1222</v>
      </c>
      <c r="J19" s="1366">
        <v>1344</v>
      </c>
      <c r="K19" s="1085">
        <v>1420</v>
      </c>
      <c r="L19" s="1085">
        <v>1286</v>
      </c>
      <c r="M19" s="1085">
        <v>1213</v>
      </c>
      <c r="N19" s="1085">
        <v>1125</v>
      </c>
      <c r="O19" s="1085">
        <v>1108</v>
      </c>
      <c r="P19" s="1085">
        <v>1198</v>
      </c>
      <c r="Q19" s="1086"/>
    </row>
    <row r="20" spans="1:17" ht="11.25" customHeight="1">
      <c r="A20" s="2102" t="s">
        <v>369</v>
      </c>
      <c r="B20" s="2102"/>
      <c r="C20" s="1411">
        <v>1145</v>
      </c>
      <c r="D20" s="1412">
        <v>954</v>
      </c>
      <c r="E20" s="1412">
        <v>0</v>
      </c>
      <c r="F20" s="1412">
        <v>433</v>
      </c>
      <c r="G20" s="1412">
        <v>139</v>
      </c>
      <c r="H20" s="1412">
        <f t="shared" si="0"/>
        <v>2671</v>
      </c>
      <c r="I20" s="1366">
        <v>2685</v>
      </c>
      <c r="J20" s="1366">
        <v>2665</v>
      </c>
      <c r="K20" s="1085">
        <v>2850</v>
      </c>
      <c r="L20" s="1085">
        <v>2799</v>
      </c>
      <c r="M20" s="1085">
        <v>2324</v>
      </c>
      <c r="N20" s="1085">
        <v>2058</v>
      </c>
      <c r="O20" s="1085">
        <v>2040</v>
      </c>
      <c r="P20" s="1085">
        <v>2138</v>
      </c>
      <c r="Q20" s="1086"/>
    </row>
    <row r="21" spans="1:17" ht="11.25" customHeight="1">
      <c r="A21" s="2102" t="s">
        <v>370</v>
      </c>
      <c r="B21" s="2102"/>
      <c r="C21" s="1411">
        <v>564</v>
      </c>
      <c r="D21" s="1412">
        <v>112</v>
      </c>
      <c r="E21" s="1412">
        <v>0</v>
      </c>
      <c r="F21" s="1412">
        <v>0</v>
      </c>
      <c r="G21" s="1412">
        <v>5</v>
      </c>
      <c r="H21" s="1412">
        <f t="shared" si="0"/>
        <v>681</v>
      </c>
      <c r="I21" s="1366">
        <v>605</v>
      </c>
      <c r="J21" s="1366">
        <v>551</v>
      </c>
      <c r="K21" s="1085">
        <v>504</v>
      </c>
      <c r="L21" s="1085">
        <v>525</v>
      </c>
      <c r="M21" s="1085">
        <v>636</v>
      </c>
      <c r="N21" s="1085">
        <v>872</v>
      </c>
      <c r="O21" s="1085">
        <v>889</v>
      </c>
      <c r="P21" s="1085">
        <v>899</v>
      </c>
      <c r="Q21" s="1086"/>
    </row>
    <row r="22" spans="1:17" ht="11.25" customHeight="1">
      <c r="A22" s="2102" t="s">
        <v>371</v>
      </c>
      <c r="B22" s="2102"/>
      <c r="C22" s="1411">
        <v>3847</v>
      </c>
      <c r="D22" s="1412">
        <v>2121</v>
      </c>
      <c r="E22" s="1412">
        <v>0</v>
      </c>
      <c r="F22" s="1412">
        <v>451</v>
      </c>
      <c r="G22" s="1412">
        <v>604</v>
      </c>
      <c r="H22" s="1412">
        <f t="shared" si="0"/>
        <v>7023</v>
      </c>
      <c r="I22" s="1366">
        <v>6910</v>
      </c>
      <c r="J22" s="1366">
        <v>6767</v>
      </c>
      <c r="K22" s="1085">
        <v>6729</v>
      </c>
      <c r="L22" s="1085">
        <v>6649</v>
      </c>
      <c r="M22" s="1085">
        <v>6277</v>
      </c>
      <c r="N22" s="1085">
        <v>5891</v>
      </c>
      <c r="O22" s="1085">
        <v>5867</v>
      </c>
      <c r="P22" s="1085">
        <v>5731</v>
      </c>
      <c r="Q22" s="1086"/>
    </row>
    <row r="23" spans="1:17" ht="11.25" customHeight="1">
      <c r="A23" s="2102" t="s">
        <v>372</v>
      </c>
      <c r="B23" s="2102"/>
      <c r="C23" s="1411">
        <v>4789</v>
      </c>
      <c r="D23" s="1412">
        <v>5304</v>
      </c>
      <c r="E23" s="1412">
        <v>0</v>
      </c>
      <c r="F23" s="1412">
        <v>2053</v>
      </c>
      <c r="G23" s="1412">
        <v>624</v>
      </c>
      <c r="H23" s="1412">
        <f t="shared" si="0"/>
        <v>12770</v>
      </c>
      <c r="I23" s="1366">
        <v>11984</v>
      </c>
      <c r="J23" s="1366">
        <v>11717</v>
      </c>
      <c r="K23" s="1085">
        <v>12062</v>
      </c>
      <c r="L23" s="1085">
        <v>11721</v>
      </c>
      <c r="M23" s="1085">
        <v>12991</v>
      </c>
      <c r="N23" s="1085">
        <v>11670</v>
      </c>
      <c r="O23" s="1085">
        <v>11197</v>
      </c>
      <c r="P23" s="1085">
        <v>11435</v>
      </c>
      <c r="Q23" s="1086"/>
    </row>
    <row r="24" spans="1:17" ht="11.25" customHeight="1">
      <c r="A24" s="2102" t="s">
        <v>373</v>
      </c>
      <c r="B24" s="2102"/>
      <c r="C24" s="1411">
        <v>2540</v>
      </c>
      <c r="D24" s="1412">
        <v>977</v>
      </c>
      <c r="E24" s="1412">
        <v>22</v>
      </c>
      <c r="F24" s="1412">
        <v>104</v>
      </c>
      <c r="G24" s="1412">
        <v>74</v>
      </c>
      <c r="H24" s="1412">
        <f t="shared" si="0"/>
        <v>3717</v>
      </c>
      <c r="I24" s="1366">
        <v>3805</v>
      </c>
      <c r="J24" s="1366">
        <v>3761</v>
      </c>
      <c r="K24" s="1085">
        <v>3921</v>
      </c>
      <c r="L24" s="1085">
        <v>3712</v>
      </c>
      <c r="M24" s="1085">
        <v>3946</v>
      </c>
      <c r="N24" s="1085">
        <v>3699</v>
      </c>
      <c r="O24" s="1085">
        <v>3624</v>
      </c>
      <c r="P24" s="1085">
        <v>3699</v>
      </c>
      <c r="Q24" s="1086"/>
    </row>
    <row r="25" spans="1:17" ht="11.25" customHeight="1">
      <c r="A25" s="2102" t="s">
        <v>374</v>
      </c>
      <c r="B25" s="2102"/>
      <c r="C25" s="1411">
        <v>33785</v>
      </c>
      <c r="D25" s="1413">
        <v>4463</v>
      </c>
      <c r="E25" s="1412">
        <v>1116</v>
      </c>
      <c r="F25" s="1412">
        <v>279</v>
      </c>
      <c r="G25" s="1412">
        <v>2686</v>
      </c>
      <c r="H25" s="1412">
        <f>SUM(C25:G25)</f>
        <v>42329</v>
      </c>
      <c r="I25" s="1366">
        <v>41297</v>
      </c>
      <c r="J25" s="1366">
        <v>36073</v>
      </c>
      <c r="K25" s="1085">
        <v>32526</v>
      </c>
      <c r="L25" s="1085">
        <v>29812</v>
      </c>
      <c r="M25" s="1085">
        <v>31155</v>
      </c>
      <c r="N25" s="1085">
        <v>25945</v>
      </c>
      <c r="O25" s="1085">
        <v>29067</v>
      </c>
      <c r="P25" s="1085">
        <v>28080</v>
      </c>
      <c r="Q25" s="1087"/>
    </row>
    <row r="26" spans="1:17" ht="11.25" customHeight="1">
      <c r="A26" s="1088"/>
      <c r="B26" s="1088"/>
      <c r="C26" s="1414">
        <f aca="true" t="shared" si="1" ref="C26:I26">SUM(C8:C25)</f>
        <v>151963</v>
      </c>
      <c r="D26" s="1415">
        <f t="shared" si="1"/>
        <v>49528</v>
      </c>
      <c r="E26" s="1415">
        <f t="shared" si="1"/>
        <v>12073</v>
      </c>
      <c r="F26" s="1415">
        <f t="shared" si="1"/>
        <v>82980</v>
      </c>
      <c r="G26" s="1415">
        <f t="shared" si="1"/>
        <v>20332</v>
      </c>
      <c r="H26" s="1415">
        <f t="shared" si="1"/>
        <v>316876</v>
      </c>
      <c r="I26" s="1091">
        <f t="shared" si="1"/>
        <v>312099</v>
      </c>
      <c r="J26" s="1091">
        <f aca="true" t="shared" si="2" ref="J26:P26">SUM(J8:J25)</f>
        <v>296538</v>
      </c>
      <c r="K26" s="1091">
        <f t="shared" si="2"/>
        <v>284530</v>
      </c>
      <c r="L26" s="1091">
        <f t="shared" si="2"/>
        <v>282524</v>
      </c>
      <c r="M26" s="1091">
        <f t="shared" si="2"/>
        <v>288731</v>
      </c>
      <c r="N26" s="1091">
        <f t="shared" si="2"/>
        <v>273704</v>
      </c>
      <c r="O26" s="1091">
        <f t="shared" si="2"/>
        <v>280021</v>
      </c>
      <c r="P26" s="1091">
        <f t="shared" si="2"/>
        <v>269943</v>
      </c>
      <c r="Q26" s="1092"/>
    </row>
    <row r="27" spans="1:17" ht="10.5" customHeight="1">
      <c r="A27" s="1065"/>
      <c r="B27" s="1065"/>
      <c r="C27" s="1066"/>
      <c r="D27" s="1066"/>
      <c r="E27" s="1066"/>
      <c r="F27" s="1066"/>
      <c r="G27" s="1066"/>
      <c r="H27" s="881"/>
      <c r="I27" s="881"/>
      <c r="J27" s="881"/>
      <c r="K27" s="881"/>
      <c r="L27" s="1068"/>
      <c r="M27" s="1093"/>
      <c r="N27" s="1093"/>
      <c r="O27" s="1093"/>
      <c r="P27" s="1093"/>
      <c r="Q27" s="886"/>
    </row>
    <row r="28" spans="1:17" ht="10.5" customHeight="1">
      <c r="A28" s="1094">
        <v>1</v>
      </c>
      <c r="B28" s="2103" t="s">
        <v>839</v>
      </c>
      <c r="C28" s="2103"/>
      <c r="D28" s="2103"/>
      <c r="E28" s="2103"/>
      <c r="F28" s="2103"/>
      <c r="G28" s="2103"/>
      <c r="H28" s="2103"/>
      <c r="I28" s="2103"/>
      <c r="J28" s="2103"/>
      <c r="K28" s="2103"/>
      <c r="L28" s="2103"/>
      <c r="M28" s="2103"/>
      <c r="N28" s="2103"/>
      <c r="O28" s="2103"/>
      <c r="P28" s="2103"/>
      <c r="Q28" s="2103"/>
    </row>
  </sheetData>
  <sheetProtection/>
  <mergeCells count="27">
    <mergeCell ref="A1:Q1"/>
    <mergeCell ref="A8:B8"/>
    <mergeCell ref="A9:B9"/>
    <mergeCell ref="G4:G5"/>
    <mergeCell ref="C4:C5"/>
    <mergeCell ref="D4:D5"/>
    <mergeCell ref="E4:E5"/>
    <mergeCell ref="A3:B3"/>
    <mergeCell ref="C3:H3"/>
    <mergeCell ref="I4:P5"/>
    <mergeCell ref="A14:B14"/>
    <mergeCell ref="A15:B15"/>
    <mergeCell ref="A16:B16"/>
    <mergeCell ref="A17:B17"/>
    <mergeCell ref="A10:B10"/>
    <mergeCell ref="A11:B11"/>
    <mergeCell ref="A12:B12"/>
    <mergeCell ref="A13:B13"/>
    <mergeCell ref="A18:B18"/>
    <mergeCell ref="A19:B19"/>
    <mergeCell ref="A20:B20"/>
    <mergeCell ref="A21:B21"/>
    <mergeCell ref="B28:Q28"/>
    <mergeCell ref="A22:B22"/>
    <mergeCell ref="A23:B23"/>
    <mergeCell ref="A24:B24"/>
    <mergeCell ref="A25:B25"/>
  </mergeCells>
  <printOptions horizontalCentered="1"/>
  <pageMargins left="0.2362204724409449" right="0.2362204724409449" top="0.2755905511811024" bottom="0.2362204724409449" header="0.11811023622047245" footer="0.11811023622047245"/>
  <pageSetup horizontalDpi="600" verticalDpi="600" orientation="landscape" scale="94" r:id="rId1"/>
  <colBreaks count="1" manualBreakCount="1">
    <brk id="17" min="3" max="32" man="1"/>
  </colBreaks>
</worksheet>
</file>

<file path=xl/worksheets/sheet26.xml><?xml version="1.0" encoding="utf-8"?>
<worksheet xmlns="http://schemas.openxmlformats.org/spreadsheetml/2006/main" xmlns:r="http://schemas.openxmlformats.org/officeDocument/2006/relationships">
  <dimension ref="A1:L30"/>
  <sheetViews>
    <sheetView zoomScaleSheetLayoutView="100" zoomScalePageLayoutView="0" workbookViewId="0" topLeftCell="A1">
      <selection activeCell="G11" sqref="G11"/>
    </sheetView>
  </sheetViews>
  <sheetFormatPr defaultColWidth="9.28125" defaultRowHeight="12.75"/>
  <cols>
    <col min="1" max="1" width="2.140625" style="10" customWidth="1"/>
    <col min="2" max="2" width="49.8515625" style="10" customWidth="1"/>
    <col min="3" max="3" width="2.140625" style="10" customWidth="1"/>
    <col min="4" max="7" width="9.57421875" style="10" customWidth="1"/>
    <col min="8" max="11" width="9.57421875" style="165" customWidth="1"/>
    <col min="12" max="12" width="1.7109375" style="165" customWidth="1"/>
    <col min="13" max="13" width="9.28125" style="8" customWidth="1"/>
    <col min="14" max="16384" width="9.28125" style="8" customWidth="1"/>
  </cols>
  <sheetData>
    <row r="1" spans="1:12" ht="16.5">
      <c r="A1" s="2116" t="s">
        <v>375</v>
      </c>
      <c r="B1" s="2116"/>
      <c r="C1" s="2116"/>
      <c r="D1" s="2116"/>
      <c r="E1" s="2116"/>
      <c r="F1" s="2116"/>
      <c r="G1" s="2116"/>
      <c r="H1" s="2116"/>
      <c r="I1" s="2116"/>
      <c r="J1" s="2116"/>
      <c r="K1" s="2116"/>
      <c r="L1" s="2116"/>
    </row>
    <row r="2" spans="1:12" ht="10.5" customHeight="1">
      <c r="A2" s="81"/>
      <c r="B2" s="81"/>
      <c r="C2" s="55"/>
      <c r="D2" s="55"/>
      <c r="E2" s="55"/>
      <c r="F2" s="81"/>
      <c r="G2" s="81"/>
      <c r="H2" s="55"/>
      <c r="I2" s="55"/>
      <c r="J2" s="55"/>
      <c r="K2" s="55"/>
      <c r="L2" s="55"/>
    </row>
    <row r="3" spans="1:12" ht="10.5" customHeight="1">
      <c r="A3" s="2003" t="s">
        <v>440</v>
      </c>
      <c r="B3" s="2004"/>
      <c r="C3" s="2117" t="s">
        <v>376</v>
      </c>
      <c r="D3" s="2118"/>
      <c r="E3" s="2118"/>
      <c r="F3" s="2118"/>
      <c r="G3" s="2118"/>
      <c r="H3" s="2118"/>
      <c r="I3" s="2118"/>
      <c r="J3" s="2118"/>
      <c r="K3" s="2118"/>
      <c r="L3" s="2119"/>
    </row>
    <row r="4" spans="1:12" ht="10.5" customHeight="1">
      <c r="A4" s="21"/>
      <c r="B4" s="21"/>
      <c r="C4" s="142"/>
      <c r="D4" s="2120" t="s">
        <v>705</v>
      </c>
      <c r="E4" s="2120" t="s">
        <v>706</v>
      </c>
      <c r="F4" s="2120" t="s">
        <v>707</v>
      </c>
      <c r="G4" s="2120" t="s">
        <v>708</v>
      </c>
      <c r="H4" s="2120" t="s">
        <v>709</v>
      </c>
      <c r="I4" s="2120" t="s">
        <v>710</v>
      </c>
      <c r="J4" s="2120" t="s">
        <v>711</v>
      </c>
      <c r="K4" s="2122" t="s">
        <v>83</v>
      </c>
      <c r="L4" s="2123"/>
    </row>
    <row r="5" spans="1:12" ht="10.5" customHeight="1">
      <c r="A5" s="137"/>
      <c r="B5" s="137"/>
      <c r="C5" s="143"/>
      <c r="D5" s="2121"/>
      <c r="E5" s="2121"/>
      <c r="F5" s="2121"/>
      <c r="G5" s="2121"/>
      <c r="H5" s="2121"/>
      <c r="I5" s="2121"/>
      <c r="J5" s="2121"/>
      <c r="K5" s="2121"/>
      <c r="L5" s="2124"/>
    </row>
    <row r="6" spans="1:12" ht="10.5" customHeight="1">
      <c r="A6" s="137"/>
      <c r="B6" s="137"/>
      <c r="C6" s="144"/>
      <c r="D6" s="144"/>
      <c r="E6" s="144"/>
      <c r="F6" s="144"/>
      <c r="G6" s="144"/>
      <c r="H6" s="145"/>
      <c r="I6" s="146"/>
      <c r="J6" s="146"/>
      <c r="K6" s="146"/>
      <c r="L6" s="146"/>
    </row>
    <row r="7" spans="1:12" ht="10.5" customHeight="1">
      <c r="A7" s="2000" t="s">
        <v>904</v>
      </c>
      <c r="B7" s="2001"/>
      <c r="C7" s="147"/>
      <c r="D7" s="43"/>
      <c r="E7" s="43"/>
      <c r="F7" s="43"/>
      <c r="G7" s="43"/>
      <c r="H7" s="148"/>
      <c r="I7" s="149"/>
      <c r="J7" s="149"/>
      <c r="K7" s="149"/>
      <c r="L7" s="150"/>
    </row>
    <row r="8" spans="1:12" ht="10.5" customHeight="1">
      <c r="A8" s="21"/>
      <c r="B8" s="21"/>
      <c r="C8" s="151"/>
      <c r="D8" s="138"/>
      <c r="E8" s="138"/>
      <c r="F8" s="138"/>
      <c r="G8" s="138"/>
      <c r="H8" s="138"/>
      <c r="I8" s="138"/>
      <c r="J8" s="138"/>
      <c r="K8" s="139"/>
      <c r="L8" s="152"/>
    </row>
    <row r="9" spans="1:12" ht="10.5" customHeight="1">
      <c r="A9" s="70"/>
      <c r="B9" s="70" t="s">
        <v>258</v>
      </c>
      <c r="C9" s="153"/>
      <c r="D9" s="140">
        <v>0</v>
      </c>
      <c r="E9" s="140">
        <v>0</v>
      </c>
      <c r="F9" s="140">
        <v>0</v>
      </c>
      <c r="G9" s="140">
        <v>0</v>
      </c>
      <c r="H9" s="140">
        <v>0</v>
      </c>
      <c r="I9" s="140">
        <v>31467</v>
      </c>
      <c r="J9" s="140">
        <v>173</v>
      </c>
      <c r="K9" s="140">
        <f>SUM(D9:J9)</f>
        <v>31640</v>
      </c>
      <c r="L9" s="154"/>
    </row>
    <row r="10" spans="1:12" ht="10.5" customHeight="1">
      <c r="A10" s="70"/>
      <c r="B10" s="70" t="s">
        <v>234</v>
      </c>
      <c r="C10" s="153"/>
      <c r="D10" s="140">
        <v>6169</v>
      </c>
      <c r="E10" s="140">
        <v>4156</v>
      </c>
      <c r="F10" s="140">
        <v>0</v>
      </c>
      <c r="G10" s="140">
        <v>147</v>
      </c>
      <c r="H10" s="140">
        <v>0</v>
      </c>
      <c r="I10" s="140">
        <v>690</v>
      </c>
      <c r="J10" s="140">
        <v>498</v>
      </c>
      <c r="K10" s="140">
        <f>SUM(D10:J10)</f>
        <v>11660</v>
      </c>
      <c r="L10" s="155"/>
    </row>
    <row r="11" spans="1:12" ht="10.5" customHeight="1">
      <c r="A11" s="70"/>
      <c r="B11" s="70" t="s">
        <v>2</v>
      </c>
      <c r="C11" s="156"/>
      <c r="D11" s="140">
        <v>0</v>
      </c>
      <c r="E11" s="140">
        <v>1894</v>
      </c>
      <c r="F11" s="140">
        <v>0</v>
      </c>
      <c r="G11" s="140">
        <v>103</v>
      </c>
      <c r="H11" s="140">
        <v>0</v>
      </c>
      <c r="I11" s="140">
        <v>286</v>
      </c>
      <c r="J11" s="140">
        <v>0</v>
      </c>
      <c r="K11" s="140">
        <f>SUM(D11:J11)</f>
        <v>2283</v>
      </c>
      <c r="L11" s="155"/>
    </row>
    <row r="12" spans="1:12" ht="10.5" customHeight="1">
      <c r="A12" s="70"/>
      <c r="B12" s="70" t="s">
        <v>252</v>
      </c>
      <c r="C12" s="153"/>
      <c r="D12" s="140">
        <v>0</v>
      </c>
      <c r="E12" s="140">
        <v>17</v>
      </c>
      <c r="F12" s="140">
        <v>0</v>
      </c>
      <c r="G12" s="140">
        <v>0</v>
      </c>
      <c r="H12" s="140">
        <v>3418</v>
      </c>
      <c r="I12" s="140">
        <v>111</v>
      </c>
      <c r="J12" s="140">
        <v>8</v>
      </c>
      <c r="K12" s="140">
        <f>SUM(D12:J12)</f>
        <v>3554</v>
      </c>
      <c r="L12" s="155"/>
    </row>
    <row r="13" spans="1:12" ht="10.5" customHeight="1">
      <c r="A13" s="70"/>
      <c r="B13" s="70" t="s">
        <v>694</v>
      </c>
      <c r="C13" s="143"/>
      <c r="D13" s="140">
        <v>0</v>
      </c>
      <c r="E13" s="140">
        <v>0</v>
      </c>
      <c r="F13" s="140">
        <v>0</v>
      </c>
      <c r="G13" s="140">
        <v>0</v>
      </c>
      <c r="H13" s="140">
        <v>1137</v>
      </c>
      <c r="I13" s="140">
        <v>26</v>
      </c>
      <c r="J13" s="140">
        <v>7</v>
      </c>
      <c r="K13" s="140">
        <f>SUM(D13:J13)</f>
        <v>1170</v>
      </c>
      <c r="L13" s="155"/>
    </row>
    <row r="14" spans="1:12" ht="10.5" customHeight="1">
      <c r="A14" s="157"/>
      <c r="B14" s="44"/>
      <c r="C14" s="143"/>
      <c r="D14" s="141">
        <f aca="true" t="shared" si="0" ref="D14:K14">SUM(D9:D13)</f>
        <v>6169</v>
      </c>
      <c r="E14" s="141">
        <f t="shared" si="0"/>
        <v>6067</v>
      </c>
      <c r="F14" s="141">
        <f t="shared" si="0"/>
        <v>0</v>
      </c>
      <c r="G14" s="141">
        <f t="shared" si="0"/>
        <v>250</v>
      </c>
      <c r="H14" s="141">
        <f t="shared" si="0"/>
        <v>4555</v>
      </c>
      <c r="I14" s="141">
        <f t="shared" si="0"/>
        <v>32580</v>
      </c>
      <c r="J14" s="141">
        <f t="shared" si="0"/>
        <v>686</v>
      </c>
      <c r="K14" s="141">
        <f t="shared" si="0"/>
        <v>50307</v>
      </c>
      <c r="L14" s="158"/>
    </row>
    <row r="15" spans="1:12" ht="10.5" customHeight="1">
      <c r="A15" s="41"/>
      <c r="B15" s="41"/>
      <c r="C15" s="151"/>
      <c r="D15" s="159"/>
      <c r="E15" s="159"/>
      <c r="F15" s="159"/>
      <c r="G15" s="159"/>
      <c r="H15" s="159"/>
      <c r="I15" s="159"/>
      <c r="J15" s="159"/>
      <c r="K15" s="160"/>
      <c r="L15" s="152"/>
    </row>
    <row r="16" spans="1:12" ht="10.5" customHeight="1">
      <c r="A16" s="2125" t="s">
        <v>803</v>
      </c>
      <c r="B16" s="2126"/>
      <c r="C16" s="161"/>
      <c r="D16" s="37">
        <v>6552</v>
      </c>
      <c r="E16" s="37">
        <v>6009</v>
      </c>
      <c r="F16" s="37">
        <v>0</v>
      </c>
      <c r="G16" s="37">
        <v>253</v>
      </c>
      <c r="H16" s="37">
        <v>4430</v>
      </c>
      <c r="I16" s="37">
        <v>30902</v>
      </c>
      <c r="J16" s="37">
        <v>59</v>
      </c>
      <c r="K16" s="37">
        <f>SUM(D16:J16)</f>
        <v>48205</v>
      </c>
      <c r="L16" s="162"/>
    </row>
    <row r="17" spans="1:12" ht="10.5" customHeight="1">
      <c r="A17" s="41"/>
      <c r="B17" s="41"/>
      <c r="C17" s="151"/>
      <c r="D17" s="159"/>
      <c r="E17" s="159"/>
      <c r="F17" s="159"/>
      <c r="G17" s="159"/>
      <c r="H17" s="159"/>
      <c r="I17" s="159"/>
      <c r="J17" s="159"/>
      <c r="K17" s="160"/>
      <c r="L17" s="152"/>
    </row>
    <row r="18" spans="1:12" ht="10.5" customHeight="1">
      <c r="A18" s="2125" t="s">
        <v>441</v>
      </c>
      <c r="B18" s="2126"/>
      <c r="C18" s="161"/>
      <c r="D18" s="37">
        <v>6444</v>
      </c>
      <c r="E18" s="37">
        <v>5737</v>
      </c>
      <c r="F18" s="37">
        <v>0</v>
      </c>
      <c r="G18" s="37">
        <v>238</v>
      </c>
      <c r="H18" s="37">
        <v>4158</v>
      </c>
      <c r="I18" s="37">
        <v>28678</v>
      </c>
      <c r="J18" s="37">
        <v>136</v>
      </c>
      <c r="K18" s="37">
        <f>SUM(D18:J18)</f>
        <v>45391</v>
      </c>
      <c r="L18" s="162"/>
    </row>
    <row r="19" spans="1:12" ht="10.5" customHeight="1">
      <c r="A19" s="41"/>
      <c r="B19" s="41"/>
      <c r="C19" s="151"/>
      <c r="D19" s="159"/>
      <c r="E19" s="159"/>
      <c r="F19" s="159"/>
      <c r="G19" s="159"/>
      <c r="H19" s="159"/>
      <c r="I19" s="159"/>
      <c r="J19" s="159"/>
      <c r="K19" s="160"/>
      <c r="L19" s="152"/>
    </row>
    <row r="20" spans="1:12" ht="10.5" customHeight="1">
      <c r="A20" s="1495" t="s">
        <v>442</v>
      </c>
      <c r="B20" s="1496"/>
      <c r="C20" s="161"/>
      <c r="D20" s="74">
        <v>6820</v>
      </c>
      <c r="E20" s="74">
        <v>6178</v>
      </c>
      <c r="F20" s="74">
        <v>0</v>
      </c>
      <c r="G20" s="74">
        <v>241</v>
      </c>
      <c r="H20" s="74">
        <v>4314</v>
      </c>
      <c r="I20" s="74">
        <v>28990</v>
      </c>
      <c r="J20" s="74">
        <v>432</v>
      </c>
      <c r="K20" s="37">
        <f>SUM(D20:J20)</f>
        <v>46975</v>
      </c>
      <c r="L20" s="162"/>
    </row>
    <row r="21" spans="1:12" ht="10.5" customHeight="1">
      <c r="A21" s="41"/>
      <c r="B21" s="41"/>
      <c r="C21" s="151"/>
      <c r="D21" s="159"/>
      <c r="E21" s="159"/>
      <c r="F21" s="159"/>
      <c r="G21" s="159"/>
      <c r="H21" s="159"/>
      <c r="I21" s="159"/>
      <c r="J21" s="159"/>
      <c r="K21" s="160"/>
      <c r="L21" s="152"/>
    </row>
    <row r="22" spans="1:12" ht="10.5" customHeight="1">
      <c r="A22" s="1495" t="s">
        <v>443</v>
      </c>
      <c r="B22" s="1496"/>
      <c r="C22" s="161"/>
      <c r="D22" s="74">
        <v>6020</v>
      </c>
      <c r="E22" s="74">
        <v>6048</v>
      </c>
      <c r="F22" s="74">
        <v>0</v>
      </c>
      <c r="G22" s="74">
        <v>243</v>
      </c>
      <c r="H22" s="74">
        <v>4085</v>
      </c>
      <c r="I22" s="74">
        <v>27503</v>
      </c>
      <c r="J22" s="74">
        <v>443</v>
      </c>
      <c r="K22" s="37">
        <f>SUM(D22:J22)</f>
        <v>44342</v>
      </c>
      <c r="L22" s="162"/>
    </row>
    <row r="23" spans="1:12" ht="10.5" customHeight="1">
      <c r="A23" s="41"/>
      <c r="B23" s="41"/>
      <c r="C23" s="151"/>
      <c r="D23" s="159"/>
      <c r="E23" s="159"/>
      <c r="F23" s="159"/>
      <c r="G23" s="159"/>
      <c r="H23" s="159"/>
      <c r="I23" s="159"/>
      <c r="J23" s="159"/>
      <c r="K23" s="160"/>
      <c r="L23" s="152"/>
    </row>
    <row r="24" spans="1:12" ht="10.5" customHeight="1">
      <c r="A24" s="1495" t="s">
        <v>444</v>
      </c>
      <c r="B24" s="1496"/>
      <c r="C24" s="161"/>
      <c r="D24" s="74">
        <v>3890</v>
      </c>
      <c r="E24" s="74">
        <v>1854</v>
      </c>
      <c r="F24" s="74">
        <v>0</v>
      </c>
      <c r="G24" s="74">
        <v>491</v>
      </c>
      <c r="H24" s="74">
        <v>3259</v>
      </c>
      <c r="I24" s="74">
        <v>4511</v>
      </c>
      <c r="J24" s="74">
        <v>353</v>
      </c>
      <c r="K24" s="37">
        <f>SUM(D24:J24)</f>
        <v>14358</v>
      </c>
      <c r="L24" s="162"/>
    </row>
    <row r="25" spans="1:12" ht="10.5" customHeight="1">
      <c r="A25" s="41"/>
      <c r="B25" s="41"/>
      <c r="C25" s="151"/>
      <c r="D25" s="159"/>
      <c r="E25" s="159"/>
      <c r="F25" s="159"/>
      <c r="G25" s="159"/>
      <c r="H25" s="159"/>
      <c r="I25" s="159"/>
      <c r="J25" s="159"/>
      <c r="K25" s="160"/>
      <c r="L25" s="152"/>
    </row>
    <row r="26" spans="1:12" ht="10.5" customHeight="1">
      <c r="A26" s="1495" t="s">
        <v>445</v>
      </c>
      <c r="B26" s="1496"/>
      <c r="C26" s="161"/>
      <c r="D26" s="74">
        <v>3828</v>
      </c>
      <c r="E26" s="74">
        <v>1757</v>
      </c>
      <c r="F26" s="74">
        <v>0</v>
      </c>
      <c r="G26" s="74">
        <v>366</v>
      </c>
      <c r="H26" s="74">
        <v>3068</v>
      </c>
      <c r="I26" s="74">
        <v>4207</v>
      </c>
      <c r="J26" s="74">
        <v>349</v>
      </c>
      <c r="K26" s="37">
        <f>SUM(D26:J26)</f>
        <v>13575</v>
      </c>
      <c r="L26" s="162"/>
    </row>
    <row r="27" spans="1:12" ht="10.5" customHeight="1">
      <c r="A27" s="41"/>
      <c r="B27" s="41"/>
      <c r="C27" s="151"/>
      <c r="D27" s="159"/>
      <c r="E27" s="159"/>
      <c r="F27" s="159"/>
      <c r="G27" s="159"/>
      <c r="H27" s="159"/>
      <c r="I27" s="159"/>
      <c r="J27" s="159"/>
      <c r="K27" s="160"/>
      <c r="L27" s="163"/>
    </row>
    <row r="28" spans="1:12" ht="10.5" customHeight="1">
      <c r="A28" s="1495" t="s">
        <v>446</v>
      </c>
      <c r="B28" s="1496"/>
      <c r="C28" s="161"/>
      <c r="D28" s="74">
        <v>3673</v>
      </c>
      <c r="E28" s="74">
        <v>1910</v>
      </c>
      <c r="F28" s="74">
        <v>0</v>
      </c>
      <c r="G28" s="74">
        <v>509</v>
      </c>
      <c r="H28" s="74">
        <v>3133</v>
      </c>
      <c r="I28" s="74">
        <v>4480</v>
      </c>
      <c r="J28" s="74">
        <v>417</v>
      </c>
      <c r="K28" s="37">
        <f>SUM(D28:J28)</f>
        <v>14122</v>
      </c>
      <c r="L28" s="164"/>
    </row>
    <row r="29" spans="1:12" ht="10.5" customHeight="1">
      <c r="A29" s="41"/>
      <c r="B29" s="41"/>
      <c r="C29" s="151"/>
      <c r="D29" s="159"/>
      <c r="E29" s="159"/>
      <c r="F29" s="159"/>
      <c r="G29" s="159"/>
      <c r="H29" s="159"/>
      <c r="I29" s="159"/>
      <c r="J29" s="159"/>
      <c r="K29" s="160"/>
      <c r="L29" s="163"/>
    </row>
    <row r="30" spans="1:12" ht="10.5" customHeight="1">
      <c r="A30" s="1495" t="s">
        <v>447</v>
      </c>
      <c r="B30" s="1496"/>
      <c r="C30" s="161"/>
      <c r="D30" s="74">
        <v>3767</v>
      </c>
      <c r="E30" s="74">
        <v>1929</v>
      </c>
      <c r="F30" s="74">
        <v>0</v>
      </c>
      <c r="G30" s="74">
        <v>383</v>
      </c>
      <c r="H30" s="74">
        <v>3022</v>
      </c>
      <c r="I30" s="74">
        <v>4299</v>
      </c>
      <c r="J30" s="74">
        <v>431</v>
      </c>
      <c r="K30" s="37">
        <f>SUM(D30:J30)</f>
        <v>13831</v>
      </c>
      <c r="L30" s="162"/>
    </row>
    <row r="31" ht="10.5" customHeight="1"/>
  </sheetData>
  <sheetProtection/>
  <mergeCells count="15">
    <mergeCell ref="A16:B16"/>
    <mergeCell ref="A18:B18"/>
    <mergeCell ref="J4:J5"/>
    <mergeCell ref="A7:B7"/>
    <mergeCell ref="F4:F5"/>
    <mergeCell ref="I4:I5"/>
    <mergeCell ref="H4:H5"/>
    <mergeCell ref="A1:L1"/>
    <mergeCell ref="C3:L3"/>
    <mergeCell ref="D4:D5"/>
    <mergeCell ref="E4:E5"/>
    <mergeCell ref="G4:G5"/>
    <mergeCell ref="K4:K5"/>
    <mergeCell ref="L4:L5"/>
    <mergeCell ref="A3:B3"/>
  </mergeCells>
  <printOptions horizontalCentered="1"/>
  <pageMargins left="0.2362204724409449" right="0.2362204724409449" top="0.2755905511811024" bottom="0.2362204724409449" header="0.11811023622047245" footer="0.11811023622047245"/>
  <pageSetup horizontalDpi="600" verticalDpi="600" orientation="landscape" scale="97" r:id="rId1"/>
</worksheet>
</file>

<file path=xl/worksheets/sheet27.xml><?xml version="1.0" encoding="utf-8"?>
<worksheet xmlns="http://schemas.openxmlformats.org/spreadsheetml/2006/main" xmlns:r="http://schemas.openxmlformats.org/officeDocument/2006/relationships">
  <dimension ref="A1:R37"/>
  <sheetViews>
    <sheetView zoomScaleSheetLayoutView="100" zoomScalePageLayoutView="0" workbookViewId="0" topLeftCell="A1">
      <selection activeCell="G11" sqref="G11"/>
    </sheetView>
  </sheetViews>
  <sheetFormatPr defaultColWidth="8.421875" defaultRowHeight="12.75"/>
  <cols>
    <col min="1" max="1" width="2.140625" style="635" customWidth="1"/>
    <col min="2" max="2" width="24.57421875" style="635" customWidth="1"/>
    <col min="3" max="3" width="10.140625" style="697" customWidth="1"/>
    <col min="4" max="4" width="10.8515625" style="697" customWidth="1"/>
    <col min="5" max="5" width="9.8515625" style="697" customWidth="1"/>
    <col min="6" max="6" width="2.28125" style="697" customWidth="1"/>
    <col min="7" max="7" width="10.00390625" style="635" customWidth="1"/>
    <col min="8" max="8" width="9.8515625" style="635" customWidth="1"/>
    <col min="9" max="9" width="8.8515625" style="635" customWidth="1"/>
    <col min="10" max="10" width="1.28515625" style="635" customWidth="1"/>
    <col min="11" max="11" width="8.8515625" style="635" customWidth="1"/>
    <col min="12" max="12" width="9.57421875" style="635" customWidth="1"/>
    <col min="13" max="13" width="8.8515625" style="635" customWidth="1"/>
    <col min="14" max="14" width="1.28515625" style="635" customWidth="1"/>
    <col min="15" max="15" width="8.8515625" style="635" customWidth="1"/>
    <col min="16" max="16" width="9.57421875" style="635" customWidth="1"/>
    <col min="17" max="17" width="8.8515625" style="635" customWidth="1"/>
    <col min="18" max="18" width="1.28515625" style="635" customWidth="1"/>
    <col min="19" max="19" width="8.421875" style="635" customWidth="1"/>
    <col min="20" max="16384" width="8.421875" style="635" customWidth="1"/>
  </cols>
  <sheetData>
    <row r="1" spans="1:18" ht="18" customHeight="1">
      <c r="A1" s="1991" t="s">
        <v>700</v>
      </c>
      <c r="B1" s="1991"/>
      <c r="C1" s="1991"/>
      <c r="D1" s="1991"/>
      <c r="E1" s="1991"/>
      <c r="F1" s="1991"/>
      <c r="G1" s="1991"/>
      <c r="H1" s="1991"/>
      <c r="I1" s="1991"/>
      <c r="J1" s="1991"/>
      <c r="K1" s="1991"/>
      <c r="L1" s="1991"/>
      <c r="M1" s="1991"/>
      <c r="N1" s="1991"/>
      <c r="O1" s="1991"/>
      <c r="P1" s="1991"/>
      <c r="Q1" s="1991"/>
      <c r="R1" s="1991"/>
    </row>
    <row r="2" spans="1:18" ht="9" customHeight="1">
      <c r="A2" s="1177"/>
      <c r="B2" s="1177"/>
      <c r="C2" s="1177"/>
      <c r="D2" s="1177"/>
      <c r="E2" s="1177"/>
      <c r="F2" s="1177"/>
      <c r="G2" s="881"/>
      <c r="H2" s="881"/>
      <c r="I2" s="881"/>
      <c r="J2" s="881"/>
      <c r="K2" s="1177"/>
      <c r="L2" s="1177"/>
      <c r="M2" s="1177"/>
      <c r="N2" s="1177"/>
      <c r="O2" s="1177"/>
      <c r="P2" s="1177"/>
      <c r="Q2" s="1177"/>
      <c r="R2" s="886"/>
    </row>
    <row r="3" spans="1:18" ht="12" customHeight="1">
      <c r="A3" s="2003" t="s">
        <v>440</v>
      </c>
      <c r="B3" s="2003"/>
      <c r="C3" s="2150" t="s">
        <v>904</v>
      </c>
      <c r="D3" s="2151"/>
      <c r="E3" s="2151"/>
      <c r="F3" s="264"/>
      <c r="G3" s="2127" t="s">
        <v>803</v>
      </c>
      <c r="H3" s="2141"/>
      <c r="I3" s="2141"/>
      <c r="J3" s="1167"/>
      <c r="K3" s="2127" t="s">
        <v>441</v>
      </c>
      <c r="L3" s="2141"/>
      <c r="M3" s="2141"/>
      <c r="N3" s="1168"/>
      <c r="O3" s="2127" t="s">
        <v>442</v>
      </c>
      <c r="P3" s="2141"/>
      <c r="Q3" s="2141"/>
      <c r="R3" s="1178"/>
    </row>
    <row r="4" spans="1:18" ht="11.25" customHeight="1">
      <c r="A4" s="1179"/>
      <c r="B4" s="1179"/>
      <c r="C4" s="2144" t="s">
        <v>763</v>
      </c>
      <c r="D4" s="2145"/>
      <c r="E4" s="2145"/>
      <c r="F4" s="1163"/>
      <c r="G4" s="2129" t="s">
        <v>763</v>
      </c>
      <c r="H4" s="2142"/>
      <c r="I4" s="2142"/>
      <c r="J4" s="1165"/>
      <c r="K4" s="2129" t="s">
        <v>763</v>
      </c>
      <c r="L4" s="2142"/>
      <c r="M4" s="2142"/>
      <c r="N4" s="1170"/>
      <c r="O4" s="2129" t="s">
        <v>763</v>
      </c>
      <c r="P4" s="2142"/>
      <c r="Q4" s="2142"/>
      <c r="R4" s="1180"/>
    </row>
    <row r="5" spans="1:18" ht="11.25" customHeight="1">
      <c r="A5" s="21"/>
      <c r="B5" s="21"/>
      <c r="C5" s="2146"/>
      <c r="D5" s="2147"/>
      <c r="E5" s="2147"/>
      <c r="F5" s="1164"/>
      <c r="G5" s="2131"/>
      <c r="H5" s="2143"/>
      <c r="I5" s="2143"/>
      <c r="J5" s="1166"/>
      <c r="K5" s="2131"/>
      <c r="L5" s="2143"/>
      <c r="M5" s="2143"/>
      <c r="N5" s="1171"/>
      <c r="O5" s="2131"/>
      <c r="P5" s="2143"/>
      <c r="Q5" s="2143"/>
      <c r="R5" s="1181"/>
    </row>
    <row r="6" spans="1:18" ht="37.5" customHeight="1">
      <c r="A6" s="1182"/>
      <c r="B6" s="1182"/>
      <c r="C6" s="1175" t="s">
        <v>250</v>
      </c>
      <c r="D6" s="1176" t="s">
        <v>234</v>
      </c>
      <c r="E6" s="1183" t="s">
        <v>2</v>
      </c>
      <c r="F6" s="1184"/>
      <c r="G6" s="1185" t="s">
        <v>250</v>
      </c>
      <c r="H6" s="1185" t="s">
        <v>234</v>
      </c>
      <c r="I6" s="1186" t="s">
        <v>2</v>
      </c>
      <c r="J6" s="1187"/>
      <c r="K6" s="1185" t="s">
        <v>250</v>
      </c>
      <c r="L6" s="1185" t="s">
        <v>234</v>
      </c>
      <c r="M6" s="1186" t="s">
        <v>2</v>
      </c>
      <c r="N6" s="1184"/>
      <c r="O6" s="1185" t="s">
        <v>250</v>
      </c>
      <c r="P6" s="1185" t="s">
        <v>234</v>
      </c>
      <c r="Q6" s="1186" t="s">
        <v>2</v>
      </c>
      <c r="R6" s="1188"/>
    </row>
    <row r="7" spans="1:18" ht="10.5" customHeight="1">
      <c r="A7" s="1072"/>
      <c r="B7" s="1072"/>
      <c r="C7" s="1189"/>
      <c r="D7" s="1190"/>
      <c r="E7" s="1190"/>
      <c r="F7" s="1190"/>
      <c r="G7" s="1191"/>
      <c r="H7" s="1192"/>
      <c r="I7" s="1192"/>
      <c r="J7" s="1192"/>
      <c r="K7" s="1191"/>
      <c r="L7" s="1192"/>
      <c r="M7" s="1192"/>
      <c r="N7" s="1190"/>
      <c r="O7" s="1191"/>
      <c r="P7" s="1192"/>
      <c r="Q7" s="1192"/>
      <c r="R7" s="1180"/>
    </row>
    <row r="8" spans="1:18" ht="10.5" customHeight="1">
      <c r="A8" s="2104" t="s">
        <v>250</v>
      </c>
      <c r="B8" s="2104"/>
      <c r="C8" s="1083">
        <v>10540</v>
      </c>
      <c r="D8" s="1084">
        <v>1520</v>
      </c>
      <c r="E8" s="1084">
        <v>3518</v>
      </c>
      <c r="F8" s="1193"/>
      <c r="G8" s="1367">
        <v>9678</v>
      </c>
      <c r="H8" s="1366">
        <v>1305</v>
      </c>
      <c r="I8" s="1366">
        <v>4334</v>
      </c>
      <c r="J8" s="1195"/>
      <c r="K8" s="1367">
        <v>9142</v>
      </c>
      <c r="L8" s="1366">
        <v>1055</v>
      </c>
      <c r="M8" s="1366">
        <v>3133</v>
      </c>
      <c r="N8" s="1195"/>
      <c r="O8" s="1194">
        <v>9136</v>
      </c>
      <c r="P8" s="1085">
        <v>871</v>
      </c>
      <c r="Q8" s="1085">
        <v>2723</v>
      </c>
      <c r="R8" s="1180"/>
    </row>
    <row r="9" spans="1:18" ht="10.5" customHeight="1">
      <c r="A9" s="2102" t="s">
        <v>234</v>
      </c>
      <c r="B9" s="2102"/>
      <c r="C9" s="1083">
        <v>15</v>
      </c>
      <c r="D9" s="1084">
        <v>8474</v>
      </c>
      <c r="E9" s="1084">
        <v>0</v>
      </c>
      <c r="F9" s="1193"/>
      <c r="G9" s="1367">
        <v>16</v>
      </c>
      <c r="H9" s="1366">
        <v>7747</v>
      </c>
      <c r="I9" s="1366">
        <v>0</v>
      </c>
      <c r="J9" s="1195"/>
      <c r="K9" s="1367">
        <v>97</v>
      </c>
      <c r="L9" s="1366">
        <v>8402</v>
      </c>
      <c r="M9" s="1366">
        <v>0</v>
      </c>
      <c r="N9" s="1195"/>
      <c r="O9" s="1194">
        <v>17</v>
      </c>
      <c r="P9" s="1085">
        <v>7934</v>
      </c>
      <c r="Q9" s="1085">
        <v>0</v>
      </c>
      <c r="R9" s="1180"/>
    </row>
    <row r="10" spans="1:18" ht="10.5" customHeight="1">
      <c r="A10" s="2102" t="s">
        <v>2</v>
      </c>
      <c r="B10" s="2102"/>
      <c r="C10" s="1083">
        <v>20</v>
      </c>
      <c r="D10" s="1084">
        <v>2955</v>
      </c>
      <c r="E10" s="1084">
        <v>34783</v>
      </c>
      <c r="F10" s="1193"/>
      <c r="G10" s="1367">
        <v>28</v>
      </c>
      <c r="H10" s="1366">
        <v>3050</v>
      </c>
      <c r="I10" s="1366">
        <v>34461</v>
      </c>
      <c r="J10" s="1195"/>
      <c r="K10" s="1367">
        <v>28</v>
      </c>
      <c r="L10" s="1366">
        <v>2525</v>
      </c>
      <c r="M10" s="1366">
        <v>32609</v>
      </c>
      <c r="N10" s="1195"/>
      <c r="O10" s="1194">
        <v>0</v>
      </c>
      <c r="P10" s="1085">
        <v>2633</v>
      </c>
      <c r="Q10" s="1085">
        <v>32960</v>
      </c>
      <c r="R10" s="1180"/>
    </row>
    <row r="11" spans="1:18" ht="21" customHeight="1">
      <c r="A11" s="2104" t="s">
        <v>616</v>
      </c>
      <c r="B11" s="2104"/>
      <c r="C11" s="1083">
        <v>2159</v>
      </c>
      <c r="D11" s="1084">
        <v>77670</v>
      </c>
      <c r="E11" s="1084">
        <v>0</v>
      </c>
      <c r="F11" s="1193"/>
      <c r="G11" s="1367">
        <v>2225</v>
      </c>
      <c r="H11" s="1366">
        <v>81162</v>
      </c>
      <c r="I11" s="1366">
        <v>0</v>
      </c>
      <c r="J11" s="1195"/>
      <c r="K11" s="1367">
        <v>2285</v>
      </c>
      <c r="L11" s="1366">
        <v>83906</v>
      </c>
      <c r="M11" s="1366">
        <v>0</v>
      </c>
      <c r="N11" s="1195"/>
      <c r="O11" s="1194">
        <v>2301</v>
      </c>
      <c r="P11" s="1085">
        <v>86663</v>
      </c>
      <c r="Q11" s="1085">
        <v>0</v>
      </c>
      <c r="R11" s="1180"/>
    </row>
    <row r="12" spans="1:18" ht="20.25" customHeight="1">
      <c r="A12" s="2102" t="s">
        <v>698</v>
      </c>
      <c r="B12" s="2102"/>
      <c r="C12" s="1083">
        <v>0</v>
      </c>
      <c r="D12" s="1084">
        <v>7</v>
      </c>
      <c r="E12" s="1084">
        <v>0</v>
      </c>
      <c r="F12" s="1196"/>
      <c r="G12" s="1367">
        <v>0</v>
      </c>
      <c r="H12" s="1366">
        <v>8</v>
      </c>
      <c r="I12" s="1366">
        <v>0</v>
      </c>
      <c r="J12" s="1085"/>
      <c r="K12" s="1367">
        <v>0</v>
      </c>
      <c r="L12" s="1366">
        <v>9</v>
      </c>
      <c r="M12" s="1366">
        <v>0</v>
      </c>
      <c r="N12" s="1085"/>
      <c r="O12" s="1194">
        <v>0</v>
      </c>
      <c r="P12" s="1197">
        <v>10</v>
      </c>
      <c r="Q12" s="1085">
        <v>0</v>
      </c>
      <c r="R12" s="1181"/>
    </row>
    <row r="13" spans="1:18" ht="11.25" customHeight="1">
      <c r="A13" s="1198"/>
      <c r="B13" s="1198"/>
      <c r="C13" s="1089">
        <f>SUM(C8:C12)</f>
        <v>12734</v>
      </c>
      <c r="D13" s="1090">
        <f>SUM(D8:D12)</f>
        <v>90626</v>
      </c>
      <c r="E13" s="1090">
        <f>SUM(E8:E12)</f>
        <v>38301</v>
      </c>
      <c r="F13" s="1199"/>
      <c r="G13" s="1368">
        <f>SUM(G8:G12)</f>
        <v>11947</v>
      </c>
      <c r="H13" s="1091">
        <f>SUM(H8:H12)</f>
        <v>93272</v>
      </c>
      <c r="I13" s="1091">
        <f>SUM(I8:I12)</f>
        <v>38795</v>
      </c>
      <c r="J13" s="1201"/>
      <c r="K13" s="1368">
        <f>SUM(K8:K12)</f>
        <v>11552</v>
      </c>
      <c r="L13" s="1091">
        <f>SUM(L8:L12)</f>
        <v>95897</v>
      </c>
      <c r="M13" s="1091">
        <f>SUM(M8:M12)</f>
        <v>35742</v>
      </c>
      <c r="N13" s="1201"/>
      <c r="O13" s="1200">
        <f>SUM(O8:O12)</f>
        <v>11454</v>
      </c>
      <c r="P13" s="1091">
        <f>SUM(P8:P12)</f>
        <v>98111</v>
      </c>
      <c r="Q13" s="1201">
        <f>SUM(Q8:Q12)</f>
        <v>35683</v>
      </c>
      <c r="R13" s="1181"/>
    </row>
    <row r="14" spans="1:18" ht="9" customHeight="1">
      <c r="A14" s="1160"/>
      <c r="B14" s="1160"/>
      <c r="C14" s="1160"/>
      <c r="D14" s="1160"/>
      <c r="E14" s="1160"/>
      <c r="F14" s="1160"/>
      <c r="G14" s="1202"/>
      <c r="H14" s="1203"/>
      <c r="I14" s="1202"/>
      <c r="J14" s="1202"/>
      <c r="K14" s="1204"/>
      <c r="L14" s="1204"/>
      <c r="M14" s="1204"/>
      <c r="N14" s="1204"/>
      <c r="O14" s="1204"/>
      <c r="P14" s="1204"/>
      <c r="Q14" s="1204"/>
      <c r="R14" s="886"/>
    </row>
    <row r="15" spans="1:18" ht="12" customHeight="1">
      <c r="A15" s="2003"/>
      <c r="B15" s="2003"/>
      <c r="C15" s="2127" t="s">
        <v>443</v>
      </c>
      <c r="D15" s="2141"/>
      <c r="E15" s="2141"/>
      <c r="F15" s="265"/>
      <c r="G15" s="2127" t="s">
        <v>444</v>
      </c>
      <c r="H15" s="2141"/>
      <c r="I15" s="2141"/>
      <c r="J15" s="1167"/>
      <c r="K15" s="2127" t="s">
        <v>445</v>
      </c>
      <c r="L15" s="2141"/>
      <c r="M15" s="2141"/>
      <c r="N15" s="1167"/>
      <c r="O15" s="2127" t="s">
        <v>446</v>
      </c>
      <c r="P15" s="2141"/>
      <c r="Q15" s="2141"/>
      <c r="R15" s="1205"/>
    </row>
    <row r="16" spans="1:18" ht="11.25" customHeight="1">
      <c r="A16" s="1088"/>
      <c r="B16" s="1088"/>
      <c r="C16" s="2129" t="s">
        <v>763</v>
      </c>
      <c r="D16" s="2142"/>
      <c r="E16" s="2142"/>
      <c r="F16" s="1165"/>
      <c r="G16" s="2129" t="s">
        <v>763</v>
      </c>
      <c r="H16" s="2142"/>
      <c r="I16" s="2142"/>
      <c r="J16" s="1165"/>
      <c r="K16" s="2129" t="s">
        <v>763</v>
      </c>
      <c r="L16" s="2142"/>
      <c r="M16" s="2142"/>
      <c r="N16" s="1165"/>
      <c r="O16" s="2129" t="s">
        <v>763</v>
      </c>
      <c r="P16" s="2142"/>
      <c r="Q16" s="2142"/>
      <c r="R16" s="1193"/>
    </row>
    <row r="17" spans="1:18" ht="11.25" customHeight="1">
      <c r="A17" s="21"/>
      <c r="B17" s="21"/>
      <c r="C17" s="2131"/>
      <c r="D17" s="2143"/>
      <c r="E17" s="2143"/>
      <c r="F17" s="1166"/>
      <c r="G17" s="2131"/>
      <c r="H17" s="2143"/>
      <c r="I17" s="2143"/>
      <c r="J17" s="1166"/>
      <c r="K17" s="2131"/>
      <c r="L17" s="2143"/>
      <c r="M17" s="2143"/>
      <c r="N17" s="1166"/>
      <c r="O17" s="2131"/>
      <c r="P17" s="2143"/>
      <c r="Q17" s="2143"/>
      <c r="R17" s="1206"/>
    </row>
    <row r="18" spans="1:18" ht="36" customHeight="1">
      <c r="A18" s="1182"/>
      <c r="B18" s="1182"/>
      <c r="C18" s="1185" t="s">
        <v>250</v>
      </c>
      <c r="D18" s="1185" t="s">
        <v>234</v>
      </c>
      <c r="E18" s="1186" t="s">
        <v>2</v>
      </c>
      <c r="F18" s="1187"/>
      <c r="G18" s="1185" t="s">
        <v>250</v>
      </c>
      <c r="H18" s="1185" t="s">
        <v>234</v>
      </c>
      <c r="I18" s="1186" t="s">
        <v>2</v>
      </c>
      <c r="J18" s="1187"/>
      <c r="K18" s="1185" t="s">
        <v>250</v>
      </c>
      <c r="L18" s="1185" t="s">
        <v>234</v>
      </c>
      <c r="M18" s="1186" t="s">
        <v>2</v>
      </c>
      <c r="N18" s="1187"/>
      <c r="O18" s="1185" t="s">
        <v>250</v>
      </c>
      <c r="P18" s="1185" t="s">
        <v>234</v>
      </c>
      <c r="Q18" s="1186" t="s">
        <v>2</v>
      </c>
      <c r="R18" s="1207"/>
    </row>
    <row r="19" spans="1:18" ht="10.5" customHeight="1">
      <c r="A19" s="1072"/>
      <c r="B19" s="1072"/>
      <c r="C19" s="1191"/>
      <c r="D19" s="1192"/>
      <c r="E19" s="1192"/>
      <c r="F19" s="1192"/>
      <c r="G19" s="1191"/>
      <c r="H19" s="1192"/>
      <c r="I19" s="1192"/>
      <c r="J19" s="1192"/>
      <c r="K19" s="1191"/>
      <c r="L19" s="1192"/>
      <c r="M19" s="1192"/>
      <c r="N19" s="1192"/>
      <c r="O19" s="1191"/>
      <c r="P19" s="1192"/>
      <c r="Q19" s="1192"/>
      <c r="R19" s="1193"/>
    </row>
    <row r="20" spans="1:18" ht="10.5" customHeight="1">
      <c r="A20" s="2104" t="s">
        <v>250</v>
      </c>
      <c r="B20" s="2104"/>
      <c r="C20" s="1194">
        <v>8628</v>
      </c>
      <c r="D20" s="1085">
        <v>950</v>
      </c>
      <c r="E20" s="1085">
        <v>3154</v>
      </c>
      <c r="F20" s="1193"/>
      <c r="G20" s="1194">
        <v>9000</v>
      </c>
      <c r="H20" s="1085">
        <v>2385</v>
      </c>
      <c r="I20" s="1085">
        <v>3949</v>
      </c>
      <c r="J20" s="1193"/>
      <c r="K20" s="1194">
        <v>8985</v>
      </c>
      <c r="L20" s="1085">
        <v>988</v>
      </c>
      <c r="M20" s="1085">
        <v>4142</v>
      </c>
      <c r="N20" s="1193"/>
      <c r="O20" s="1194">
        <v>8433</v>
      </c>
      <c r="P20" s="1085">
        <v>1078</v>
      </c>
      <c r="Q20" s="1085">
        <v>5328</v>
      </c>
      <c r="R20" s="1193"/>
    </row>
    <row r="21" spans="1:18" ht="10.5" customHeight="1">
      <c r="A21" s="2102" t="s">
        <v>234</v>
      </c>
      <c r="B21" s="2102"/>
      <c r="C21" s="1194">
        <v>17</v>
      </c>
      <c r="D21" s="1085">
        <v>8389</v>
      </c>
      <c r="E21" s="1085">
        <v>0</v>
      </c>
      <c r="F21" s="1193"/>
      <c r="G21" s="1194">
        <v>18</v>
      </c>
      <c r="H21" s="1085">
        <v>9026</v>
      </c>
      <c r="I21" s="1085">
        <v>0</v>
      </c>
      <c r="J21" s="1193"/>
      <c r="K21" s="1194">
        <v>111</v>
      </c>
      <c r="L21" s="1085">
        <v>9243</v>
      </c>
      <c r="M21" s="1085">
        <v>0</v>
      </c>
      <c r="N21" s="1193"/>
      <c r="O21" s="1194">
        <v>113</v>
      </c>
      <c r="P21" s="1085">
        <v>10091</v>
      </c>
      <c r="Q21" s="1085">
        <v>0</v>
      </c>
      <c r="R21" s="1193"/>
    </row>
    <row r="22" spans="1:18" ht="10.5" customHeight="1">
      <c r="A22" s="2102" t="s">
        <v>2</v>
      </c>
      <c r="B22" s="2102"/>
      <c r="C22" s="1194">
        <v>0</v>
      </c>
      <c r="D22" s="1085">
        <v>2051</v>
      </c>
      <c r="E22" s="1085">
        <v>32550</v>
      </c>
      <c r="F22" s="1193"/>
      <c r="G22" s="1194">
        <v>0</v>
      </c>
      <c r="H22" s="1085">
        <v>1633</v>
      </c>
      <c r="I22" s="1085">
        <v>33312</v>
      </c>
      <c r="J22" s="1193"/>
      <c r="K22" s="1194">
        <v>0</v>
      </c>
      <c r="L22" s="1085">
        <v>1675</v>
      </c>
      <c r="M22" s="1085">
        <v>31469</v>
      </c>
      <c r="N22" s="1193"/>
      <c r="O22" s="1194">
        <v>0</v>
      </c>
      <c r="P22" s="1085">
        <v>1810</v>
      </c>
      <c r="Q22" s="1085">
        <v>32633</v>
      </c>
      <c r="R22" s="1193"/>
    </row>
    <row r="23" spans="1:18" ht="21" customHeight="1">
      <c r="A23" s="2104" t="s">
        <v>616</v>
      </c>
      <c r="B23" s="2104"/>
      <c r="C23" s="1194">
        <v>2339</v>
      </c>
      <c r="D23" s="1085">
        <v>88810</v>
      </c>
      <c r="E23" s="1085">
        <v>0</v>
      </c>
      <c r="F23" s="1193"/>
      <c r="G23" s="1194">
        <v>2352</v>
      </c>
      <c r="H23" s="1085">
        <v>92225</v>
      </c>
      <c r="I23" s="1085">
        <v>0</v>
      </c>
      <c r="J23" s="1193"/>
      <c r="K23" s="1194">
        <v>2210</v>
      </c>
      <c r="L23" s="1085">
        <v>92235</v>
      </c>
      <c r="M23" s="1085">
        <v>0</v>
      </c>
      <c r="N23" s="1193"/>
      <c r="O23" s="1194">
        <v>2215</v>
      </c>
      <c r="P23" s="1085">
        <v>95242</v>
      </c>
      <c r="Q23" s="1085">
        <v>0</v>
      </c>
      <c r="R23" s="1193"/>
    </row>
    <row r="24" spans="1:18" ht="21" customHeight="1">
      <c r="A24" s="2102" t="s">
        <v>698</v>
      </c>
      <c r="B24" s="2102"/>
      <c r="C24" s="1194">
        <v>0</v>
      </c>
      <c r="D24" s="1197">
        <v>11</v>
      </c>
      <c r="E24" s="1085">
        <v>0</v>
      </c>
      <c r="F24" s="1085"/>
      <c r="G24" s="1194">
        <v>0</v>
      </c>
      <c r="H24" s="1197">
        <v>12</v>
      </c>
      <c r="I24" s="1085">
        <v>0</v>
      </c>
      <c r="J24" s="1085"/>
      <c r="K24" s="1194">
        <v>0</v>
      </c>
      <c r="L24" s="1197">
        <v>13</v>
      </c>
      <c r="M24" s="1085">
        <v>0</v>
      </c>
      <c r="N24" s="1085"/>
      <c r="O24" s="1194">
        <v>0</v>
      </c>
      <c r="P24" s="1197">
        <v>14</v>
      </c>
      <c r="Q24" s="1085">
        <v>0</v>
      </c>
      <c r="R24" s="1206"/>
    </row>
    <row r="25" spans="1:18" ht="11.25" customHeight="1">
      <c r="A25" s="1198"/>
      <c r="B25" s="1198"/>
      <c r="C25" s="1200">
        <f>SUM(C20:C24)</f>
        <v>10984</v>
      </c>
      <c r="D25" s="1091">
        <f>SUM(D20:D24)</f>
        <v>100211</v>
      </c>
      <c r="E25" s="1201">
        <f>SUM(E20:E24)</f>
        <v>35704</v>
      </c>
      <c r="F25" s="1201"/>
      <c r="G25" s="1200">
        <f>SUM(G20:G24)</f>
        <v>11370</v>
      </c>
      <c r="H25" s="1091">
        <f>SUM(H20:H24)</f>
        <v>105281</v>
      </c>
      <c r="I25" s="1201">
        <f>SUM(I20:I24)</f>
        <v>37261</v>
      </c>
      <c r="J25" s="1201"/>
      <c r="K25" s="1200">
        <f>SUM(K20:K24)</f>
        <v>11306</v>
      </c>
      <c r="L25" s="1091">
        <f>SUM(L20:L24)</f>
        <v>104154</v>
      </c>
      <c r="M25" s="1201">
        <f>SUM(M20:M24)</f>
        <v>35611</v>
      </c>
      <c r="N25" s="1201"/>
      <c r="O25" s="1200">
        <f>SUM(O20:O24)</f>
        <v>10761</v>
      </c>
      <c r="P25" s="1091">
        <f>SUM(P20:P24)</f>
        <v>108235</v>
      </c>
      <c r="Q25" s="1201">
        <f>SUM(Q20:Q24)</f>
        <v>37961</v>
      </c>
      <c r="R25" s="1206"/>
    </row>
    <row r="26" spans="1:18" ht="11.25" customHeight="1">
      <c r="A26" s="1065"/>
      <c r="B26" s="1065"/>
      <c r="C26" s="1065"/>
      <c r="D26" s="1065"/>
      <c r="E26" s="1065"/>
      <c r="F26" s="1065"/>
      <c r="G26" s="1067"/>
      <c r="H26" s="1067"/>
      <c r="I26" s="1067"/>
      <c r="J26" s="1067"/>
      <c r="K26" s="1065"/>
      <c r="L26" s="1065"/>
      <c r="M26" s="1065"/>
      <c r="N26" s="1065"/>
      <c r="O26" s="1065"/>
      <c r="P26" s="1065"/>
      <c r="Q26" s="1065"/>
      <c r="R26" s="1208"/>
    </row>
    <row r="27" spans="1:18" ht="18" customHeight="1">
      <c r="A27" s="1991" t="s">
        <v>699</v>
      </c>
      <c r="B27" s="1991"/>
      <c r="C27" s="1991"/>
      <c r="D27" s="1991"/>
      <c r="E27" s="1991"/>
      <c r="F27" s="1991"/>
      <c r="G27" s="1991"/>
      <c r="H27" s="1991"/>
      <c r="I27" s="1991"/>
      <c r="J27" s="1991"/>
      <c r="K27" s="1991"/>
      <c r="L27" s="1991"/>
      <c r="M27" s="1991"/>
      <c r="N27" s="1991"/>
      <c r="O27" s="1991"/>
      <c r="P27" s="1991"/>
      <c r="Q27" s="1991"/>
      <c r="R27" s="1991"/>
    </row>
    <row r="28" spans="1:18" ht="9" customHeight="1">
      <c r="A28" s="1088"/>
      <c r="B28" s="1088"/>
      <c r="C28" s="1088"/>
      <c r="D28" s="1088"/>
      <c r="E28" s="1088"/>
      <c r="F28" s="1088"/>
      <c r="G28" s="1209"/>
      <c r="H28" s="1209"/>
      <c r="I28" s="1209"/>
      <c r="J28" s="1209"/>
      <c r="K28" s="1088"/>
      <c r="L28" s="1088"/>
      <c r="M28" s="1088"/>
      <c r="N28" s="1088"/>
      <c r="O28" s="1088"/>
      <c r="P28" s="1088"/>
      <c r="Q28" s="1088"/>
      <c r="R28" s="1208"/>
    </row>
    <row r="29" spans="1:18" ht="12" customHeight="1">
      <c r="A29" s="2003" t="s">
        <v>440</v>
      </c>
      <c r="B29" s="2003"/>
      <c r="C29" s="21"/>
      <c r="D29" s="1088"/>
      <c r="E29" s="1088"/>
      <c r="F29" s="1088"/>
      <c r="G29" s="1210" t="s">
        <v>904</v>
      </c>
      <c r="H29" s="1211" t="s">
        <v>803</v>
      </c>
      <c r="I29" s="2127" t="s">
        <v>441</v>
      </c>
      <c r="J29" s="2128"/>
      <c r="K29" s="1211" t="s">
        <v>442</v>
      </c>
      <c r="L29" s="1211" t="s">
        <v>443</v>
      </c>
      <c r="M29" s="2127" t="s">
        <v>444</v>
      </c>
      <c r="N29" s="2128"/>
      <c r="O29" s="1211" t="s">
        <v>445</v>
      </c>
      <c r="P29" s="1211" t="s">
        <v>446</v>
      </c>
      <c r="Q29" s="2127" t="s">
        <v>447</v>
      </c>
      <c r="R29" s="2128"/>
    </row>
    <row r="30" spans="1:18" ht="5.25" customHeight="1">
      <c r="A30" s="1088"/>
      <c r="B30" s="1088"/>
      <c r="C30" s="1088"/>
      <c r="D30" s="1088"/>
      <c r="E30" s="1088"/>
      <c r="F30" s="1088"/>
      <c r="G30" s="1212"/>
      <c r="H30" s="1213"/>
      <c r="I30" s="2129"/>
      <c r="J30" s="2130"/>
      <c r="K30" s="1213"/>
      <c r="L30" s="1213"/>
      <c r="M30" s="2129"/>
      <c r="N30" s="2130"/>
      <c r="O30" s="1213"/>
      <c r="P30" s="1213"/>
      <c r="Q30" s="2129"/>
      <c r="R30" s="2130"/>
    </row>
    <row r="31" spans="1:18" ht="10.5" customHeight="1">
      <c r="A31" s="2139"/>
      <c r="B31" s="2139"/>
      <c r="C31" s="2139"/>
      <c r="D31" s="2139"/>
      <c r="E31" s="2139"/>
      <c r="F31" s="2140"/>
      <c r="G31" s="1214" t="s">
        <v>83</v>
      </c>
      <c r="H31" s="1215" t="s">
        <v>83</v>
      </c>
      <c r="I31" s="2131" t="s">
        <v>83</v>
      </c>
      <c r="J31" s="2132"/>
      <c r="K31" s="1215" t="s">
        <v>83</v>
      </c>
      <c r="L31" s="1215" t="s">
        <v>83</v>
      </c>
      <c r="M31" s="2131" t="s">
        <v>83</v>
      </c>
      <c r="N31" s="2132"/>
      <c r="O31" s="1215" t="s">
        <v>83</v>
      </c>
      <c r="P31" s="1215" t="s">
        <v>83</v>
      </c>
      <c r="Q31" s="2131" t="s">
        <v>83</v>
      </c>
      <c r="R31" s="2132"/>
    </row>
    <row r="32" spans="1:18" ht="10.5" customHeight="1">
      <c r="A32" s="2139" t="s">
        <v>13</v>
      </c>
      <c r="B32" s="2139"/>
      <c r="C32" s="2139"/>
      <c r="D32" s="2139"/>
      <c r="E32" s="2139"/>
      <c r="F32" s="2140"/>
      <c r="G32" s="1169"/>
      <c r="H32" s="1213"/>
      <c r="I32" s="2129"/>
      <c r="J32" s="2130"/>
      <c r="K32" s="1213"/>
      <c r="L32" s="1213"/>
      <c r="M32" s="2129"/>
      <c r="N32" s="2130"/>
      <c r="O32" s="1213"/>
      <c r="P32" s="1213"/>
      <c r="Q32" s="2129"/>
      <c r="R32" s="2130"/>
    </row>
    <row r="33" spans="1:18" ht="10.5" customHeight="1">
      <c r="A33" s="1216"/>
      <c r="B33" s="2148" t="s">
        <v>398</v>
      </c>
      <c r="C33" s="2148"/>
      <c r="D33" s="2148"/>
      <c r="E33" s="2148"/>
      <c r="F33" s="2149"/>
      <c r="G33" s="1217">
        <v>0</v>
      </c>
      <c r="H33" s="1218">
        <v>0</v>
      </c>
      <c r="I33" s="2133">
        <v>0</v>
      </c>
      <c r="J33" s="2134"/>
      <c r="K33" s="1218">
        <v>0</v>
      </c>
      <c r="L33" s="1218">
        <v>0</v>
      </c>
      <c r="M33" s="2133">
        <v>7</v>
      </c>
      <c r="N33" s="2134"/>
      <c r="O33" s="1218">
        <v>63</v>
      </c>
      <c r="P33" s="1218">
        <v>156</v>
      </c>
      <c r="Q33" s="1219">
        <v>194</v>
      </c>
      <c r="R33" s="1220"/>
    </row>
    <row r="34" spans="1:18" ht="10.5" customHeight="1">
      <c r="A34" s="1221"/>
      <c r="B34" s="2137" t="s">
        <v>399</v>
      </c>
      <c r="C34" s="2137"/>
      <c r="D34" s="2137"/>
      <c r="E34" s="2137"/>
      <c r="F34" s="2138"/>
      <c r="G34" s="1222">
        <f>G33</f>
        <v>0</v>
      </c>
      <c r="H34" s="1223">
        <f>H33</f>
        <v>0</v>
      </c>
      <c r="I34" s="2135">
        <f>I33</f>
        <v>0</v>
      </c>
      <c r="J34" s="2136"/>
      <c r="K34" s="1223">
        <f>K33</f>
        <v>0</v>
      </c>
      <c r="L34" s="1357">
        <f>L33</f>
        <v>0</v>
      </c>
      <c r="M34" s="2135">
        <f>M33</f>
        <v>7</v>
      </c>
      <c r="N34" s="2136"/>
      <c r="O34" s="1357">
        <f>O33</f>
        <v>63</v>
      </c>
      <c r="P34" s="1357">
        <f>P33</f>
        <v>156</v>
      </c>
      <c r="Q34" s="1357">
        <f>Q33</f>
        <v>194</v>
      </c>
      <c r="R34" s="1224"/>
    </row>
    <row r="35" spans="1:18" ht="10.5" customHeight="1">
      <c r="A35" s="1088"/>
      <c r="B35" s="1088"/>
      <c r="C35" s="1088"/>
      <c r="D35" s="1088"/>
      <c r="E35" s="1088"/>
      <c r="F35" s="1088"/>
      <c r="G35" s="1209"/>
      <c r="H35" s="1209"/>
      <c r="I35" s="1209"/>
      <c r="J35" s="1209"/>
      <c r="K35" s="1088"/>
      <c r="L35" s="1088"/>
      <c r="M35" s="1088"/>
      <c r="N35" s="1088"/>
      <c r="O35" s="1088"/>
      <c r="P35" s="1088"/>
      <c r="Q35" s="1088"/>
      <c r="R35" s="1208"/>
    </row>
    <row r="36" spans="1:18" ht="9.75" customHeight="1">
      <c r="A36" s="1094">
        <v>1</v>
      </c>
      <c r="B36" s="2085" t="s">
        <v>794</v>
      </c>
      <c r="C36" s="2085"/>
      <c r="D36" s="2085"/>
      <c r="E36" s="2085"/>
      <c r="F36" s="2085"/>
      <c r="G36" s="2085"/>
      <c r="H36" s="2085"/>
      <c r="I36" s="2085"/>
      <c r="J36" s="2085"/>
      <c r="K36" s="2085"/>
      <c r="L36" s="2085"/>
      <c r="M36" s="2085"/>
      <c r="N36" s="2085"/>
      <c r="O36" s="2085"/>
      <c r="P36" s="2085"/>
      <c r="Q36" s="2085"/>
      <c r="R36" s="1208"/>
    </row>
    <row r="37" spans="1:18" ht="9.75" customHeight="1">
      <c r="A37" s="1094">
        <v>2</v>
      </c>
      <c r="B37" s="2085" t="s">
        <v>400</v>
      </c>
      <c r="C37" s="2085"/>
      <c r="D37" s="2085"/>
      <c r="E37" s="2085"/>
      <c r="F37" s="2085"/>
      <c r="G37" s="2085"/>
      <c r="H37" s="2085"/>
      <c r="I37" s="2085"/>
      <c r="J37" s="2085"/>
      <c r="K37" s="2085"/>
      <c r="L37" s="2085"/>
      <c r="M37" s="2085"/>
      <c r="N37" s="2085"/>
      <c r="O37" s="2085"/>
      <c r="P37" s="2085"/>
      <c r="Q37" s="2085"/>
      <c r="R37" s="1225"/>
    </row>
  </sheetData>
  <sheetProtection/>
  <mergeCells count="53">
    <mergeCell ref="A1:R1"/>
    <mergeCell ref="A27:R27"/>
    <mergeCell ref="A20:B20"/>
    <mergeCell ref="B33:F33"/>
    <mergeCell ref="K4:M5"/>
    <mergeCell ref="A12:B12"/>
    <mergeCell ref="O4:Q5"/>
    <mergeCell ref="A11:B11"/>
    <mergeCell ref="A10:B10"/>
    <mergeCell ref="A8:B8"/>
    <mergeCell ref="K3:M3"/>
    <mergeCell ref="O3:Q3"/>
    <mergeCell ref="A3:B3"/>
    <mergeCell ref="A9:B9"/>
    <mergeCell ref="G3:I3"/>
    <mergeCell ref="C3:E3"/>
    <mergeCell ref="O15:Q15"/>
    <mergeCell ref="G4:I5"/>
    <mergeCell ref="A22:B22"/>
    <mergeCell ref="A21:B21"/>
    <mergeCell ref="C16:E17"/>
    <mergeCell ref="C4:E5"/>
    <mergeCell ref="C15:E15"/>
    <mergeCell ref="K15:M15"/>
    <mergeCell ref="G15:I15"/>
    <mergeCell ref="G16:I17"/>
    <mergeCell ref="A15:B15"/>
    <mergeCell ref="K16:M17"/>
    <mergeCell ref="O16:Q17"/>
    <mergeCell ref="Q32:R32"/>
    <mergeCell ref="M34:N34"/>
    <mergeCell ref="A23:B23"/>
    <mergeCell ref="A31:F31"/>
    <mergeCell ref="A32:F32"/>
    <mergeCell ref="A24:B24"/>
    <mergeCell ref="I32:J32"/>
    <mergeCell ref="I31:J31"/>
    <mergeCell ref="B37:Q37"/>
    <mergeCell ref="A29:B29"/>
    <mergeCell ref="M29:N29"/>
    <mergeCell ref="I29:J29"/>
    <mergeCell ref="I30:J30"/>
    <mergeCell ref="Q29:R29"/>
    <mergeCell ref="Q30:R30"/>
    <mergeCell ref="Q31:R31"/>
    <mergeCell ref="I33:J33"/>
    <mergeCell ref="B36:Q36"/>
    <mergeCell ref="M31:N31"/>
    <mergeCell ref="M30:N30"/>
    <mergeCell ref="I34:J34"/>
    <mergeCell ref="M32:N32"/>
    <mergeCell ref="M33:N33"/>
    <mergeCell ref="B34:F34"/>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18" min="3" max="32" man="1"/>
  </colBreaks>
</worksheet>
</file>

<file path=xl/worksheets/sheet28.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6">
      <selection activeCell="B34" sqref="B34:S34"/>
    </sheetView>
  </sheetViews>
  <sheetFormatPr defaultColWidth="9.140625" defaultRowHeight="12.75"/>
  <cols>
    <col min="1" max="3" width="2.140625" style="1097" customWidth="1"/>
    <col min="4" max="4" width="27.28125" style="1097" customWidth="1"/>
    <col min="5" max="5" width="11.8515625" style="1097" bestFit="1" customWidth="1"/>
    <col min="6" max="6" width="10.8515625" style="1159" customWidth="1"/>
    <col min="7" max="7" width="10.00390625" style="1097" customWidth="1"/>
    <col min="8" max="8" width="8.57421875" style="1097" customWidth="1"/>
    <col min="9" max="9" width="10.421875" style="1097" customWidth="1"/>
    <col min="10" max="10" width="1.28515625" style="1097" customWidth="1"/>
    <col min="11" max="12" width="6.28125" style="1097" customWidth="1"/>
    <col min="13" max="13" width="6.28125" style="1159" customWidth="1"/>
    <col min="14" max="18" width="6.28125" style="1097" customWidth="1"/>
    <col min="19" max="19" width="1.28515625" style="1097" customWidth="1"/>
    <col min="20" max="22" width="9.140625" style="1097" customWidth="1"/>
    <col min="23" max="23" width="9.140625" style="1098" customWidth="1"/>
    <col min="24" max="24" width="9.140625" style="1097" customWidth="1"/>
    <col min="25" max="16384" width="9.140625" style="1097" customWidth="1"/>
  </cols>
  <sheetData>
    <row r="1" spans="1:19" ht="17.25" customHeight="1">
      <c r="A1" s="1991" t="s">
        <v>377</v>
      </c>
      <c r="B1" s="1991"/>
      <c r="C1" s="1991"/>
      <c r="D1" s="1991"/>
      <c r="E1" s="1991"/>
      <c r="F1" s="1991"/>
      <c r="G1" s="1991"/>
      <c r="H1" s="1991"/>
      <c r="I1" s="1991"/>
      <c r="J1" s="1991"/>
      <c r="K1" s="1991"/>
      <c r="L1" s="1991"/>
      <c r="M1" s="1991"/>
      <c r="N1" s="1991"/>
      <c r="O1" s="1991"/>
      <c r="P1" s="1991"/>
      <c r="Q1" s="1991"/>
      <c r="R1" s="1991"/>
      <c r="S1" s="1991"/>
    </row>
    <row r="2" spans="1:19" ht="10.5" customHeight="1">
      <c r="A2" s="1099"/>
      <c r="B2" s="1099"/>
      <c r="C2" s="1099"/>
      <c r="D2" s="1099"/>
      <c r="E2" s="1099"/>
      <c r="F2" s="1099"/>
      <c r="G2" s="1099"/>
      <c r="H2" s="1099"/>
      <c r="I2" s="1099"/>
      <c r="J2" s="1099"/>
      <c r="K2" s="1099"/>
      <c r="L2" s="1099"/>
      <c r="M2" s="1099"/>
      <c r="N2" s="1099"/>
      <c r="O2" s="1099"/>
      <c r="P2" s="1099"/>
      <c r="Q2" s="1099"/>
      <c r="R2" s="1099"/>
      <c r="S2" s="1099"/>
    </row>
    <row r="3" spans="1:19" ht="12" customHeight="1">
      <c r="A3" s="2155" t="s">
        <v>440</v>
      </c>
      <c r="B3" s="2155"/>
      <c r="C3" s="2155"/>
      <c r="D3" s="2155"/>
      <c r="E3" s="1100"/>
      <c r="F3" s="1100"/>
      <c r="G3" s="1100"/>
      <c r="H3" s="1100"/>
      <c r="I3" s="1101" t="s">
        <v>904</v>
      </c>
      <c r="J3" s="1102"/>
      <c r="K3" s="1103" t="s">
        <v>803</v>
      </c>
      <c r="L3" s="1103" t="s">
        <v>441</v>
      </c>
      <c r="M3" s="1103" t="s">
        <v>442</v>
      </c>
      <c r="N3" s="1103" t="s">
        <v>443</v>
      </c>
      <c r="O3" s="1103" t="s">
        <v>444</v>
      </c>
      <c r="P3" s="1103" t="s">
        <v>445</v>
      </c>
      <c r="Q3" s="1103" t="s">
        <v>446</v>
      </c>
      <c r="R3" s="1103" t="s">
        <v>447</v>
      </c>
      <c r="S3" s="1104"/>
    </row>
    <row r="4" spans="1:19" ht="12" customHeight="1">
      <c r="A4" s="1100"/>
      <c r="B4" s="1100"/>
      <c r="C4" s="1100"/>
      <c r="D4" s="1100"/>
      <c r="E4" s="1100"/>
      <c r="F4" s="1100"/>
      <c r="G4" s="1100"/>
      <c r="H4" s="1100"/>
      <c r="I4" s="2167" t="s">
        <v>378</v>
      </c>
      <c r="J4" s="2167"/>
      <c r="K4" s="2167"/>
      <c r="L4" s="2167"/>
      <c r="M4" s="2167"/>
      <c r="N4" s="2167"/>
      <c r="O4" s="2167"/>
      <c r="P4" s="2167"/>
      <c r="Q4" s="2167"/>
      <c r="R4" s="2167"/>
      <c r="S4" s="2167"/>
    </row>
    <row r="5" spans="1:19" ht="10.5" customHeight="1">
      <c r="A5" s="1100"/>
      <c r="B5" s="1100"/>
      <c r="C5" s="1100"/>
      <c r="D5" s="1100"/>
      <c r="E5" s="1100"/>
      <c r="F5" s="1100"/>
      <c r="G5" s="1100"/>
      <c r="H5" s="1100"/>
      <c r="I5" s="1100"/>
      <c r="J5" s="1100"/>
      <c r="K5" s="1105"/>
      <c r="L5" s="1105"/>
      <c r="M5" s="1100"/>
      <c r="N5" s="1100"/>
      <c r="O5" s="1100"/>
      <c r="P5" s="1100"/>
      <c r="Q5" s="1100"/>
      <c r="R5" s="1100"/>
      <c r="S5" s="1106"/>
    </row>
    <row r="6" spans="1:19" ht="11.25" customHeight="1">
      <c r="A6" s="2153" t="s">
        <v>379</v>
      </c>
      <c r="B6" s="2153"/>
      <c r="C6" s="2153"/>
      <c r="D6" s="2153"/>
      <c r="E6" s="2153"/>
      <c r="F6" s="2153"/>
      <c r="G6" s="2153"/>
      <c r="H6" s="2165"/>
      <c r="I6" s="1107">
        <v>1517</v>
      </c>
      <c r="J6" s="1108"/>
      <c r="K6" s="1369">
        <v>1402</v>
      </c>
      <c r="L6" s="1369">
        <v>1324</v>
      </c>
      <c r="M6" s="1109">
        <v>946</v>
      </c>
      <c r="N6" s="1109">
        <v>665</v>
      </c>
      <c r="O6" s="1109">
        <v>502</v>
      </c>
      <c r="P6" s="1109">
        <v>589</v>
      </c>
      <c r="Q6" s="1109">
        <v>546</v>
      </c>
      <c r="R6" s="1109">
        <v>593</v>
      </c>
      <c r="S6" s="1110"/>
    </row>
    <row r="7" spans="1:19" ht="11.25" customHeight="1">
      <c r="A7" s="2162" t="s">
        <v>380</v>
      </c>
      <c r="B7" s="2162"/>
      <c r="C7" s="2162"/>
      <c r="D7" s="2162"/>
      <c r="E7" s="2162"/>
      <c r="F7" s="2162"/>
      <c r="G7" s="2162"/>
      <c r="H7" s="2166"/>
      <c r="I7" s="1111">
        <v>1533</v>
      </c>
      <c r="J7" s="1112"/>
      <c r="K7" s="1370">
        <v>1652</v>
      </c>
      <c r="L7" s="1370">
        <v>875</v>
      </c>
      <c r="M7" s="701">
        <v>1064</v>
      </c>
      <c r="N7" s="701">
        <v>1106</v>
      </c>
      <c r="O7" s="701">
        <v>1178</v>
      </c>
      <c r="P7" s="701">
        <v>1248</v>
      </c>
      <c r="Q7" s="701">
        <v>1070</v>
      </c>
      <c r="R7" s="701">
        <v>1147</v>
      </c>
      <c r="S7" s="1110"/>
    </row>
    <row r="8" spans="1:19" ht="11.25" customHeight="1">
      <c r="A8" s="2162" t="s">
        <v>381</v>
      </c>
      <c r="B8" s="2162"/>
      <c r="C8" s="2162"/>
      <c r="D8" s="2162"/>
      <c r="E8" s="2162"/>
      <c r="F8" s="2162"/>
      <c r="G8" s="2162"/>
      <c r="H8" s="2166"/>
      <c r="I8" s="1111">
        <v>1375</v>
      </c>
      <c r="J8" s="1112"/>
      <c r="K8" s="1370">
        <v>827</v>
      </c>
      <c r="L8" s="1370">
        <v>956</v>
      </c>
      <c r="M8" s="701">
        <v>1075</v>
      </c>
      <c r="N8" s="701">
        <v>1200</v>
      </c>
      <c r="O8" s="701">
        <v>809</v>
      </c>
      <c r="P8" s="701">
        <v>911</v>
      </c>
      <c r="Q8" s="701">
        <v>1054</v>
      </c>
      <c r="R8" s="701">
        <v>577</v>
      </c>
      <c r="S8" s="1110"/>
    </row>
    <row r="9" spans="1:19" ht="11.25" customHeight="1">
      <c r="A9" s="2162" t="s">
        <v>382</v>
      </c>
      <c r="B9" s="2162"/>
      <c r="C9" s="2162"/>
      <c r="D9" s="2162"/>
      <c r="E9" s="2162"/>
      <c r="F9" s="2162"/>
      <c r="G9" s="2162"/>
      <c r="H9" s="2166"/>
      <c r="I9" s="1111">
        <v>404</v>
      </c>
      <c r="J9" s="1112"/>
      <c r="K9" s="1370">
        <v>421</v>
      </c>
      <c r="L9" s="1370">
        <v>394</v>
      </c>
      <c r="M9" s="701">
        <v>454</v>
      </c>
      <c r="N9" s="701">
        <v>489</v>
      </c>
      <c r="O9" s="701">
        <v>477</v>
      </c>
      <c r="P9" s="701">
        <v>449</v>
      </c>
      <c r="Q9" s="701">
        <v>468</v>
      </c>
      <c r="R9" s="701">
        <v>470</v>
      </c>
      <c r="S9" s="1110"/>
    </row>
    <row r="10" spans="1:19" ht="11.25" customHeight="1">
      <c r="A10" s="2162" t="s">
        <v>383</v>
      </c>
      <c r="B10" s="2162"/>
      <c r="C10" s="2162"/>
      <c r="D10" s="2162"/>
      <c r="E10" s="2162"/>
      <c r="F10" s="2162"/>
      <c r="G10" s="2162"/>
      <c r="H10" s="2166"/>
      <c r="I10" s="1111">
        <v>700</v>
      </c>
      <c r="J10" s="1112"/>
      <c r="K10" s="1370">
        <v>650</v>
      </c>
      <c r="L10" s="1370">
        <v>495</v>
      </c>
      <c r="M10" s="701">
        <v>720</v>
      </c>
      <c r="N10" s="701">
        <v>720</v>
      </c>
      <c r="O10" s="701">
        <v>720</v>
      </c>
      <c r="P10" s="701">
        <v>875</v>
      </c>
      <c r="Q10" s="701">
        <v>875</v>
      </c>
      <c r="R10" s="701">
        <v>725</v>
      </c>
      <c r="S10" s="1110"/>
    </row>
    <row r="11" spans="1:19" ht="11.25" customHeight="1">
      <c r="A11" s="2162" t="s">
        <v>384</v>
      </c>
      <c r="B11" s="2162"/>
      <c r="C11" s="2162"/>
      <c r="D11" s="2162"/>
      <c r="E11" s="2162"/>
      <c r="F11" s="2162"/>
      <c r="G11" s="2162"/>
      <c r="H11" s="2166"/>
      <c r="I11" s="1111">
        <v>1487</v>
      </c>
      <c r="J11" s="1112"/>
      <c r="K11" s="1370">
        <v>1603</v>
      </c>
      <c r="L11" s="1370">
        <v>1775</v>
      </c>
      <c r="M11" s="701">
        <v>1391</v>
      </c>
      <c r="N11" s="701">
        <v>1215</v>
      </c>
      <c r="O11" s="701">
        <v>1118</v>
      </c>
      <c r="P11" s="701">
        <v>1257</v>
      </c>
      <c r="Q11" s="701">
        <v>1364</v>
      </c>
      <c r="R11" s="701">
        <v>1218</v>
      </c>
      <c r="S11" s="1110"/>
    </row>
    <row r="12" spans="1:19" ht="11.25" customHeight="1">
      <c r="A12" s="2162" t="s">
        <v>735</v>
      </c>
      <c r="B12" s="2162"/>
      <c r="C12" s="2162"/>
      <c r="D12" s="2162"/>
      <c r="E12" s="2162"/>
      <c r="F12" s="2162"/>
      <c r="G12" s="2162"/>
      <c r="H12" s="2166"/>
      <c r="I12" s="1111">
        <v>5</v>
      </c>
      <c r="J12" s="1112"/>
      <c r="K12" s="1370">
        <v>5</v>
      </c>
      <c r="L12" s="1370">
        <v>244</v>
      </c>
      <c r="M12" s="701">
        <v>0</v>
      </c>
      <c r="N12" s="701">
        <v>0</v>
      </c>
      <c r="O12" s="701">
        <v>0</v>
      </c>
      <c r="P12" s="701">
        <v>0</v>
      </c>
      <c r="Q12" s="701">
        <v>0</v>
      </c>
      <c r="R12" s="701">
        <v>0</v>
      </c>
      <c r="S12" s="1110"/>
    </row>
    <row r="13" spans="1:19" ht="11.25" customHeight="1">
      <c r="A13" s="2162" t="s">
        <v>385</v>
      </c>
      <c r="B13" s="2162"/>
      <c r="C13" s="2162"/>
      <c r="D13" s="2162"/>
      <c r="E13" s="2162"/>
      <c r="F13" s="2162"/>
      <c r="G13" s="2162"/>
      <c r="H13" s="2166"/>
      <c r="I13" s="1113">
        <v>250</v>
      </c>
      <c r="J13" s="1114"/>
      <c r="K13" s="1371">
        <v>350</v>
      </c>
      <c r="L13" s="1371">
        <v>350</v>
      </c>
      <c r="M13" s="703">
        <v>0</v>
      </c>
      <c r="N13" s="703">
        <v>155</v>
      </c>
      <c r="O13" s="703">
        <v>55</v>
      </c>
      <c r="P13" s="703">
        <v>55</v>
      </c>
      <c r="Q13" s="703">
        <v>55</v>
      </c>
      <c r="R13" s="703">
        <v>55</v>
      </c>
      <c r="S13" s="1110"/>
    </row>
    <row r="14" spans="1:19" ht="11.25" customHeight="1">
      <c r="A14" s="1100"/>
      <c r="B14" s="1100"/>
      <c r="C14" s="1100"/>
      <c r="D14" s="1100"/>
      <c r="E14" s="1100"/>
      <c r="F14" s="1100"/>
      <c r="G14" s="1100"/>
      <c r="H14" s="1100"/>
      <c r="I14" s="1115">
        <f>SUM(I6:I13)</f>
        <v>7271</v>
      </c>
      <c r="J14" s="1116"/>
      <c r="K14" s="1372">
        <f>SUM(K6:K13)</f>
        <v>6910</v>
      </c>
      <c r="L14" s="1372">
        <f>SUM(L6:L13)</f>
        <v>6413</v>
      </c>
      <c r="M14" s="1372">
        <f>SUM(M6:M13)</f>
        <v>5650</v>
      </c>
      <c r="N14" s="1372">
        <f>SUM(N6:N13)</f>
        <v>5550</v>
      </c>
      <c r="O14" s="1372">
        <f>SUM(O6:O13)</f>
        <v>4859</v>
      </c>
      <c r="P14" s="1372">
        <f>SUM(P6:P13)</f>
        <v>5384</v>
      </c>
      <c r="Q14" s="1372">
        <f>SUM(Q6:Q13)</f>
        <v>5432</v>
      </c>
      <c r="R14" s="1372">
        <f>SUM(R6:R13)</f>
        <v>4785</v>
      </c>
      <c r="S14" s="1104"/>
    </row>
    <row r="15" spans="1:19" ht="10.5" customHeight="1">
      <c r="A15" s="1100"/>
      <c r="B15" s="1100"/>
      <c r="C15" s="1100"/>
      <c r="D15" s="1100"/>
      <c r="E15" s="1100"/>
      <c r="F15" s="1100"/>
      <c r="G15" s="1100"/>
      <c r="H15" s="1100"/>
      <c r="I15" s="1117"/>
      <c r="J15" s="1117"/>
      <c r="K15" s="1373"/>
      <c r="L15" s="1373"/>
      <c r="M15" s="1118"/>
      <c r="N15" s="1118"/>
      <c r="O15" s="1118"/>
      <c r="P15" s="1118"/>
      <c r="Q15" s="1118"/>
      <c r="R15" s="1118"/>
      <c r="S15" s="1119"/>
    </row>
    <row r="16" spans="1:19" ht="11.25" customHeight="1">
      <c r="A16" s="2153" t="s">
        <v>669</v>
      </c>
      <c r="B16" s="2153"/>
      <c r="C16" s="2153"/>
      <c r="D16" s="2153"/>
      <c r="E16" s="1120"/>
      <c r="F16" s="1120"/>
      <c r="G16" s="1120"/>
      <c r="H16" s="1120"/>
      <c r="I16" s="1115">
        <v>18</v>
      </c>
      <c r="J16" s="1116"/>
      <c r="K16" s="1372">
        <v>17</v>
      </c>
      <c r="L16" s="1372">
        <v>18</v>
      </c>
      <c r="M16" s="704">
        <v>18</v>
      </c>
      <c r="N16" s="704">
        <v>17</v>
      </c>
      <c r="O16" s="704">
        <v>20</v>
      </c>
      <c r="P16" s="704">
        <v>19</v>
      </c>
      <c r="Q16" s="704">
        <v>18</v>
      </c>
      <c r="R16" s="704">
        <v>17</v>
      </c>
      <c r="S16" s="1121"/>
    </row>
    <row r="17" spans="1:19" ht="10.5" customHeight="1">
      <c r="A17" s="1099"/>
      <c r="B17" s="1099"/>
      <c r="C17" s="1099"/>
      <c r="D17" s="1099"/>
      <c r="E17" s="1099"/>
      <c r="F17" s="1099"/>
      <c r="G17" s="1099"/>
      <c r="H17" s="1099"/>
      <c r="I17" s="1099"/>
      <c r="J17" s="1099"/>
      <c r="K17" s="1099"/>
      <c r="L17" s="1099"/>
      <c r="M17" s="1099"/>
      <c r="N17" s="1099"/>
      <c r="O17" s="1099"/>
      <c r="P17" s="1099"/>
      <c r="Q17" s="1099"/>
      <c r="R17" s="1099"/>
      <c r="S17" s="1122"/>
    </row>
    <row r="18" spans="1:19" ht="17.25" customHeight="1">
      <c r="A18" s="1991" t="s">
        <v>386</v>
      </c>
      <c r="B18" s="1991"/>
      <c r="C18" s="1991"/>
      <c r="D18" s="1991"/>
      <c r="E18" s="1991"/>
      <c r="F18" s="1991"/>
      <c r="G18" s="1991"/>
      <c r="H18" s="1991"/>
      <c r="I18" s="1991"/>
      <c r="J18" s="1991"/>
      <c r="K18" s="1991"/>
      <c r="L18" s="1991"/>
      <c r="M18" s="1991"/>
      <c r="N18" s="1991"/>
      <c r="O18" s="1991"/>
      <c r="P18" s="1991"/>
      <c r="Q18" s="1991"/>
      <c r="R18" s="1991"/>
      <c r="S18" s="1991"/>
    </row>
    <row r="19" spans="1:19" ht="10.5" customHeight="1">
      <c r="A19" s="1123"/>
      <c r="B19" s="1123"/>
      <c r="C19" s="1123"/>
      <c r="D19" s="1123"/>
      <c r="E19" s="1123"/>
      <c r="F19" s="1123"/>
      <c r="G19" s="1123"/>
      <c r="H19" s="1123"/>
      <c r="I19" s="1123"/>
      <c r="J19" s="1123"/>
      <c r="K19" s="1123"/>
      <c r="L19" s="1123"/>
      <c r="M19" s="1123"/>
      <c r="N19" s="1123"/>
      <c r="O19" s="1123"/>
      <c r="P19" s="1123"/>
      <c r="Q19" s="1123"/>
      <c r="R19" s="1123"/>
      <c r="S19" s="1124"/>
    </row>
    <row r="20" spans="1:19" ht="12" customHeight="1">
      <c r="A20" s="2155" t="s">
        <v>440</v>
      </c>
      <c r="B20" s="2155"/>
      <c r="C20" s="2155"/>
      <c r="D20" s="2155"/>
      <c r="E20" s="2159" t="s">
        <v>904</v>
      </c>
      <c r="F20" s="2160"/>
      <c r="G20" s="2160"/>
      <c r="H20" s="2160"/>
      <c r="I20" s="2160"/>
      <c r="J20" s="1125"/>
      <c r="K20" s="1126" t="s">
        <v>803</v>
      </c>
      <c r="L20" s="1126" t="s">
        <v>441</v>
      </c>
      <c r="M20" s="1126" t="s">
        <v>442</v>
      </c>
      <c r="N20" s="1126" t="s">
        <v>443</v>
      </c>
      <c r="O20" s="1126" t="s">
        <v>444</v>
      </c>
      <c r="P20" s="1126" t="s">
        <v>445</v>
      </c>
      <c r="Q20" s="1126" t="s">
        <v>446</v>
      </c>
      <c r="R20" s="1126" t="s">
        <v>447</v>
      </c>
      <c r="S20" s="1104"/>
    </row>
    <row r="21" spans="1:19" ht="11.25" customHeight="1">
      <c r="A21" s="1248"/>
      <c r="B21" s="1248"/>
      <c r="C21" s="1248"/>
      <c r="D21" s="1248"/>
      <c r="E21" s="1127"/>
      <c r="F21" s="1132" t="s">
        <v>777</v>
      </c>
      <c r="G21" s="1128"/>
      <c r="H21" s="1128"/>
      <c r="I21" s="1133" t="s">
        <v>772</v>
      </c>
      <c r="J21" s="1128"/>
      <c r="K21" s="1129"/>
      <c r="L21" s="1129"/>
      <c r="M21" s="1129"/>
      <c r="N21" s="1129"/>
      <c r="O21" s="1129"/>
      <c r="P21" s="1129"/>
      <c r="Q21" s="1129"/>
      <c r="R21" s="1129"/>
      <c r="S21" s="1130"/>
    </row>
    <row r="22" spans="1:19" ht="11.25" customHeight="1">
      <c r="A22" s="304"/>
      <c r="B22" s="304"/>
      <c r="C22" s="304"/>
      <c r="D22" s="304"/>
      <c r="E22" s="1264"/>
      <c r="F22" s="1132" t="s">
        <v>779</v>
      </c>
      <c r="G22" s="1132" t="s">
        <v>619</v>
      </c>
      <c r="H22" s="1265"/>
      <c r="I22" s="1133" t="s">
        <v>773</v>
      </c>
      <c r="J22" s="1133"/>
      <c r="K22" s="1134"/>
      <c r="L22" s="1134"/>
      <c r="M22" s="1134"/>
      <c r="N22" s="1134"/>
      <c r="O22" s="1134"/>
      <c r="P22" s="1134"/>
      <c r="Q22" s="1134"/>
      <c r="R22" s="1134"/>
      <c r="S22" s="1135"/>
    </row>
    <row r="23" spans="1:19" ht="11.25" customHeight="1">
      <c r="A23" s="304"/>
      <c r="B23" s="304"/>
      <c r="C23" s="304"/>
      <c r="D23" s="304"/>
      <c r="E23" s="1131" t="s">
        <v>617</v>
      </c>
      <c r="F23" s="1132" t="s">
        <v>778</v>
      </c>
      <c r="G23" s="1132" t="s">
        <v>557</v>
      </c>
      <c r="H23" s="1132" t="s">
        <v>701</v>
      </c>
      <c r="I23" s="1133" t="s">
        <v>774</v>
      </c>
      <c r="J23" s="1133"/>
      <c r="K23" s="1134"/>
      <c r="L23" s="1134"/>
      <c r="M23" s="1134"/>
      <c r="N23" s="1134"/>
      <c r="O23" s="1134"/>
      <c r="P23" s="1134"/>
      <c r="Q23" s="1134"/>
      <c r="R23" s="1134"/>
      <c r="S23" s="1135"/>
    </row>
    <row r="24" spans="1:19" ht="11.25" customHeight="1">
      <c r="A24" s="1100"/>
      <c r="B24" s="1100"/>
      <c r="C24" s="1100"/>
      <c r="D24" s="1100"/>
      <c r="E24" s="1136" t="s">
        <v>618</v>
      </c>
      <c r="F24" s="1137" t="s">
        <v>780</v>
      </c>
      <c r="G24" s="1137" t="s">
        <v>776</v>
      </c>
      <c r="H24" s="1137" t="s">
        <v>702</v>
      </c>
      <c r="I24" s="1138" t="s">
        <v>775</v>
      </c>
      <c r="J24" s="1139">
        <v>2</v>
      </c>
      <c r="K24" s="2154" t="s">
        <v>19</v>
      </c>
      <c r="L24" s="2154"/>
      <c r="M24" s="2154"/>
      <c r="N24" s="2154"/>
      <c r="O24" s="2154"/>
      <c r="P24" s="2154"/>
      <c r="Q24" s="2154"/>
      <c r="R24" s="2154"/>
      <c r="S24" s="1140"/>
    </row>
    <row r="25" spans="1:19" ht="11.25" customHeight="1">
      <c r="A25" s="2156" t="s">
        <v>388</v>
      </c>
      <c r="B25" s="2156"/>
      <c r="C25" s="2156"/>
      <c r="D25" s="2156"/>
      <c r="E25" s="1141"/>
      <c r="F25" s="1142"/>
      <c r="G25" s="1142"/>
      <c r="H25" s="1142"/>
      <c r="I25" s="1142"/>
      <c r="J25" s="1142"/>
      <c r="K25" s="1142"/>
      <c r="L25" s="1142"/>
      <c r="M25" s="1142"/>
      <c r="N25" s="1142"/>
      <c r="O25" s="1142"/>
      <c r="P25" s="1142"/>
      <c r="Q25" s="1142"/>
      <c r="R25" s="1142"/>
      <c r="S25" s="1143"/>
    </row>
    <row r="26" spans="1:19" ht="11.25" customHeight="1">
      <c r="A26" s="1144"/>
      <c r="B26" s="2163" t="s">
        <v>670</v>
      </c>
      <c r="C26" s="2163"/>
      <c r="D26" s="2163"/>
      <c r="E26" s="1145"/>
      <c r="F26" s="1146"/>
      <c r="G26" s="1146"/>
      <c r="H26" s="1146"/>
      <c r="I26" s="1146"/>
      <c r="J26" s="1146"/>
      <c r="K26" s="1118"/>
      <c r="L26" s="1118"/>
      <c r="M26" s="1118"/>
      <c r="N26" s="1118"/>
      <c r="O26" s="1118"/>
      <c r="P26" s="1118"/>
      <c r="Q26" s="1118"/>
      <c r="R26" s="1118"/>
      <c r="S26" s="1110"/>
    </row>
    <row r="27" spans="1:19" ht="21.75" customHeight="1">
      <c r="A27" s="1147"/>
      <c r="B27" s="1147"/>
      <c r="C27" s="2153" t="s">
        <v>620</v>
      </c>
      <c r="D27" s="2153"/>
      <c r="E27" s="1148">
        <v>293</v>
      </c>
      <c r="F27" s="1149">
        <v>9828</v>
      </c>
      <c r="G27" s="1149">
        <v>0</v>
      </c>
      <c r="H27" s="1149">
        <f>SUM(E27:G27)</f>
        <v>10121</v>
      </c>
      <c r="I27" s="1149">
        <v>0</v>
      </c>
      <c r="J27" s="1112"/>
      <c r="K27" s="701">
        <v>10187</v>
      </c>
      <c r="L27" s="701">
        <v>9696</v>
      </c>
      <c r="M27" s="701">
        <v>9343</v>
      </c>
      <c r="N27" s="701">
        <v>8659</v>
      </c>
      <c r="O27" s="701">
        <v>7571</v>
      </c>
      <c r="P27" s="701">
        <v>7896</v>
      </c>
      <c r="Q27" s="701">
        <v>7921</v>
      </c>
      <c r="R27" s="701">
        <v>7348</v>
      </c>
      <c r="S27" s="1110"/>
    </row>
    <row r="28" spans="1:19" ht="11.25" customHeight="1">
      <c r="A28" s="1150"/>
      <c r="B28" s="1150"/>
      <c r="C28" s="2162" t="s">
        <v>389</v>
      </c>
      <c r="D28" s="2162"/>
      <c r="E28" s="1148">
        <v>2042</v>
      </c>
      <c r="F28" s="1149">
        <v>1863</v>
      </c>
      <c r="G28" s="1149">
        <v>28</v>
      </c>
      <c r="H28" s="1149">
        <f>SUM(E28:G28)</f>
        <v>3933</v>
      </c>
      <c r="I28" s="1149">
        <v>32</v>
      </c>
      <c r="J28" s="1112"/>
      <c r="K28" s="701">
        <v>4249</v>
      </c>
      <c r="L28" s="701">
        <v>4188</v>
      </c>
      <c r="M28" s="701">
        <v>4831</v>
      </c>
      <c r="N28" s="701">
        <v>4691</v>
      </c>
      <c r="O28" s="701">
        <v>4975</v>
      </c>
      <c r="P28" s="701">
        <v>5105</v>
      </c>
      <c r="Q28" s="701">
        <v>10942</v>
      </c>
      <c r="R28" s="701">
        <v>11400</v>
      </c>
      <c r="S28" s="1110"/>
    </row>
    <row r="29" spans="1:19" ht="11.25" customHeight="1">
      <c r="A29" s="2164" t="s">
        <v>671</v>
      </c>
      <c r="B29" s="2164"/>
      <c r="C29" s="2164"/>
      <c r="D29" s="2164"/>
      <c r="E29" s="1151">
        <v>193</v>
      </c>
      <c r="F29" s="1152">
        <v>0</v>
      </c>
      <c r="G29" s="1152">
        <v>0</v>
      </c>
      <c r="H29" s="1152">
        <f>SUM(E29:G29)</f>
        <v>193</v>
      </c>
      <c r="I29" s="1152">
        <v>0</v>
      </c>
      <c r="J29" s="1153"/>
      <c r="K29" s="702">
        <v>228</v>
      </c>
      <c r="L29" s="702">
        <v>163</v>
      </c>
      <c r="M29" s="702">
        <v>157</v>
      </c>
      <c r="N29" s="702">
        <v>156</v>
      </c>
      <c r="O29" s="702">
        <v>109</v>
      </c>
      <c r="P29" s="702">
        <v>146</v>
      </c>
      <c r="Q29" s="702">
        <v>125</v>
      </c>
      <c r="R29" s="702">
        <v>155</v>
      </c>
      <c r="S29" s="1154"/>
    </row>
    <row r="30" spans="1:19" ht="12" customHeight="1">
      <c r="A30" s="2161" t="s">
        <v>390</v>
      </c>
      <c r="B30" s="2161"/>
      <c r="C30" s="2161"/>
      <c r="D30" s="2161"/>
      <c r="E30" s="1155">
        <f>SUM(E27:E29)</f>
        <v>2528</v>
      </c>
      <c r="F30" s="1156">
        <f>SUM(F27:F29)</f>
        <v>11691</v>
      </c>
      <c r="G30" s="1156">
        <f>SUM(G27:G29)</f>
        <v>28</v>
      </c>
      <c r="H30" s="1156">
        <f>SUM(H27:H29)</f>
        <v>14247</v>
      </c>
      <c r="I30" s="1156">
        <f>SUM(I27:I29)</f>
        <v>32</v>
      </c>
      <c r="J30" s="1116"/>
      <c r="K30" s="704">
        <f>SUM(K27:K29)</f>
        <v>14664</v>
      </c>
      <c r="L30" s="704">
        <f>SUM(L27:L29)</f>
        <v>14047</v>
      </c>
      <c r="M30" s="704">
        <f>SUM(M27:M29)</f>
        <v>14331</v>
      </c>
      <c r="N30" s="704">
        <f>SUM(N27:N29)</f>
        <v>13506</v>
      </c>
      <c r="O30" s="704">
        <f>SUM(O27:O29)</f>
        <v>12655</v>
      </c>
      <c r="P30" s="704">
        <f>SUM(P27:P29)</f>
        <v>13147</v>
      </c>
      <c r="Q30" s="704">
        <f>SUM(Q27:Q29)</f>
        <v>18988</v>
      </c>
      <c r="R30" s="704">
        <f>SUM(R27:R29)</f>
        <v>18903</v>
      </c>
      <c r="S30" s="1121"/>
    </row>
    <row r="31" spans="1:19" ht="6.75" customHeight="1">
      <c r="A31" s="1099"/>
      <c r="B31" s="1099"/>
      <c r="C31" s="1099"/>
      <c r="D31" s="1099"/>
      <c r="E31" s="1099"/>
      <c r="F31" s="1099"/>
      <c r="G31" s="1099"/>
      <c r="H31" s="1099"/>
      <c r="I31" s="1099"/>
      <c r="J31" s="1099"/>
      <c r="K31" s="1099"/>
      <c r="L31" s="1099"/>
      <c r="M31" s="1099"/>
      <c r="N31" s="1099"/>
      <c r="O31" s="1099"/>
      <c r="P31" s="1099"/>
      <c r="Q31" s="1099"/>
      <c r="R31" s="1099"/>
      <c r="S31" s="1099"/>
    </row>
    <row r="32" spans="1:19" ht="46.5" customHeight="1">
      <c r="A32" s="1157">
        <v>1</v>
      </c>
      <c r="B32" s="2157" t="s">
        <v>391</v>
      </c>
      <c r="C32" s="2157"/>
      <c r="D32" s="2157"/>
      <c r="E32" s="2157"/>
      <c r="F32" s="2157"/>
      <c r="G32" s="2157"/>
      <c r="H32" s="2157"/>
      <c r="I32" s="2157"/>
      <c r="J32" s="2157"/>
      <c r="K32" s="2157"/>
      <c r="L32" s="2157"/>
      <c r="M32" s="2157"/>
      <c r="N32" s="2157"/>
      <c r="O32" s="2157"/>
      <c r="P32" s="2157"/>
      <c r="Q32" s="2157"/>
      <c r="R32" s="2157"/>
      <c r="S32" s="2157"/>
    </row>
    <row r="33" spans="1:19" ht="20.25" customHeight="1">
      <c r="A33" s="1450">
        <v>2</v>
      </c>
      <c r="B33" s="2158" t="s">
        <v>946</v>
      </c>
      <c r="C33" s="2158"/>
      <c r="D33" s="2158"/>
      <c r="E33" s="2158"/>
      <c r="F33" s="2158"/>
      <c r="G33" s="2158"/>
      <c r="H33" s="2158"/>
      <c r="I33" s="2158"/>
      <c r="J33" s="2158"/>
      <c r="K33" s="2158"/>
      <c r="L33" s="2158"/>
      <c r="M33" s="2158"/>
      <c r="N33" s="2158"/>
      <c r="O33" s="2158"/>
      <c r="P33" s="2158"/>
      <c r="Q33" s="2158"/>
      <c r="R33" s="2158"/>
      <c r="S33" s="2158"/>
    </row>
    <row r="34" spans="1:19" ht="19.5" customHeight="1">
      <c r="A34" s="1157">
        <v>3</v>
      </c>
      <c r="B34" s="2157" t="s">
        <v>795</v>
      </c>
      <c r="C34" s="2157"/>
      <c r="D34" s="2157"/>
      <c r="E34" s="2157"/>
      <c r="F34" s="2157"/>
      <c r="G34" s="2157"/>
      <c r="H34" s="2157"/>
      <c r="I34" s="2157"/>
      <c r="J34" s="2157"/>
      <c r="K34" s="2157"/>
      <c r="L34" s="2157"/>
      <c r="M34" s="2157"/>
      <c r="N34" s="2157"/>
      <c r="O34" s="2157"/>
      <c r="P34" s="2157"/>
      <c r="Q34" s="2157"/>
      <c r="R34" s="2157"/>
      <c r="S34" s="2157"/>
    </row>
    <row r="35" spans="1:19" ht="9" customHeight="1">
      <c r="A35" s="1158">
        <v>4</v>
      </c>
      <c r="B35" s="2152" t="s">
        <v>392</v>
      </c>
      <c r="C35" s="2152"/>
      <c r="D35" s="2152"/>
      <c r="E35" s="2152"/>
      <c r="F35" s="2152"/>
      <c r="G35" s="2152"/>
      <c r="H35" s="2152"/>
      <c r="I35" s="2152"/>
      <c r="J35" s="2152"/>
      <c r="K35" s="2152"/>
      <c r="L35" s="2152"/>
      <c r="M35" s="2152"/>
      <c r="N35" s="2152"/>
      <c r="O35" s="2152"/>
      <c r="P35" s="2152"/>
      <c r="Q35" s="2152"/>
      <c r="R35" s="2152"/>
      <c r="S35" s="2152"/>
    </row>
  </sheetData>
  <sheetProtection/>
  <mergeCells count="26">
    <mergeCell ref="A1:S1"/>
    <mergeCell ref="A18:S18"/>
    <mergeCell ref="A6:H6"/>
    <mergeCell ref="A7:H7"/>
    <mergeCell ref="A8:H8"/>
    <mergeCell ref="A9:H9"/>
    <mergeCell ref="I4:S4"/>
    <mergeCell ref="A3:D3"/>
    <mergeCell ref="A12:H12"/>
    <mergeCell ref="A10:H10"/>
    <mergeCell ref="A11:H11"/>
    <mergeCell ref="A13:H13"/>
    <mergeCell ref="B35:S35"/>
    <mergeCell ref="A16:D16"/>
    <mergeCell ref="K24:R24"/>
    <mergeCell ref="A20:D20"/>
    <mergeCell ref="A25:D25"/>
    <mergeCell ref="B34:S34"/>
    <mergeCell ref="B33:S33"/>
    <mergeCell ref="B32:S32"/>
    <mergeCell ref="E20:I20"/>
    <mergeCell ref="A30:D30"/>
    <mergeCell ref="C28:D28"/>
    <mergeCell ref="B26:D26"/>
    <mergeCell ref="A29:D29"/>
    <mergeCell ref="C27:D27"/>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19" min="3" max="42" man="1"/>
  </colBreaks>
</worksheet>
</file>

<file path=xl/worksheets/sheet29.xml><?xml version="1.0" encoding="utf-8"?>
<worksheet xmlns="http://schemas.openxmlformats.org/spreadsheetml/2006/main" xmlns:r="http://schemas.openxmlformats.org/officeDocument/2006/relationships">
  <dimension ref="A1:R63"/>
  <sheetViews>
    <sheetView zoomScaleSheetLayoutView="100" zoomScalePageLayoutView="0" workbookViewId="0" topLeftCell="A1">
      <selection activeCell="G11" sqref="G11"/>
    </sheetView>
  </sheetViews>
  <sheetFormatPr defaultColWidth="9.140625" defaultRowHeight="12.75"/>
  <cols>
    <col min="1" max="3" width="2.140625" style="227" customWidth="1"/>
    <col min="4" max="4" width="19.7109375" style="227" customWidth="1"/>
    <col min="5" max="5" width="10.00390625" style="227" bestFit="1" customWidth="1"/>
    <col min="6" max="6" width="11.421875" style="228" bestFit="1" customWidth="1"/>
    <col min="7" max="7" width="10.00390625" style="227" bestFit="1" customWidth="1"/>
    <col min="8" max="8" width="11.421875" style="227" bestFit="1" customWidth="1"/>
    <col min="9" max="9" width="10.00390625" style="227" bestFit="1" customWidth="1"/>
    <col min="10" max="10" width="11.421875" style="227" bestFit="1" customWidth="1"/>
    <col min="11" max="11" width="1.28515625" style="227" customWidth="1"/>
    <col min="12" max="12" width="7.7109375" style="227" bestFit="1" customWidth="1"/>
    <col min="13" max="13" width="8.8515625" style="227" bestFit="1" customWidth="1"/>
    <col min="14" max="14" width="7.7109375" style="227" bestFit="1" customWidth="1"/>
    <col min="15" max="15" width="8.8515625" style="227" bestFit="1" customWidth="1"/>
    <col min="16" max="16" width="7.7109375" style="227" bestFit="1" customWidth="1"/>
    <col min="17" max="17" width="8.8515625" style="227" bestFit="1" customWidth="1"/>
    <col min="18" max="18" width="1.28515625" style="227" customWidth="1"/>
    <col min="19" max="22" width="9.140625" style="227" customWidth="1"/>
    <col min="23" max="23" width="9.140625" style="229" customWidth="1"/>
    <col min="24" max="24" width="9.140625" style="227" customWidth="1"/>
    <col min="25" max="16384" width="9.140625" style="227" customWidth="1"/>
  </cols>
  <sheetData>
    <row r="1" spans="1:18" ht="30" customHeight="1">
      <c r="A1" s="1991" t="s">
        <v>393</v>
      </c>
      <c r="B1" s="1991"/>
      <c r="C1" s="1991"/>
      <c r="D1" s="1991"/>
      <c r="E1" s="1991"/>
      <c r="F1" s="1991"/>
      <c r="G1" s="1991"/>
      <c r="H1" s="1991"/>
      <c r="I1" s="1991"/>
      <c r="J1" s="1991"/>
      <c r="K1" s="1991"/>
      <c r="L1" s="1991"/>
      <c r="M1" s="1991"/>
      <c r="N1" s="1991"/>
      <c r="O1" s="1991"/>
      <c r="P1" s="1991"/>
      <c r="Q1" s="1991"/>
      <c r="R1" s="1991"/>
    </row>
    <row r="2" spans="1:18" ht="7.5" customHeight="1">
      <c r="A2" s="166"/>
      <c r="B2" s="166"/>
      <c r="C2" s="166"/>
      <c r="D2" s="166"/>
      <c r="E2" s="166"/>
      <c r="F2" s="166"/>
      <c r="G2" s="166"/>
      <c r="H2" s="166"/>
      <c r="I2" s="166"/>
      <c r="J2" s="166"/>
      <c r="K2" s="166"/>
      <c r="L2" s="166"/>
      <c r="M2" s="166"/>
      <c r="N2" s="166"/>
      <c r="O2" s="166"/>
      <c r="P2" s="166"/>
      <c r="Q2" s="166"/>
      <c r="R2" s="166"/>
    </row>
    <row r="3" spans="1:18" ht="9" customHeight="1">
      <c r="A3" s="2185" t="s">
        <v>440</v>
      </c>
      <c r="B3" s="2185"/>
      <c r="C3" s="2185"/>
      <c r="D3" s="2185"/>
      <c r="E3" s="2176" t="s">
        <v>904</v>
      </c>
      <c r="F3" s="2177"/>
      <c r="G3" s="2177"/>
      <c r="H3" s="2177"/>
      <c r="I3" s="2177"/>
      <c r="J3" s="2177"/>
      <c r="K3" s="169"/>
      <c r="L3" s="2179" t="s">
        <v>803</v>
      </c>
      <c r="M3" s="2180"/>
      <c r="N3" s="2180"/>
      <c r="O3" s="2180"/>
      <c r="P3" s="2180"/>
      <c r="Q3" s="2180"/>
      <c r="R3" s="169"/>
    </row>
    <row r="4" spans="1:18" ht="13.5" customHeight="1">
      <c r="A4" s="168"/>
      <c r="B4" s="168"/>
      <c r="C4" s="168"/>
      <c r="D4" s="168"/>
      <c r="E4" s="2176" t="s">
        <v>704</v>
      </c>
      <c r="F4" s="2178"/>
      <c r="G4" s="2176" t="s">
        <v>172</v>
      </c>
      <c r="H4" s="2178"/>
      <c r="I4" s="2177" t="s">
        <v>7</v>
      </c>
      <c r="J4" s="2177"/>
      <c r="K4" s="169"/>
      <c r="L4" s="2179" t="s">
        <v>704</v>
      </c>
      <c r="M4" s="2181"/>
      <c r="N4" s="2179" t="s">
        <v>172</v>
      </c>
      <c r="O4" s="2181"/>
      <c r="P4" s="2180" t="s">
        <v>7</v>
      </c>
      <c r="Q4" s="2180"/>
      <c r="R4" s="169"/>
    </row>
    <row r="5" spans="1:18" ht="9" customHeight="1">
      <c r="A5" s="168"/>
      <c r="B5" s="168"/>
      <c r="C5" s="168"/>
      <c r="D5" s="168"/>
      <c r="E5" s="171" t="s">
        <v>205</v>
      </c>
      <c r="F5" s="172" t="s">
        <v>6</v>
      </c>
      <c r="G5" s="171" t="s">
        <v>205</v>
      </c>
      <c r="H5" s="172" t="s">
        <v>6</v>
      </c>
      <c r="I5" s="171" t="s">
        <v>205</v>
      </c>
      <c r="J5" s="173" t="s">
        <v>6</v>
      </c>
      <c r="K5" s="174"/>
      <c r="L5" s="175" t="s">
        <v>205</v>
      </c>
      <c r="M5" s="176" t="s">
        <v>6</v>
      </c>
      <c r="N5" s="175" t="s">
        <v>205</v>
      </c>
      <c r="O5" s="176" t="s">
        <v>6</v>
      </c>
      <c r="P5" s="175" t="s">
        <v>205</v>
      </c>
      <c r="Q5" s="177" t="s">
        <v>6</v>
      </c>
      <c r="R5" s="174"/>
    </row>
    <row r="6" spans="1:18" ht="7.5" customHeight="1">
      <c r="A6" s="2184" t="s">
        <v>15</v>
      </c>
      <c r="B6" s="2184"/>
      <c r="C6" s="2184"/>
      <c r="D6" s="2184"/>
      <c r="E6" s="178"/>
      <c r="F6" s="179"/>
      <c r="G6" s="179"/>
      <c r="H6" s="179"/>
      <c r="I6" s="179"/>
      <c r="J6" s="179"/>
      <c r="K6" s="180"/>
      <c r="L6" s="181"/>
      <c r="M6" s="182"/>
      <c r="N6" s="182"/>
      <c r="O6" s="182"/>
      <c r="P6" s="182"/>
      <c r="Q6" s="182"/>
      <c r="R6" s="180"/>
    </row>
    <row r="7" spans="1:18" ht="7.5" customHeight="1">
      <c r="A7" s="183"/>
      <c r="B7" s="2173" t="s">
        <v>387</v>
      </c>
      <c r="C7" s="2173"/>
      <c r="D7" s="2173"/>
      <c r="E7" s="184"/>
      <c r="F7" s="185"/>
      <c r="G7" s="185"/>
      <c r="H7" s="185"/>
      <c r="I7" s="185"/>
      <c r="J7" s="185"/>
      <c r="K7" s="186"/>
      <c r="L7" s="187"/>
      <c r="M7" s="188"/>
      <c r="N7" s="188"/>
      <c r="O7" s="188"/>
      <c r="P7" s="188"/>
      <c r="Q7" s="188"/>
      <c r="R7" s="186"/>
    </row>
    <row r="8" spans="1:18" ht="7.5" customHeight="1">
      <c r="A8" s="189"/>
      <c r="B8" s="190"/>
      <c r="C8" s="2169" t="s">
        <v>357</v>
      </c>
      <c r="D8" s="2169"/>
      <c r="E8" s="1416">
        <v>193</v>
      </c>
      <c r="F8" s="1417">
        <v>0</v>
      </c>
      <c r="G8" s="1417">
        <v>30</v>
      </c>
      <c r="H8" s="1417">
        <v>0</v>
      </c>
      <c r="I8" s="1417">
        <v>2</v>
      </c>
      <c r="J8" s="1417">
        <v>0</v>
      </c>
      <c r="K8" s="134"/>
      <c r="L8" s="1526">
        <v>228</v>
      </c>
      <c r="M8" s="1527">
        <v>0</v>
      </c>
      <c r="N8" s="1527">
        <v>32</v>
      </c>
      <c r="O8" s="1527">
        <v>0</v>
      </c>
      <c r="P8" s="1527">
        <v>3</v>
      </c>
      <c r="Q8" s="1527">
        <v>0</v>
      </c>
      <c r="R8" s="134"/>
    </row>
    <row r="9" spans="1:18" ht="7.5" customHeight="1">
      <c r="A9" s="189"/>
      <c r="B9" s="190"/>
      <c r="C9" s="2169" t="s">
        <v>5</v>
      </c>
      <c r="D9" s="2169"/>
      <c r="E9" s="1418">
        <v>0</v>
      </c>
      <c r="F9" s="1419">
        <v>0</v>
      </c>
      <c r="G9" s="1419">
        <v>0</v>
      </c>
      <c r="H9" s="1419">
        <v>0</v>
      </c>
      <c r="I9" s="1419">
        <v>0</v>
      </c>
      <c r="J9" s="1419">
        <v>0</v>
      </c>
      <c r="K9" s="134"/>
      <c r="L9" s="1528">
        <v>0</v>
      </c>
      <c r="M9" s="1529">
        <v>0</v>
      </c>
      <c r="N9" s="1529">
        <v>0</v>
      </c>
      <c r="O9" s="1529">
        <v>0</v>
      </c>
      <c r="P9" s="1529">
        <v>0</v>
      </c>
      <c r="Q9" s="1529">
        <v>0</v>
      </c>
      <c r="R9" s="134"/>
    </row>
    <row r="10" spans="1:18" ht="16.5" customHeight="1">
      <c r="A10" s="2183" t="s">
        <v>621</v>
      </c>
      <c r="B10" s="2168"/>
      <c r="C10" s="2168"/>
      <c r="D10" s="2168"/>
      <c r="E10" s="1420">
        <f aca="true" t="shared" si="0" ref="E10:J10">SUM(E8:E9)</f>
        <v>193</v>
      </c>
      <c r="F10" s="1421">
        <f t="shared" si="0"/>
        <v>0</v>
      </c>
      <c r="G10" s="1421">
        <f t="shared" si="0"/>
        <v>30</v>
      </c>
      <c r="H10" s="1421">
        <f t="shared" si="0"/>
        <v>0</v>
      </c>
      <c r="I10" s="1421">
        <f t="shared" si="0"/>
        <v>2</v>
      </c>
      <c r="J10" s="1421">
        <f t="shared" si="0"/>
        <v>0</v>
      </c>
      <c r="K10" s="191"/>
      <c r="L10" s="1530">
        <f aca="true" t="shared" si="1" ref="L10:Q10">SUM(L8:L9)</f>
        <v>228</v>
      </c>
      <c r="M10" s="1531">
        <f t="shared" si="1"/>
        <v>0</v>
      </c>
      <c r="N10" s="1531">
        <f t="shared" si="1"/>
        <v>32</v>
      </c>
      <c r="O10" s="1531">
        <f t="shared" si="1"/>
        <v>0</v>
      </c>
      <c r="P10" s="1531">
        <f t="shared" si="1"/>
        <v>3</v>
      </c>
      <c r="Q10" s="1531">
        <f t="shared" si="1"/>
        <v>0</v>
      </c>
      <c r="R10" s="191"/>
    </row>
    <row r="11" spans="1:18" ht="7.5" customHeight="1">
      <c r="A11" s="193"/>
      <c r="B11" s="193"/>
      <c r="C11" s="193"/>
      <c r="D11" s="193"/>
      <c r="E11" s="1418"/>
      <c r="F11" s="1419"/>
      <c r="G11" s="1419"/>
      <c r="H11" s="1419"/>
      <c r="I11" s="1419"/>
      <c r="J11" s="1419"/>
      <c r="K11" s="134"/>
      <c r="L11" s="1528"/>
      <c r="M11" s="1529"/>
      <c r="N11" s="1529"/>
      <c r="O11" s="1529"/>
      <c r="P11" s="1529"/>
      <c r="Q11" s="1529"/>
      <c r="R11" s="134"/>
    </row>
    <row r="12" spans="1:18" ht="7.5" customHeight="1">
      <c r="A12" s="2184" t="s">
        <v>14</v>
      </c>
      <c r="B12" s="2184"/>
      <c r="C12" s="2184"/>
      <c r="D12" s="2184"/>
      <c r="E12" s="1418"/>
      <c r="F12" s="1419"/>
      <c r="G12" s="1419"/>
      <c r="H12" s="1419"/>
      <c r="I12" s="1419"/>
      <c r="J12" s="1419"/>
      <c r="K12" s="134"/>
      <c r="L12" s="1528"/>
      <c r="M12" s="1529"/>
      <c r="N12" s="1529"/>
      <c r="O12" s="1529"/>
      <c r="P12" s="1529"/>
      <c r="Q12" s="1529"/>
      <c r="R12" s="134"/>
    </row>
    <row r="13" spans="1:18" ht="7.5" customHeight="1">
      <c r="A13" s="183"/>
      <c r="B13" s="2173" t="s">
        <v>8</v>
      </c>
      <c r="C13" s="2173"/>
      <c r="D13" s="2173"/>
      <c r="E13" s="1422"/>
      <c r="F13" s="1423"/>
      <c r="G13" s="1423"/>
      <c r="H13" s="1423"/>
      <c r="I13" s="1423"/>
      <c r="J13" s="1423"/>
      <c r="K13" s="194"/>
      <c r="L13" s="1532"/>
      <c r="M13" s="1533"/>
      <c r="N13" s="1533"/>
      <c r="O13" s="1533"/>
      <c r="P13" s="1533"/>
      <c r="Q13" s="1533"/>
      <c r="R13" s="194"/>
    </row>
    <row r="14" spans="1:18" ht="7.5" customHeight="1">
      <c r="A14" s="197"/>
      <c r="B14" s="197"/>
      <c r="C14" s="2169" t="s">
        <v>357</v>
      </c>
      <c r="D14" s="2169"/>
      <c r="E14" s="1416">
        <v>2673</v>
      </c>
      <c r="F14" s="1417">
        <v>0</v>
      </c>
      <c r="G14" s="1417">
        <v>207</v>
      </c>
      <c r="H14" s="1417">
        <v>0</v>
      </c>
      <c r="I14" s="1417">
        <v>17</v>
      </c>
      <c r="J14" s="1417">
        <v>0</v>
      </c>
      <c r="K14" s="198"/>
      <c r="L14" s="1526">
        <v>3264</v>
      </c>
      <c r="M14" s="1527">
        <v>0</v>
      </c>
      <c r="N14" s="1527">
        <v>249</v>
      </c>
      <c r="O14" s="1527">
        <v>0</v>
      </c>
      <c r="P14" s="1527">
        <v>20</v>
      </c>
      <c r="Q14" s="1527">
        <v>0</v>
      </c>
      <c r="R14" s="198"/>
    </row>
    <row r="15" spans="1:18" ht="7.5" customHeight="1">
      <c r="A15" s="197"/>
      <c r="B15" s="197"/>
      <c r="C15" s="2171" t="s">
        <v>397</v>
      </c>
      <c r="D15" s="2171"/>
      <c r="E15" s="1416">
        <v>0</v>
      </c>
      <c r="F15" s="1417">
        <v>0</v>
      </c>
      <c r="G15" s="1417">
        <v>0</v>
      </c>
      <c r="H15" s="1417">
        <v>0</v>
      </c>
      <c r="I15" s="1417">
        <v>0</v>
      </c>
      <c r="J15" s="1417">
        <v>0</v>
      </c>
      <c r="K15" s="198"/>
      <c r="L15" s="1526">
        <v>0</v>
      </c>
      <c r="M15" s="1527">
        <v>0</v>
      </c>
      <c r="N15" s="1527">
        <v>0</v>
      </c>
      <c r="O15" s="1527">
        <v>0</v>
      </c>
      <c r="P15" s="1527">
        <v>0</v>
      </c>
      <c r="Q15" s="1527">
        <v>0</v>
      </c>
      <c r="R15" s="198"/>
    </row>
    <row r="16" spans="1:18" ht="7.5" customHeight="1">
      <c r="A16" s="197"/>
      <c r="B16" s="197"/>
      <c r="C16" s="2171" t="s">
        <v>396</v>
      </c>
      <c r="D16" s="2171"/>
      <c r="E16" s="1424">
        <v>0</v>
      </c>
      <c r="F16" s="1419">
        <v>0</v>
      </c>
      <c r="G16" s="1419">
        <v>0</v>
      </c>
      <c r="H16" s="1419">
        <v>0</v>
      </c>
      <c r="I16" s="1419">
        <v>0</v>
      </c>
      <c r="J16" s="1419">
        <v>0</v>
      </c>
      <c r="K16" s="134"/>
      <c r="L16" s="1534">
        <v>13</v>
      </c>
      <c r="M16" s="1529">
        <v>0</v>
      </c>
      <c r="N16" s="1529">
        <v>161</v>
      </c>
      <c r="O16" s="1529">
        <v>0</v>
      </c>
      <c r="P16" s="1529">
        <v>13</v>
      </c>
      <c r="Q16" s="1529">
        <v>0</v>
      </c>
      <c r="R16" s="134"/>
    </row>
    <row r="17" spans="1:18" ht="9" customHeight="1">
      <c r="A17" s="168"/>
      <c r="B17" s="168"/>
      <c r="C17" s="168"/>
      <c r="D17" s="168"/>
      <c r="E17" s="1420">
        <f>SUM(E14:E16)</f>
        <v>2673</v>
      </c>
      <c r="F17" s="1421">
        <f>SUM(F14:F16)</f>
        <v>0</v>
      </c>
      <c r="G17" s="1421">
        <f>SUM(G14:G16)</f>
        <v>207</v>
      </c>
      <c r="H17" s="1421">
        <f>SUM(H14:H16)</f>
        <v>0</v>
      </c>
      <c r="I17" s="1421">
        <f>SUM(I14:I16)</f>
        <v>17</v>
      </c>
      <c r="J17" s="1421">
        <f>SUM(J14:J16)</f>
        <v>0</v>
      </c>
      <c r="K17" s="191"/>
      <c r="L17" s="1530">
        <f>SUM(L14:L16)</f>
        <v>3277</v>
      </c>
      <c r="M17" s="1531">
        <f>SUM(M14:M16)</f>
        <v>0</v>
      </c>
      <c r="N17" s="1531">
        <f>SUM(N14:N16)</f>
        <v>410</v>
      </c>
      <c r="O17" s="1531">
        <f>SUM(O14:O16)</f>
        <v>0</v>
      </c>
      <c r="P17" s="1531">
        <f>SUM(P14:P16)</f>
        <v>33</v>
      </c>
      <c r="Q17" s="1531">
        <f>SUM(Q14:Q16)</f>
        <v>0</v>
      </c>
      <c r="R17" s="191"/>
    </row>
    <row r="18" spans="1:18" ht="7.5" customHeight="1">
      <c r="A18" s="183"/>
      <c r="B18" s="2173" t="s">
        <v>12</v>
      </c>
      <c r="C18" s="2173"/>
      <c r="D18" s="2173"/>
      <c r="E18" s="1422"/>
      <c r="F18" s="1423"/>
      <c r="G18" s="1423"/>
      <c r="H18" s="1423"/>
      <c r="I18" s="1423"/>
      <c r="J18" s="1423"/>
      <c r="K18" s="194"/>
      <c r="L18" s="1532"/>
      <c r="M18" s="1533"/>
      <c r="N18" s="1533"/>
      <c r="O18" s="1533"/>
      <c r="P18" s="1533"/>
      <c r="Q18" s="1533"/>
      <c r="R18" s="194"/>
    </row>
    <row r="19" spans="1:18" ht="7.5" customHeight="1">
      <c r="A19" s="197"/>
      <c r="B19" s="190"/>
      <c r="C19" s="2169" t="s">
        <v>357</v>
      </c>
      <c r="D19" s="2169"/>
      <c r="E19" s="1416">
        <v>9110</v>
      </c>
      <c r="F19" s="1417">
        <v>0</v>
      </c>
      <c r="G19" s="1417">
        <v>637</v>
      </c>
      <c r="H19" s="1417">
        <v>0</v>
      </c>
      <c r="I19" s="1417">
        <v>51</v>
      </c>
      <c r="J19" s="1417">
        <v>0</v>
      </c>
      <c r="K19" s="198"/>
      <c r="L19" s="1526">
        <v>8715</v>
      </c>
      <c r="M19" s="1527">
        <v>0</v>
      </c>
      <c r="N19" s="1527">
        <v>610</v>
      </c>
      <c r="O19" s="1527">
        <v>0</v>
      </c>
      <c r="P19" s="1527">
        <v>49</v>
      </c>
      <c r="Q19" s="1527">
        <v>0</v>
      </c>
      <c r="R19" s="198"/>
    </row>
    <row r="20" spans="1:18" ht="7.5" customHeight="1">
      <c r="A20" s="197"/>
      <c r="B20" s="190"/>
      <c r="C20" s="2171" t="s">
        <v>397</v>
      </c>
      <c r="D20" s="2171"/>
      <c r="E20" s="1424">
        <v>0</v>
      </c>
      <c r="F20" s="1419">
        <v>0</v>
      </c>
      <c r="G20" s="1419">
        <v>0</v>
      </c>
      <c r="H20" s="1419">
        <v>0</v>
      </c>
      <c r="I20" s="1419">
        <v>0</v>
      </c>
      <c r="J20" s="1419">
        <v>0</v>
      </c>
      <c r="K20" s="134"/>
      <c r="L20" s="1534">
        <v>0</v>
      </c>
      <c r="M20" s="1529">
        <v>0</v>
      </c>
      <c r="N20" s="1529">
        <v>0</v>
      </c>
      <c r="O20" s="1529">
        <v>0</v>
      </c>
      <c r="P20" s="1529">
        <v>0</v>
      </c>
      <c r="Q20" s="1529">
        <v>0</v>
      </c>
      <c r="R20" s="134"/>
    </row>
    <row r="21" spans="1:18" ht="9" customHeight="1">
      <c r="A21" s="168"/>
      <c r="B21" s="168"/>
      <c r="C21" s="168"/>
      <c r="D21" s="168"/>
      <c r="E21" s="1420">
        <f>SUM(E19:E20)</f>
        <v>9110</v>
      </c>
      <c r="F21" s="1421">
        <f>SUM(F19:F20)</f>
        <v>0</v>
      </c>
      <c r="G21" s="1421">
        <f>SUM(G19:G20)</f>
        <v>637</v>
      </c>
      <c r="H21" s="1421">
        <f>SUM(H19:H20)</f>
        <v>0</v>
      </c>
      <c r="I21" s="1421">
        <f>SUM(I19:I20)</f>
        <v>51</v>
      </c>
      <c r="J21" s="1421">
        <f>SUM(J19:J20)</f>
        <v>0</v>
      </c>
      <c r="K21" s="191"/>
      <c r="L21" s="1530">
        <f>SUM(L19:L20)</f>
        <v>8715</v>
      </c>
      <c r="M21" s="1531">
        <f>SUM(M19:M20)</f>
        <v>0</v>
      </c>
      <c r="N21" s="1531">
        <f>SUM(N19:N20)</f>
        <v>610</v>
      </c>
      <c r="O21" s="1531">
        <f>SUM(O19:O20)</f>
        <v>0</v>
      </c>
      <c r="P21" s="1531">
        <f>SUM(P19:P20)</f>
        <v>49</v>
      </c>
      <c r="Q21" s="1531">
        <f>SUM(Q19:Q20)</f>
        <v>0</v>
      </c>
      <c r="R21" s="191"/>
    </row>
    <row r="22" spans="1:18" ht="9" customHeight="1">
      <c r="A22" s="197"/>
      <c r="B22" s="2169" t="s">
        <v>10</v>
      </c>
      <c r="C22" s="2169"/>
      <c r="D22" s="2169"/>
      <c r="E22" s="1418">
        <v>2239</v>
      </c>
      <c r="F22" s="1419">
        <v>28</v>
      </c>
      <c r="G22" s="1419">
        <v>180</v>
      </c>
      <c r="H22" s="1419">
        <v>58</v>
      </c>
      <c r="I22" s="1419">
        <v>14</v>
      </c>
      <c r="J22" s="1419">
        <v>5</v>
      </c>
      <c r="K22" s="134"/>
      <c r="L22" s="1528">
        <v>2407</v>
      </c>
      <c r="M22" s="1529">
        <v>32</v>
      </c>
      <c r="N22" s="1529">
        <v>171</v>
      </c>
      <c r="O22" s="1529">
        <v>65</v>
      </c>
      <c r="P22" s="1529">
        <v>14</v>
      </c>
      <c r="Q22" s="1529">
        <v>5</v>
      </c>
      <c r="R22" s="134"/>
    </row>
    <row r="23" spans="1:18" ht="11.25" customHeight="1">
      <c r="A23" s="197"/>
      <c r="B23" s="2171" t="s">
        <v>672</v>
      </c>
      <c r="C23" s="2171"/>
      <c r="D23" s="2171"/>
      <c r="E23" s="1420">
        <v>0</v>
      </c>
      <c r="F23" s="1421">
        <v>0</v>
      </c>
      <c r="G23" s="1421">
        <v>0</v>
      </c>
      <c r="H23" s="1421">
        <v>0</v>
      </c>
      <c r="I23" s="1421">
        <v>0</v>
      </c>
      <c r="J23" s="1421">
        <v>0</v>
      </c>
      <c r="K23" s="191"/>
      <c r="L23" s="1530">
        <v>0</v>
      </c>
      <c r="M23" s="1531">
        <v>0</v>
      </c>
      <c r="N23" s="1531">
        <v>0</v>
      </c>
      <c r="O23" s="1531">
        <v>0</v>
      </c>
      <c r="P23" s="1531">
        <v>0</v>
      </c>
      <c r="Q23" s="1531">
        <v>0</v>
      </c>
      <c r="R23" s="191"/>
    </row>
    <row r="24" spans="1:18" ht="7.5" customHeight="1">
      <c r="A24" s="168"/>
      <c r="B24" s="168"/>
      <c r="C24" s="168"/>
      <c r="D24" s="168"/>
      <c r="E24" s="1422"/>
      <c r="F24" s="1423"/>
      <c r="G24" s="1423"/>
      <c r="H24" s="1423"/>
      <c r="I24" s="1423"/>
      <c r="J24" s="1423"/>
      <c r="K24" s="194"/>
      <c r="L24" s="1532"/>
      <c r="M24" s="1533"/>
      <c r="N24" s="1533"/>
      <c r="O24" s="1533"/>
      <c r="P24" s="1533"/>
      <c r="Q24" s="1533"/>
      <c r="R24" s="194"/>
    </row>
    <row r="25" spans="1:18" ht="7.5" customHeight="1">
      <c r="A25" s="183"/>
      <c r="B25" s="2173" t="s">
        <v>9</v>
      </c>
      <c r="C25" s="2173"/>
      <c r="D25" s="2173"/>
      <c r="E25" s="1422"/>
      <c r="F25" s="1423"/>
      <c r="G25" s="1423"/>
      <c r="H25" s="1423"/>
      <c r="I25" s="1423"/>
      <c r="J25" s="1423"/>
      <c r="K25" s="194"/>
      <c r="L25" s="1532"/>
      <c r="M25" s="1533"/>
      <c r="N25" s="1533"/>
      <c r="O25" s="1533"/>
      <c r="P25" s="1533"/>
      <c r="Q25" s="1533"/>
      <c r="R25" s="194"/>
    </row>
    <row r="26" spans="1:18" ht="16.5" customHeight="1">
      <c r="A26" s="183"/>
      <c r="B26" s="200"/>
      <c r="C26" s="2182" t="s">
        <v>703</v>
      </c>
      <c r="D26" s="2173"/>
      <c r="E26" s="1418"/>
      <c r="F26" s="1419"/>
      <c r="G26" s="1419"/>
      <c r="H26" s="1419"/>
      <c r="I26" s="1419"/>
      <c r="J26" s="1419"/>
      <c r="K26" s="134"/>
      <c r="L26" s="1528"/>
      <c r="M26" s="1529"/>
      <c r="N26" s="1529"/>
      <c r="O26" s="1529"/>
      <c r="P26" s="1529"/>
      <c r="Q26" s="1529"/>
      <c r="R26" s="134"/>
    </row>
    <row r="27" spans="1:18" ht="7.5" customHeight="1">
      <c r="A27" s="197"/>
      <c r="B27" s="201"/>
      <c r="C27" s="201"/>
      <c r="D27" s="197" t="s">
        <v>396</v>
      </c>
      <c r="E27" s="1416">
        <v>0</v>
      </c>
      <c r="F27" s="1417">
        <v>0</v>
      </c>
      <c r="G27" s="1417">
        <v>0</v>
      </c>
      <c r="H27" s="1417">
        <v>0</v>
      </c>
      <c r="I27" s="1417">
        <v>0</v>
      </c>
      <c r="J27" s="1417">
        <v>0</v>
      </c>
      <c r="K27" s="198"/>
      <c r="L27" s="1526">
        <v>0</v>
      </c>
      <c r="M27" s="1527">
        <v>0</v>
      </c>
      <c r="N27" s="1527">
        <v>0</v>
      </c>
      <c r="O27" s="1527">
        <v>0</v>
      </c>
      <c r="P27" s="1527">
        <v>0</v>
      </c>
      <c r="Q27" s="1527">
        <v>0</v>
      </c>
      <c r="R27" s="198"/>
    </row>
    <row r="28" spans="1:18" ht="7.5" customHeight="1">
      <c r="A28" s="202"/>
      <c r="B28" s="203"/>
      <c r="C28" s="203"/>
      <c r="D28" s="202" t="s">
        <v>5</v>
      </c>
      <c r="E28" s="1418">
        <v>0</v>
      </c>
      <c r="F28" s="1419">
        <v>0</v>
      </c>
      <c r="G28" s="1419">
        <v>0</v>
      </c>
      <c r="H28" s="1419">
        <v>0</v>
      </c>
      <c r="I28" s="1425">
        <v>0</v>
      </c>
      <c r="J28" s="1419">
        <v>0</v>
      </c>
      <c r="K28" s="204"/>
      <c r="L28" s="1528">
        <v>0</v>
      </c>
      <c r="M28" s="1529">
        <v>0</v>
      </c>
      <c r="N28" s="1529">
        <v>0</v>
      </c>
      <c r="O28" s="1529">
        <v>0</v>
      </c>
      <c r="P28" s="1535">
        <v>0</v>
      </c>
      <c r="Q28" s="1529">
        <v>0</v>
      </c>
      <c r="R28" s="204"/>
    </row>
    <row r="29" spans="1:18" ht="7.5" customHeight="1">
      <c r="A29" s="168"/>
      <c r="B29" s="168"/>
      <c r="C29" s="168"/>
      <c r="D29" s="168"/>
      <c r="E29" s="1420">
        <f>SUM(E27:E28)</f>
        <v>0</v>
      </c>
      <c r="F29" s="1421">
        <f>SUM(F27:F28)</f>
        <v>0</v>
      </c>
      <c r="G29" s="1421">
        <f>SUM(G27:G28)</f>
        <v>0</v>
      </c>
      <c r="H29" s="1421">
        <f>SUM(H27:H28)</f>
        <v>0</v>
      </c>
      <c r="I29" s="1421">
        <f>SUM(I27:I28)</f>
        <v>0</v>
      </c>
      <c r="J29" s="1421">
        <f>SUM(J27:J28)</f>
        <v>0</v>
      </c>
      <c r="K29" s="191"/>
      <c r="L29" s="1530">
        <v>0</v>
      </c>
      <c r="M29" s="1531">
        <v>0</v>
      </c>
      <c r="N29" s="1531">
        <v>0</v>
      </c>
      <c r="O29" s="1531">
        <v>0</v>
      </c>
      <c r="P29" s="1531">
        <v>0</v>
      </c>
      <c r="Q29" s="1531">
        <v>0</v>
      </c>
      <c r="R29" s="191"/>
    </row>
    <row r="30" spans="1:18" ht="17.25" customHeight="1">
      <c r="A30" s="2174" t="s">
        <v>622</v>
      </c>
      <c r="B30" s="2175"/>
      <c r="C30" s="2175"/>
      <c r="D30" s="2175"/>
      <c r="E30" s="1418">
        <f>E17+E21+E22</f>
        <v>14022</v>
      </c>
      <c r="F30" s="1426">
        <f>F17+F21+F22</f>
        <v>28</v>
      </c>
      <c r="G30" s="1426">
        <f>G17+G21+G22</f>
        <v>1024</v>
      </c>
      <c r="H30" s="1426">
        <f>H17+H21+H22</f>
        <v>58</v>
      </c>
      <c r="I30" s="1426">
        <f>I17+I21+I22</f>
        <v>82</v>
      </c>
      <c r="J30" s="1426">
        <f>J17+J21+J22</f>
        <v>5</v>
      </c>
      <c r="K30" s="134"/>
      <c r="L30" s="1528">
        <f>L17+L21+L22</f>
        <v>14399</v>
      </c>
      <c r="M30" s="1536">
        <f>M17+M21+M22</f>
        <v>32</v>
      </c>
      <c r="N30" s="1536">
        <f>N17+N21+N22</f>
        <v>1191</v>
      </c>
      <c r="O30" s="1536">
        <f>O17+O21+O22</f>
        <v>65</v>
      </c>
      <c r="P30" s="1536">
        <f>P17+P21+P22</f>
        <v>96</v>
      </c>
      <c r="Q30" s="1536">
        <f>Q17+Q21+Q22</f>
        <v>5</v>
      </c>
      <c r="R30" s="134"/>
    </row>
    <row r="31" spans="1:18" ht="9" customHeight="1">
      <c r="A31" s="2168" t="s">
        <v>19</v>
      </c>
      <c r="B31" s="2168"/>
      <c r="C31" s="2168"/>
      <c r="D31" s="2168"/>
      <c r="E31" s="1420">
        <f>E30+E10</f>
        <v>14215</v>
      </c>
      <c r="F31" s="1421">
        <f>F30+F10</f>
        <v>28</v>
      </c>
      <c r="G31" s="1421">
        <f>G30+G10</f>
        <v>1054</v>
      </c>
      <c r="H31" s="1421">
        <f>H30+H10</f>
        <v>58</v>
      </c>
      <c r="I31" s="1421">
        <f>I30+I10</f>
        <v>84</v>
      </c>
      <c r="J31" s="1421">
        <f>J30+J10</f>
        <v>5</v>
      </c>
      <c r="K31" s="191"/>
      <c r="L31" s="1530">
        <f>L30+L10</f>
        <v>14627</v>
      </c>
      <c r="M31" s="1531">
        <f>M30+M10</f>
        <v>32</v>
      </c>
      <c r="N31" s="1531">
        <f>N30+N10</f>
        <v>1223</v>
      </c>
      <c r="O31" s="1531">
        <f>O30+O10</f>
        <v>65</v>
      </c>
      <c r="P31" s="1531">
        <f>P30+P10</f>
        <v>99</v>
      </c>
      <c r="Q31" s="1531">
        <f>Q30+Q10</f>
        <v>5</v>
      </c>
      <c r="R31" s="191"/>
    </row>
    <row r="32" spans="1:18" ht="9" customHeight="1">
      <c r="A32" s="206"/>
      <c r="B32" s="206"/>
      <c r="C32" s="206"/>
      <c r="D32" s="206"/>
      <c r="E32" s="207"/>
      <c r="F32" s="207"/>
      <c r="G32" s="207"/>
      <c r="H32" s="207"/>
      <c r="I32" s="207"/>
      <c r="J32" s="207"/>
      <c r="K32" s="207"/>
      <c r="L32" s="208"/>
      <c r="M32" s="208"/>
      <c r="N32" s="208"/>
      <c r="O32" s="208"/>
      <c r="P32" s="208"/>
      <c r="Q32" s="208"/>
      <c r="R32" s="206"/>
    </row>
    <row r="33" spans="1:18" ht="9" customHeight="1">
      <c r="A33" s="2185" t="s">
        <v>440</v>
      </c>
      <c r="B33" s="2185"/>
      <c r="C33" s="2185"/>
      <c r="D33" s="2185"/>
      <c r="E33" s="2179" t="s">
        <v>441</v>
      </c>
      <c r="F33" s="2180"/>
      <c r="G33" s="2180"/>
      <c r="H33" s="2180"/>
      <c r="I33" s="2180"/>
      <c r="J33" s="2180"/>
      <c r="K33" s="170"/>
      <c r="L33" s="2179" t="s">
        <v>442</v>
      </c>
      <c r="M33" s="2180"/>
      <c r="N33" s="2180"/>
      <c r="O33" s="2180"/>
      <c r="P33" s="2180"/>
      <c r="Q33" s="2180"/>
      <c r="R33" s="169"/>
    </row>
    <row r="34" spans="1:18" ht="10.5" customHeight="1">
      <c r="A34" s="168"/>
      <c r="B34" s="168"/>
      <c r="C34" s="168"/>
      <c r="D34" s="168"/>
      <c r="E34" s="2179" t="s">
        <v>704</v>
      </c>
      <c r="F34" s="2181"/>
      <c r="G34" s="2179" t="s">
        <v>172</v>
      </c>
      <c r="H34" s="2181"/>
      <c r="I34" s="2180" t="s">
        <v>7</v>
      </c>
      <c r="J34" s="2180"/>
      <c r="K34" s="170"/>
      <c r="L34" s="2179" t="s">
        <v>704</v>
      </c>
      <c r="M34" s="2181"/>
      <c r="N34" s="2179" t="s">
        <v>172</v>
      </c>
      <c r="O34" s="2181"/>
      <c r="P34" s="2180" t="s">
        <v>7</v>
      </c>
      <c r="Q34" s="2180"/>
      <c r="R34" s="169"/>
    </row>
    <row r="35" spans="1:18" ht="9" customHeight="1">
      <c r="A35" s="168"/>
      <c r="B35" s="168"/>
      <c r="C35" s="168"/>
      <c r="D35" s="168"/>
      <c r="E35" s="175" t="s">
        <v>205</v>
      </c>
      <c r="F35" s="176" t="s">
        <v>6</v>
      </c>
      <c r="G35" s="175" t="s">
        <v>205</v>
      </c>
      <c r="H35" s="176" t="s">
        <v>6</v>
      </c>
      <c r="I35" s="175" t="s">
        <v>205</v>
      </c>
      <c r="J35" s="177" t="s">
        <v>6</v>
      </c>
      <c r="K35" s="174"/>
      <c r="L35" s="175" t="s">
        <v>205</v>
      </c>
      <c r="M35" s="176" t="s">
        <v>6</v>
      </c>
      <c r="N35" s="175" t="s">
        <v>205</v>
      </c>
      <c r="O35" s="176" t="s">
        <v>6</v>
      </c>
      <c r="P35" s="175" t="s">
        <v>205</v>
      </c>
      <c r="Q35" s="177" t="s">
        <v>6</v>
      </c>
      <c r="R35" s="174"/>
    </row>
    <row r="36" spans="1:18" ht="7.5" customHeight="1">
      <c r="A36" s="2184" t="s">
        <v>15</v>
      </c>
      <c r="B36" s="2184"/>
      <c r="C36" s="2184"/>
      <c r="D36" s="2184"/>
      <c r="E36" s="181"/>
      <c r="F36" s="182"/>
      <c r="G36" s="182"/>
      <c r="H36" s="182"/>
      <c r="I36" s="182"/>
      <c r="J36" s="182"/>
      <c r="K36" s="182"/>
      <c r="L36" s="181"/>
      <c r="M36" s="182"/>
      <c r="N36" s="182"/>
      <c r="O36" s="182"/>
      <c r="P36" s="182"/>
      <c r="Q36" s="182"/>
      <c r="R36" s="180"/>
    </row>
    <row r="37" spans="1:18" ht="7.5" customHeight="1">
      <c r="A37" s="183"/>
      <c r="B37" s="2173" t="s">
        <v>387</v>
      </c>
      <c r="C37" s="2173"/>
      <c r="D37" s="2173"/>
      <c r="E37" s="187"/>
      <c r="F37" s="188"/>
      <c r="G37" s="188"/>
      <c r="H37" s="188"/>
      <c r="I37" s="188"/>
      <c r="J37" s="188"/>
      <c r="K37" s="188"/>
      <c r="L37" s="187"/>
      <c r="M37" s="188"/>
      <c r="N37" s="188"/>
      <c r="O37" s="188"/>
      <c r="P37" s="188"/>
      <c r="Q37" s="188"/>
      <c r="R37" s="186"/>
    </row>
    <row r="38" spans="1:18" ht="7.5" customHeight="1">
      <c r="A38" s="197"/>
      <c r="B38" s="190"/>
      <c r="C38" s="2169" t="s">
        <v>357</v>
      </c>
      <c r="D38" s="2169"/>
      <c r="E38" s="117">
        <v>163</v>
      </c>
      <c r="F38" s="118">
        <v>0</v>
      </c>
      <c r="G38" s="118">
        <v>16</v>
      </c>
      <c r="H38" s="118">
        <v>0</v>
      </c>
      <c r="I38" s="118">
        <v>1</v>
      </c>
      <c r="J38" s="118">
        <v>0</v>
      </c>
      <c r="K38" s="209"/>
      <c r="L38" s="117">
        <v>156</v>
      </c>
      <c r="M38" s="118">
        <v>0</v>
      </c>
      <c r="N38" s="118">
        <v>16</v>
      </c>
      <c r="O38" s="118">
        <v>0</v>
      </c>
      <c r="P38" s="118">
        <v>1</v>
      </c>
      <c r="Q38" s="118">
        <v>0</v>
      </c>
      <c r="R38" s="134"/>
    </row>
    <row r="39" spans="1:18" ht="7.5" customHeight="1">
      <c r="A39" s="189"/>
      <c r="B39" s="190"/>
      <c r="C39" s="2169" t="s">
        <v>5</v>
      </c>
      <c r="D39" s="2169"/>
      <c r="E39" s="121">
        <v>0</v>
      </c>
      <c r="F39" s="120">
        <v>0</v>
      </c>
      <c r="G39" s="120">
        <v>0</v>
      </c>
      <c r="H39" s="120">
        <v>0</v>
      </c>
      <c r="I39" s="120">
        <v>0</v>
      </c>
      <c r="J39" s="120">
        <v>0</v>
      </c>
      <c r="K39" s="134"/>
      <c r="L39" s="121">
        <v>1</v>
      </c>
      <c r="M39" s="120">
        <v>0</v>
      </c>
      <c r="N39" s="120">
        <v>11</v>
      </c>
      <c r="O39" s="120">
        <v>0</v>
      </c>
      <c r="P39" s="120">
        <v>1</v>
      </c>
      <c r="Q39" s="120">
        <v>0</v>
      </c>
      <c r="R39" s="134"/>
    </row>
    <row r="40" spans="1:18" ht="18.75" customHeight="1">
      <c r="A40" s="2183" t="s">
        <v>621</v>
      </c>
      <c r="B40" s="2168"/>
      <c r="C40" s="2168"/>
      <c r="D40" s="2168"/>
      <c r="E40" s="1530">
        <f aca="true" t="shared" si="2" ref="E40:J40">SUM(E38:E39)</f>
        <v>163</v>
      </c>
      <c r="F40" s="1531">
        <f t="shared" si="2"/>
        <v>0</v>
      </c>
      <c r="G40" s="1531">
        <f t="shared" si="2"/>
        <v>16</v>
      </c>
      <c r="H40" s="1531">
        <f t="shared" si="2"/>
        <v>0</v>
      </c>
      <c r="I40" s="1531">
        <f t="shared" si="2"/>
        <v>1</v>
      </c>
      <c r="J40" s="1531">
        <f t="shared" si="2"/>
        <v>0</v>
      </c>
      <c r="K40" s="214"/>
      <c r="L40" s="1530">
        <f aca="true" t="shared" si="3" ref="L40:Q40">SUM(L38:L39)</f>
        <v>157</v>
      </c>
      <c r="M40" s="1531">
        <f t="shared" si="3"/>
        <v>0</v>
      </c>
      <c r="N40" s="1531">
        <f t="shared" si="3"/>
        <v>27</v>
      </c>
      <c r="O40" s="1531">
        <f t="shared" si="3"/>
        <v>0</v>
      </c>
      <c r="P40" s="1531">
        <f t="shared" si="3"/>
        <v>2</v>
      </c>
      <c r="Q40" s="1531">
        <f t="shared" si="3"/>
        <v>0</v>
      </c>
      <c r="R40" s="191"/>
    </row>
    <row r="41" spans="1:18" ht="7.5" customHeight="1">
      <c r="A41" s="193"/>
      <c r="B41" s="193"/>
      <c r="C41" s="193"/>
      <c r="D41" s="193"/>
      <c r="E41" s="121"/>
      <c r="F41" s="120"/>
      <c r="G41" s="120"/>
      <c r="H41" s="120"/>
      <c r="I41" s="120"/>
      <c r="J41" s="120"/>
      <c r="K41" s="209"/>
      <c r="L41" s="121"/>
      <c r="M41" s="120"/>
      <c r="N41" s="120"/>
      <c r="O41" s="120"/>
      <c r="P41" s="120"/>
      <c r="Q41" s="120"/>
      <c r="R41" s="134"/>
    </row>
    <row r="42" spans="1:18" ht="7.5" customHeight="1">
      <c r="A42" s="2184" t="s">
        <v>14</v>
      </c>
      <c r="B42" s="2184"/>
      <c r="C42" s="2184"/>
      <c r="D42" s="2184"/>
      <c r="E42" s="121"/>
      <c r="F42" s="120"/>
      <c r="G42" s="120"/>
      <c r="H42" s="120"/>
      <c r="I42" s="120"/>
      <c r="J42" s="120"/>
      <c r="K42" s="209"/>
      <c r="L42" s="121"/>
      <c r="M42" s="120"/>
      <c r="N42" s="120"/>
      <c r="O42" s="120"/>
      <c r="P42" s="120"/>
      <c r="Q42" s="120"/>
      <c r="R42" s="134"/>
    </row>
    <row r="43" spans="1:18" ht="7.5" customHeight="1">
      <c r="A43" s="197"/>
      <c r="B43" s="2169" t="s">
        <v>8</v>
      </c>
      <c r="C43" s="2169"/>
      <c r="D43" s="2169"/>
      <c r="E43" s="195"/>
      <c r="F43" s="196"/>
      <c r="G43" s="196"/>
      <c r="H43" s="196"/>
      <c r="I43" s="196"/>
      <c r="J43" s="196"/>
      <c r="K43" s="217"/>
      <c r="L43" s="195"/>
      <c r="M43" s="196"/>
      <c r="N43" s="196"/>
      <c r="O43" s="196"/>
      <c r="P43" s="196"/>
      <c r="Q43" s="196"/>
      <c r="R43" s="194"/>
    </row>
    <row r="44" spans="1:18" ht="7.5" customHeight="1">
      <c r="A44" s="197"/>
      <c r="B44" s="190"/>
      <c r="C44" s="2171" t="s">
        <v>357</v>
      </c>
      <c r="D44" s="2171"/>
      <c r="E44" s="117">
        <v>3419</v>
      </c>
      <c r="F44" s="118">
        <v>0</v>
      </c>
      <c r="G44" s="118">
        <v>250</v>
      </c>
      <c r="H44" s="118">
        <v>0</v>
      </c>
      <c r="I44" s="118">
        <v>20</v>
      </c>
      <c r="J44" s="118">
        <v>0</v>
      </c>
      <c r="K44" s="220"/>
      <c r="L44" s="117">
        <v>3802</v>
      </c>
      <c r="M44" s="118">
        <v>0</v>
      </c>
      <c r="N44" s="118">
        <v>271</v>
      </c>
      <c r="O44" s="118">
        <v>0</v>
      </c>
      <c r="P44" s="118">
        <v>22</v>
      </c>
      <c r="Q44" s="118">
        <v>0</v>
      </c>
      <c r="R44" s="198"/>
    </row>
    <row r="45" spans="1:18" ht="7.5" customHeight="1">
      <c r="A45" s="197"/>
      <c r="B45" s="190"/>
      <c r="C45" s="2171" t="s">
        <v>397</v>
      </c>
      <c r="D45" s="2171"/>
      <c r="E45" s="117">
        <v>0</v>
      </c>
      <c r="F45" s="118">
        <v>0</v>
      </c>
      <c r="G45" s="118">
        <v>0</v>
      </c>
      <c r="H45" s="118">
        <v>0</v>
      </c>
      <c r="I45" s="118">
        <v>0</v>
      </c>
      <c r="J45" s="118">
        <v>0</v>
      </c>
      <c r="K45" s="220"/>
      <c r="L45" s="117">
        <v>0</v>
      </c>
      <c r="M45" s="118">
        <v>0</v>
      </c>
      <c r="N45" s="118">
        <v>0</v>
      </c>
      <c r="O45" s="118">
        <v>0</v>
      </c>
      <c r="P45" s="118">
        <v>0</v>
      </c>
      <c r="Q45" s="118">
        <v>0</v>
      </c>
      <c r="R45" s="198"/>
    </row>
    <row r="46" spans="1:18" ht="7.5" customHeight="1">
      <c r="A46" s="197"/>
      <c r="B46" s="190"/>
      <c r="C46" s="2171" t="s">
        <v>396</v>
      </c>
      <c r="D46" s="2171"/>
      <c r="E46" s="199">
        <v>12</v>
      </c>
      <c r="F46" s="120">
        <v>0</v>
      </c>
      <c r="G46" s="120">
        <v>154</v>
      </c>
      <c r="H46" s="120">
        <v>0</v>
      </c>
      <c r="I46" s="120">
        <v>12</v>
      </c>
      <c r="J46" s="120">
        <v>0</v>
      </c>
      <c r="K46" s="209"/>
      <c r="L46" s="199">
        <v>13</v>
      </c>
      <c r="M46" s="120">
        <v>0</v>
      </c>
      <c r="N46" s="120">
        <v>161</v>
      </c>
      <c r="O46" s="120">
        <v>0</v>
      </c>
      <c r="P46" s="120">
        <v>13</v>
      </c>
      <c r="Q46" s="120">
        <v>0</v>
      </c>
      <c r="R46" s="134"/>
    </row>
    <row r="47" spans="1:18" ht="9" customHeight="1">
      <c r="A47" s="168"/>
      <c r="B47" s="168"/>
      <c r="C47" s="168"/>
      <c r="D47" s="168"/>
      <c r="E47" s="1530">
        <f>SUM(E44:E46)</f>
        <v>3431</v>
      </c>
      <c r="F47" s="1531">
        <f>SUM(F44:F46)</f>
        <v>0</v>
      </c>
      <c r="G47" s="1531">
        <f>SUM(G44:G46)</f>
        <v>404</v>
      </c>
      <c r="H47" s="1531">
        <f>SUM(H44:H46)</f>
        <v>0</v>
      </c>
      <c r="I47" s="1531">
        <f>SUM(I44:I46)</f>
        <v>32</v>
      </c>
      <c r="J47" s="1531">
        <f>SUM(J44:J46)</f>
        <v>0</v>
      </c>
      <c r="K47" s="214"/>
      <c r="L47" s="1530">
        <f>SUM(L44:L46)</f>
        <v>3815</v>
      </c>
      <c r="M47" s="1531">
        <f>SUM(M44:M46)</f>
        <v>0</v>
      </c>
      <c r="N47" s="1531">
        <f>SUM(N44:N46)</f>
        <v>432</v>
      </c>
      <c r="O47" s="1531">
        <f>SUM(O44:O46)</f>
        <v>0</v>
      </c>
      <c r="P47" s="1531">
        <f>SUM(P44:P46)</f>
        <v>35</v>
      </c>
      <c r="Q47" s="1531">
        <f>SUM(Q44:Q46)</f>
        <v>0</v>
      </c>
      <c r="R47" s="191"/>
    </row>
    <row r="48" spans="1:18" ht="7.5" customHeight="1">
      <c r="A48" s="183"/>
      <c r="B48" s="2173" t="s">
        <v>12</v>
      </c>
      <c r="C48" s="2173"/>
      <c r="D48" s="2173"/>
      <c r="E48" s="195"/>
      <c r="F48" s="196"/>
      <c r="G48" s="196"/>
      <c r="H48" s="196"/>
      <c r="I48" s="196"/>
      <c r="J48" s="196"/>
      <c r="K48" s="217"/>
      <c r="L48" s="195"/>
      <c r="M48" s="196"/>
      <c r="N48" s="196"/>
      <c r="O48" s="196"/>
      <c r="P48" s="196"/>
      <c r="Q48" s="196"/>
      <c r="R48" s="194"/>
    </row>
    <row r="49" spans="1:18" ht="7.5" customHeight="1">
      <c r="A49" s="197"/>
      <c r="B49" s="190"/>
      <c r="C49" s="2169" t="s">
        <v>357</v>
      </c>
      <c r="D49" s="2169"/>
      <c r="E49" s="117">
        <v>8098</v>
      </c>
      <c r="F49" s="118">
        <v>0</v>
      </c>
      <c r="G49" s="118">
        <v>567</v>
      </c>
      <c r="H49" s="118">
        <v>0</v>
      </c>
      <c r="I49" s="118">
        <v>45</v>
      </c>
      <c r="J49" s="118">
        <v>0</v>
      </c>
      <c r="K49" s="220"/>
      <c r="L49" s="117">
        <v>7394</v>
      </c>
      <c r="M49" s="118">
        <v>0</v>
      </c>
      <c r="N49" s="118">
        <v>518</v>
      </c>
      <c r="O49" s="118">
        <v>0</v>
      </c>
      <c r="P49" s="118">
        <v>41</v>
      </c>
      <c r="Q49" s="118">
        <v>0</v>
      </c>
      <c r="R49" s="198"/>
    </row>
    <row r="50" spans="1:18" ht="7.5" customHeight="1">
      <c r="A50" s="197"/>
      <c r="B50" s="190"/>
      <c r="C50" s="2171" t="s">
        <v>397</v>
      </c>
      <c r="D50" s="2171"/>
      <c r="E50" s="199">
        <v>0</v>
      </c>
      <c r="F50" s="120">
        <v>0</v>
      </c>
      <c r="G50" s="120">
        <v>0</v>
      </c>
      <c r="H50" s="120">
        <v>0</v>
      </c>
      <c r="I50" s="120">
        <v>0</v>
      </c>
      <c r="J50" s="120">
        <v>0</v>
      </c>
      <c r="K50" s="209"/>
      <c r="L50" s="199">
        <v>0</v>
      </c>
      <c r="M50" s="120">
        <v>0</v>
      </c>
      <c r="N50" s="120">
        <v>0</v>
      </c>
      <c r="O50" s="120">
        <v>0</v>
      </c>
      <c r="P50" s="120">
        <v>0</v>
      </c>
      <c r="Q50" s="120">
        <v>0</v>
      </c>
      <c r="R50" s="134"/>
    </row>
    <row r="51" spans="1:18" ht="9" customHeight="1">
      <c r="A51" s="168"/>
      <c r="B51" s="168"/>
      <c r="C51" s="168"/>
      <c r="D51" s="168"/>
      <c r="E51" s="1530">
        <f>SUM(E49:E50)</f>
        <v>8098</v>
      </c>
      <c r="F51" s="1531">
        <f>SUM(F49:F50)</f>
        <v>0</v>
      </c>
      <c r="G51" s="1531">
        <f>SUM(G49:G50)</f>
        <v>567</v>
      </c>
      <c r="H51" s="1531">
        <f>SUM(H49:H50)</f>
        <v>0</v>
      </c>
      <c r="I51" s="1531">
        <f>SUM(I49:I50)</f>
        <v>45</v>
      </c>
      <c r="J51" s="1531">
        <f>SUM(J49:J50)</f>
        <v>0</v>
      </c>
      <c r="K51" s="214"/>
      <c r="L51" s="1530">
        <f>SUM(L49:L50)</f>
        <v>7394</v>
      </c>
      <c r="M51" s="1531">
        <f>SUM(M49:M50)</f>
        <v>0</v>
      </c>
      <c r="N51" s="1531">
        <f>SUM(N49:N50)</f>
        <v>518</v>
      </c>
      <c r="O51" s="1531">
        <f>SUM(O49:O50)</f>
        <v>0</v>
      </c>
      <c r="P51" s="1531">
        <f>SUM(P49:P50)</f>
        <v>41</v>
      </c>
      <c r="Q51" s="1531">
        <f>SUM(Q49:Q50)</f>
        <v>0</v>
      </c>
      <c r="R51" s="191"/>
    </row>
    <row r="52" spans="1:18" ht="9" customHeight="1">
      <c r="A52" s="197"/>
      <c r="B52" s="2169" t="s">
        <v>10</v>
      </c>
      <c r="C52" s="2169"/>
      <c r="D52" s="2169"/>
      <c r="E52" s="121">
        <v>2325</v>
      </c>
      <c r="F52" s="120">
        <v>25</v>
      </c>
      <c r="G52" s="120">
        <v>203</v>
      </c>
      <c r="H52" s="120">
        <v>102</v>
      </c>
      <c r="I52" s="120">
        <v>16</v>
      </c>
      <c r="J52" s="120">
        <v>8</v>
      </c>
      <c r="K52" s="209"/>
      <c r="L52" s="121">
        <v>2928</v>
      </c>
      <c r="M52" s="120">
        <v>32</v>
      </c>
      <c r="N52" s="120">
        <v>281</v>
      </c>
      <c r="O52" s="120">
        <v>110</v>
      </c>
      <c r="P52" s="120">
        <v>22</v>
      </c>
      <c r="Q52" s="120">
        <v>9</v>
      </c>
      <c r="R52" s="134"/>
    </row>
    <row r="53" spans="1:18" ht="11.25" customHeight="1">
      <c r="A53" s="197"/>
      <c r="B53" s="2171" t="s">
        <v>672</v>
      </c>
      <c r="C53" s="2171"/>
      <c r="D53" s="2171"/>
      <c r="E53" s="192">
        <v>0</v>
      </c>
      <c r="F53" s="119">
        <v>0</v>
      </c>
      <c r="G53" s="119">
        <v>0</v>
      </c>
      <c r="H53" s="119">
        <v>0</v>
      </c>
      <c r="I53" s="119">
        <v>0</v>
      </c>
      <c r="J53" s="119">
        <v>0</v>
      </c>
      <c r="K53" s="214"/>
      <c r="L53" s="192">
        <v>0</v>
      </c>
      <c r="M53" s="119">
        <v>0</v>
      </c>
      <c r="N53" s="119">
        <v>0</v>
      </c>
      <c r="O53" s="119">
        <v>0</v>
      </c>
      <c r="P53" s="119">
        <v>0</v>
      </c>
      <c r="Q53" s="119">
        <v>0</v>
      </c>
      <c r="R53" s="191"/>
    </row>
    <row r="54" spans="1:18" ht="7.5" customHeight="1">
      <c r="A54" s="168"/>
      <c r="B54" s="168"/>
      <c r="C54" s="168"/>
      <c r="D54" s="168"/>
      <c r="E54" s="195"/>
      <c r="F54" s="196"/>
      <c r="G54" s="196"/>
      <c r="H54" s="196"/>
      <c r="I54" s="196"/>
      <c r="J54" s="196"/>
      <c r="K54" s="217"/>
      <c r="L54" s="195"/>
      <c r="M54" s="196"/>
      <c r="N54" s="196"/>
      <c r="O54" s="196"/>
      <c r="P54" s="196"/>
      <c r="Q54" s="196"/>
      <c r="R54" s="194"/>
    </row>
    <row r="55" spans="1:18" ht="7.5" customHeight="1">
      <c r="A55" s="222"/>
      <c r="B55" s="2169" t="s">
        <v>9</v>
      </c>
      <c r="C55" s="2169"/>
      <c r="D55" s="2169"/>
      <c r="E55" s="195"/>
      <c r="F55" s="196"/>
      <c r="G55" s="196"/>
      <c r="H55" s="196"/>
      <c r="I55" s="196"/>
      <c r="J55" s="196"/>
      <c r="K55" s="217"/>
      <c r="L55" s="195"/>
      <c r="M55" s="196"/>
      <c r="N55" s="196"/>
      <c r="O55" s="196"/>
      <c r="P55" s="196"/>
      <c r="Q55" s="196"/>
      <c r="R55" s="194"/>
    </row>
    <row r="56" spans="1:18" ht="18" customHeight="1">
      <c r="A56" s="223"/>
      <c r="B56" s="223"/>
      <c r="C56" s="2170" t="s">
        <v>703</v>
      </c>
      <c r="D56" s="2171"/>
      <c r="E56" s="121"/>
      <c r="F56" s="120"/>
      <c r="G56" s="120"/>
      <c r="H56" s="120"/>
      <c r="I56" s="120"/>
      <c r="J56" s="120"/>
      <c r="K56" s="209"/>
      <c r="L56" s="121"/>
      <c r="M56" s="120"/>
      <c r="N56" s="120"/>
      <c r="O56" s="120"/>
      <c r="P56" s="120"/>
      <c r="Q56" s="120"/>
      <c r="R56" s="134"/>
    </row>
    <row r="57" spans="1:18" ht="7.5" customHeight="1">
      <c r="A57" s="201"/>
      <c r="B57" s="201"/>
      <c r="C57" s="201"/>
      <c r="D57" s="197" t="s">
        <v>396</v>
      </c>
      <c r="E57" s="117">
        <v>0</v>
      </c>
      <c r="F57" s="118">
        <v>0</v>
      </c>
      <c r="G57" s="118">
        <v>0</v>
      </c>
      <c r="H57" s="118">
        <v>0</v>
      </c>
      <c r="I57" s="118">
        <v>0</v>
      </c>
      <c r="J57" s="118">
        <v>0</v>
      </c>
      <c r="K57" s="220"/>
      <c r="L57" s="117">
        <v>0</v>
      </c>
      <c r="M57" s="118">
        <v>0</v>
      </c>
      <c r="N57" s="118">
        <v>0</v>
      </c>
      <c r="O57" s="118">
        <v>0</v>
      </c>
      <c r="P57" s="118">
        <v>0</v>
      </c>
      <c r="Q57" s="118">
        <v>0</v>
      </c>
      <c r="R57" s="198"/>
    </row>
    <row r="58" spans="1:18" ht="7.5" customHeight="1">
      <c r="A58" s="203"/>
      <c r="B58" s="203"/>
      <c r="C58" s="203"/>
      <c r="D58" s="202" t="s">
        <v>5</v>
      </c>
      <c r="E58" s="121">
        <v>0</v>
      </c>
      <c r="F58" s="120">
        <v>0</v>
      </c>
      <c r="G58" s="120">
        <v>0</v>
      </c>
      <c r="H58" s="120">
        <v>0</v>
      </c>
      <c r="I58" s="205">
        <v>0</v>
      </c>
      <c r="J58" s="120">
        <v>0</v>
      </c>
      <c r="K58" s="204"/>
      <c r="L58" s="121">
        <v>0</v>
      </c>
      <c r="M58" s="120">
        <v>0</v>
      </c>
      <c r="N58" s="120">
        <v>0</v>
      </c>
      <c r="O58" s="120">
        <v>0</v>
      </c>
      <c r="P58" s="205">
        <v>0</v>
      </c>
      <c r="Q58" s="120">
        <v>0</v>
      </c>
      <c r="R58" s="204"/>
    </row>
    <row r="59" spans="1:18" ht="7.5" customHeight="1">
      <c r="A59" s="168"/>
      <c r="B59" s="168"/>
      <c r="C59" s="168"/>
      <c r="D59" s="168"/>
      <c r="E59" s="192">
        <v>0</v>
      </c>
      <c r="F59" s="119">
        <v>0</v>
      </c>
      <c r="G59" s="119">
        <v>0</v>
      </c>
      <c r="H59" s="119">
        <v>0</v>
      </c>
      <c r="I59" s="119">
        <v>0</v>
      </c>
      <c r="J59" s="119">
        <v>0</v>
      </c>
      <c r="K59" s="214"/>
      <c r="L59" s="192">
        <v>0</v>
      </c>
      <c r="M59" s="119">
        <v>0</v>
      </c>
      <c r="N59" s="119">
        <v>0</v>
      </c>
      <c r="O59" s="119">
        <v>0</v>
      </c>
      <c r="P59" s="119">
        <v>0</v>
      </c>
      <c r="Q59" s="119">
        <v>0</v>
      </c>
      <c r="R59" s="191"/>
    </row>
    <row r="60" spans="1:18" ht="15.75" customHeight="1">
      <c r="A60" s="2174" t="s">
        <v>622</v>
      </c>
      <c r="B60" s="2175"/>
      <c r="C60" s="2175"/>
      <c r="D60" s="2175"/>
      <c r="E60" s="1528">
        <f>E47+E51+E52</f>
        <v>13854</v>
      </c>
      <c r="F60" s="1536">
        <f>F47+F51+F52</f>
        <v>25</v>
      </c>
      <c r="G60" s="1536">
        <f>G47+G51+G52</f>
        <v>1174</v>
      </c>
      <c r="H60" s="1536">
        <f>H47+H51+H52</f>
        <v>102</v>
      </c>
      <c r="I60" s="1536">
        <f>I47+I51+I52</f>
        <v>93</v>
      </c>
      <c r="J60" s="1536">
        <f>J47+J51+J52</f>
        <v>8</v>
      </c>
      <c r="K60" s="209"/>
      <c r="L60" s="1528">
        <f>L47+L51+L52</f>
        <v>14137</v>
      </c>
      <c r="M60" s="1536">
        <f>M47+M51+M52</f>
        <v>32</v>
      </c>
      <c r="N60" s="1536">
        <f>N47+N51+N52</f>
        <v>1231</v>
      </c>
      <c r="O60" s="1536">
        <f>O47+O51+O52</f>
        <v>110</v>
      </c>
      <c r="P60" s="1536">
        <f>P47+P51+P52</f>
        <v>98</v>
      </c>
      <c r="Q60" s="1536">
        <f>Q47+Q51+Q52</f>
        <v>9</v>
      </c>
      <c r="R60" s="134"/>
    </row>
    <row r="61" spans="1:18" ht="9" customHeight="1">
      <c r="A61" s="2168" t="s">
        <v>19</v>
      </c>
      <c r="B61" s="2168"/>
      <c r="C61" s="2168"/>
      <c r="D61" s="2168"/>
      <c r="E61" s="1530">
        <f>E60+E40</f>
        <v>14017</v>
      </c>
      <c r="F61" s="1531">
        <f>F60+F40</f>
        <v>25</v>
      </c>
      <c r="G61" s="1531">
        <f>G60+G40</f>
        <v>1190</v>
      </c>
      <c r="H61" s="1531">
        <f>H60+H40</f>
        <v>102</v>
      </c>
      <c r="I61" s="1531">
        <f>I60+I40</f>
        <v>94</v>
      </c>
      <c r="J61" s="1531">
        <f>J60+J40</f>
        <v>8</v>
      </c>
      <c r="K61" s="214"/>
      <c r="L61" s="1530">
        <f>L60+L40</f>
        <v>14294</v>
      </c>
      <c r="M61" s="1531">
        <f>M60+M40</f>
        <v>32</v>
      </c>
      <c r="N61" s="1531">
        <f>N60+N40</f>
        <v>1258</v>
      </c>
      <c r="O61" s="1531">
        <f>O60+O40</f>
        <v>110</v>
      </c>
      <c r="P61" s="1531">
        <f>P60+P40</f>
        <v>100</v>
      </c>
      <c r="Q61" s="1531">
        <f>Q60+Q40</f>
        <v>9</v>
      </c>
      <c r="R61" s="191"/>
    </row>
    <row r="62" spans="1:18" ht="3.75" customHeight="1">
      <c r="A62" s="225"/>
      <c r="B62" s="225"/>
      <c r="C62" s="225"/>
      <c r="D62" s="225"/>
      <c r="E62" s="226"/>
      <c r="F62" s="226"/>
      <c r="G62" s="226"/>
      <c r="H62" s="226"/>
      <c r="I62" s="226"/>
      <c r="J62" s="226"/>
      <c r="K62" s="226"/>
      <c r="L62" s="226"/>
      <c r="M62" s="226"/>
      <c r="N62" s="226"/>
      <c r="O62" s="226"/>
      <c r="P62" s="226"/>
      <c r="Q62" s="226"/>
      <c r="R62" s="226"/>
    </row>
    <row r="63" spans="1:18" ht="7.5" customHeight="1">
      <c r="A63" s="2172" t="s">
        <v>454</v>
      </c>
      <c r="B63" s="2172"/>
      <c r="C63" s="2172"/>
      <c r="D63" s="2172"/>
      <c r="E63" s="2172"/>
      <c r="F63" s="2172"/>
      <c r="G63" s="2172"/>
      <c r="H63" s="2172"/>
      <c r="I63" s="2172"/>
      <c r="J63" s="2172"/>
      <c r="K63" s="2172"/>
      <c r="L63" s="2172"/>
      <c r="M63" s="2172"/>
      <c r="N63" s="2172"/>
      <c r="O63" s="2172"/>
      <c r="P63" s="2172"/>
      <c r="Q63" s="2172"/>
      <c r="R63" s="2172"/>
    </row>
  </sheetData>
  <sheetProtection/>
  <mergeCells count="58">
    <mergeCell ref="A1:R1"/>
    <mergeCell ref="G34:H34"/>
    <mergeCell ref="A3:D3"/>
    <mergeCell ref="E33:J33"/>
    <mergeCell ref="A6:D6"/>
    <mergeCell ref="C8:D8"/>
    <mergeCell ref="L33:Q33"/>
    <mergeCell ref="N34:O34"/>
    <mergeCell ref="A33:D33"/>
    <mergeCell ref="A10:D10"/>
    <mergeCell ref="A12:D12"/>
    <mergeCell ref="C20:D20"/>
    <mergeCell ref="B13:D13"/>
    <mergeCell ref="C14:D14"/>
    <mergeCell ref="C15:D15"/>
    <mergeCell ref="C16:D16"/>
    <mergeCell ref="B43:D43"/>
    <mergeCell ref="C44:D44"/>
    <mergeCell ref="C45:D45"/>
    <mergeCell ref="N4:O4"/>
    <mergeCell ref="C9:D9"/>
    <mergeCell ref="A30:D30"/>
    <mergeCell ref="A40:D40"/>
    <mergeCell ref="C38:D38"/>
    <mergeCell ref="B37:D37"/>
    <mergeCell ref="C39:D39"/>
    <mergeCell ref="A36:D36"/>
    <mergeCell ref="A31:D31"/>
    <mergeCell ref="B22:D22"/>
    <mergeCell ref="B23:D23"/>
    <mergeCell ref="A42:D42"/>
    <mergeCell ref="B7:D7"/>
    <mergeCell ref="C26:D26"/>
    <mergeCell ref="B25:D25"/>
    <mergeCell ref="B18:D18"/>
    <mergeCell ref="C19:D19"/>
    <mergeCell ref="P34:Q34"/>
    <mergeCell ref="I34:J34"/>
    <mergeCell ref="L34:M34"/>
    <mergeCell ref="E34:F34"/>
    <mergeCell ref="E3:J3"/>
    <mergeCell ref="E4:F4"/>
    <mergeCell ref="G4:H4"/>
    <mergeCell ref="I4:J4"/>
    <mergeCell ref="L3:Q3"/>
    <mergeCell ref="L4:M4"/>
    <mergeCell ref="P4:Q4"/>
    <mergeCell ref="A61:D61"/>
    <mergeCell ref="B55:D55"/>
    <mergeCell ref="C56:D56"/>
    <mergeCell ref="A63:R63"/>
    <mergeCell ref="C46:D46"/>
    <mergeCell ref="B48:D48"/>
    <mergeCell ref="C49:D49"/>
    <mergeCell ref="B52:D52"/>
    <mergeCell ref="B53:D53"/>
    <mergeCell ref="A60:D60"/>
    <mergeCell ref="C50:D50"/>
  </mergeCells>
  <printOptions horizontalCentered="1"/>
  <pageMargins left="0.2362204724409449" right="0.2362204724409449" top="0.2755905511811024" bottom="0.2362204724409449" header="0.11811023622047245" footer="0.11811023622047245"/>
  <pageSetup horizontalDpi="600" verticalDpi="600" orientation="landscape" scale="95" r:id="rId1"/>
  <colBreaks count="1" manualBreakCount="1">
    <brk id="18" min="3" max="66" man="1"/>
  </colBreaks>
</worksheet>
</file>

<file path=xl/worksheets/sheet3.xml><?xml version="1.0" encoding="utf-8"?>
<worksheet xmlns="http://schemas.openxmlformats.org/spreadsheetml/2006/main" xmlns:r="http://schemas.openxmlformats.org/officeDocument/2006/relationships">
  <dimension ref="A1:Y56"/>
  <sheetViews>
    <sheetView zoomScaleSheetLayoutView="100" zoomScalePageLayoutView="0" workbookViewId="0" topLeftCell="A1">
      <selection activeCell="G11" sqref="G11"/>
    </sheetView>
  </sheetViews>
  <sheetFormatPr defaultColWidth="9.140625" defaultRowHeight="12.75"/>
  <cols>
    <col min="1" max="1" width="3.140625" style="305" customWidth="1"/>
    <col min="2" max="3" width="1.7109375" style="305" customWidth="1"/>
    <col min="4" max="4" width="70.421875" style="305" customWidth="1"/>
    <col min="5" max="5" width="8.140625" style="305" bestFit="1" customWidth="1"/>
    <col min="6" max="6" width="0.71875" style="305" customWidth="1"/>
    <col min="7" max="7" width="11.00390625" style="305" customWidth="1"/>
    <col min="8" max="9" width="0.71875" style="305" customWidth="1"/>
    <col min="10" max="10" width="6.57421875" style="305" customWidth="1"/>
    <col min="11" max="11" width="0.71875" style="305" customWidth="1"/>
    <col min="12" max="12" width="6.57421875" style="305" customWidth="1"/>
    <col min="13" max="13" width="0.71875" style="305" customWidth="1"/>
    <col min="14" max="14" width="6.28125" style="305" customWidth="1"/>
    <col min="15" max="15" width="0.71875" style="305" customWidth="1"/>
    <col min="16" max="16" width="6.57421875" style="305" customWidth="1"/>
    <col min="17" max="17" width="0.71875" style="305" customWidth="1"/>
    <col min="18" max="18" width="6.57421875" style="305" customWidth="1"/>
    <col min="19" max="19" width="0.71875" style="305" customWidth="1"/>
    <col min="20" max="20" width="6.57421875" style="305" customWidth="1"/>
    <col min="21" max="21" width="0.71875" style="305" customWidth="1"/>
    <col min="22" max="22" width="6.57421875" style="305" customWidth="1"/>
    <col min="23" max="23" width="0.71875" style="305" customWidth="1"/>
    <col min="24" max="24" width="6.57421875" style="305" customWidth="1"/>
    <col min="25" max="25" width="0.71875" style="305" customWidth="1"/>
    <col min="26" max="27" width="9.140625" style="305" customWidth="1"/>
    <col min="28" max="28" width="9.140625" style="306" customWidth="1"/>
    <col min="29" max="35" width="9.140625" style="305" customWidth="1"/>
    <col min="36" max="36" width="9.140625" style="307" customWidth="1"/>
    <col min="37" max="37" width="9.140625" style="305" customWidth="1"/>
    <col min="38" max="16384" width="9.140625" style="305" customWidth="1"/>
  </cols>
  <sheetData>
    <row r="1" spans="1:25" ht="15.75" customHeight="1">
      <c r="A1" s="1805" t="s">
        <v>675</v>
      </c>
      <c r="B1" s="1805"/>
      <c r="C1" s="1805"/>
      <c r="D1" s="1805"/>
      <c r="E1" s="1805"/>
      <c r="F1" s="1805"/>
      <c r="G1" s="1805"/>
      <c r="H1" s="1805"/>
      <c r="I1" s="1805"/>
      <c r="J1" s="1805"/>
      <c r="K1" s="1805"/>
      <c r="L1" s="1805"/>
      <c r="M1" s="1805"/>
      <c r="N1" s="1805"/>
      <c r="O1" s="1805"/>
      <c r="P1" s="1805"/>
      <c r="Q1" s="1805"/>
      <c r="R1" s="1805"/>
      <c r="S1" s="1805"/>
      <c r="T1" s="1805"/>
      <c r="U1" s="1805"/>
      <c r="V1" s="1805"/>
      <c r="W1" s="1805"/>
      <c r="X1" s="1805"/>
      <c r="Y1" s="1805"/>
    </row>
    <row r="2" spans="1:25" s="308" customFormat="1" ht="4.5" customHeight="1">
      <c r="A2" s="1807"/>
      <c r="B2" s="1807"/>
      <c r="C2" s="1807"/>
      <c r="D2" s="1807"/>
      <c r="E2" s="1807"/>
      <c r="F2" s="1807"/>
      <c r="G2" s="1807"/>
      <c r="H2" s="1807"/>
      <c r="I2" s="1807"/>
      <c r="J2" s="125"/>
      <c r="K2" s="125"/>
      <c r="L2" s="125"/>
      <c r="M2" s="125"/>
      <c r="N2" s="125"/>
      <c r="O2" s="125"/>
      <c r="P2" s="287"/>
      <c r="Q2" s="287"/>
      <c r="R2" s="287"/>
      <c r="S2" s="287"/>
      <c r="T2" s="287"/>
      <c r="U2" s="287"/>
      <c r="V2" s="287"/>
      <c r="W2" s="287"/>
      <c r="X2" s="287"/>
      <c r="Y2" s="287"/>
    </row>
    <row r="3" spans="1:25" ht="10.5" customHeight="1">
      <c r="A3" s="1803" t="s">
        <v>440</v>
      </c>
      <c r="B3" s="1803"/>
      <c r="C3" s="1803"/>
      <c r="D3" s="1803"/>
      <c r="E3" s="1808" t="s">
        <v>904</v>
      </c>
      <c r="F3" s="1809"/>
      <c r="G3" s="1809"/>
      <c r="H3" s="1809"/>
      <c r="I3" s="1810"/>
      <c r="J3" s="1266" t="s">
        <v>803</v>
      </c>
      <c r="K3" s="1267"/>
      <c r="L3" s="1266" t="s">
        <v>441</v>
      </c>
      <c r="M3" s="1267"/>
      <c r="N3" s="1266" t="s">
        <v>442</v>
      </c>
      <c r="O3" s="1267"/>
      <c r="P3" s="1266" t="s">
        <v>443</v>
      </c>
      <c r="Q3" s="1267"/>
      <c r="R3" s="1266" t="s">
        <v>444</v>
      </c>
      <c r="S3" s="1267"/>
      <c r="T3" s="1266" t="s">
        <v>445</v>
      </c>
      <c r="U3" s="1267"/>
      <c r="V3" s="1266" t="s">
        <v>446</v>
      </c>
      <c r="W3" s="1267"/>
      <c r="X3" s="1266" t="s">
        <v>447</v>
      </c>
      <c r="Y3" s="1268"/>
    </row>
    <row r="4" spans="1:25" ht="10.5" customHeight="1">
      <c r="A4" s="1804" t="s">
        <v>781</v>
      </c>
      <c r="B4" s="1804"/>
      <c r="C4" s="1804"/>
      <c r="D4" s="1269"/>
      <c r="E4" s="1270"/>
      <c r="F4" s="1271"/>
      <c r="G4" s="1270" t="s">
        <v>449</v>
      </c>
      <c r="H4" s="315" t="s">
        <v>96</v>
      </c>
      <c r="I4" s="1272"/>
      <c r="J4" s="1273"/>
      <c r="K4" s="1272"/>
      <c r="L4" s="1273"/>
      <c r="M4" s="1272"/>
      <c r="N4" s="1273"/>
      <c r="O4" s="1272"/>
      <c r="P4" s="1273"/>
      <c r="Q4" s="1272"/>
      <c r="R4" s="1273"/>
      <c r="S4" s="1272"/>
      <c r="T4" s="1273"/>
      <c r="U4" s="1272"/>
      <c r="V4" s="1273"/>
      <c r="W4" s="1272"/>
      <c r="X4" s="1273"/>
      <c r="Y4" s="1272"/>
    </row>
    <row r="5" spans="1:25" ht="9.75" customHeight="1">
      <c r="A5" s="1274"/>
      <c r="B5" s="1806" t="s">
        <v>97</v>
      </c>
      <c r="C5" s="1806"/>
      <c r="D5" s="1806"/>
      <c r="E5" s="1275"/>
      <c r="F5" s="1276"/>
      <c r="G5" s="1277"/>
      <c r="H5" s="1277"/>
      <c r="I5" s="1276"/>
      <c r="J5" s="1278"/>
      <c r="K5" s="1279"/>
      <c r="L5" s="1278"/>
      <c r="M5" s="1279"/>
      <c r="N5" s="1278"/>
      <c r="O5" s="1279"/>
      <c r="P5" s="1278"/>
      <c r="Q5" s="1279"/>
      <c r="R5" s="1278"/>
      <c r="S5" s="1279"/>
      <c r="T5" s="1278"/>
      <c r="U5" s="1279"/>
      <c r="V5" s="1278"/>
      <c r="W5" s="1279"/>
      <c r="X5" s="1278"/>
      <c r="Y5" s="1280"/>
    </row>
    <row r="6" spans="1:25" ht="9.75" customHeight="1">
      <c r="A6" s="1333">
        <v>1</v>
      </c>
      <c r="B6" s="1333"/>
      <c r="C6" s="1791" t="s">
        <v>98</v>
      </c>
      <c r="D6" s="1791"/>
      <c r="E6" s="1281">
        <v>13334</v>
      </c>
      <c r="F6" s="1282"/>
      <c r="G6" s="1283" t="s">
        <v>99</v>
      </c>
      <c r="H6" s="1284"/>
      <c r="I6" s="1282"/>
      <c r="J6" s="1285">
        <v>13295</v>
      </c>
      <c r="K6" s="1286"/>
      <c r="L6" s="1285">
        <v>13204</v>
      </c>
      <c r="M6" s="1286"/>
      <c r="N6" s="1285">
        <v>12685</v>
      </c>
      <c r="O6" s="1286"/>
      <c r="P6" s="1285">
        <v>12320</v>
      </c>
      <c r="Q6" s="1286"/>
      <c r="R6" s="1285">
        <v>8574</v>
      </c>
      <c r="S6" s="1286"/>
      <c r="T6" s="1285">
        <v>8351</v>
      </c>
      <c r="U6" s="1286"/>
      <c r="V6" s="1285">
        <v>8096</v>
      </c>
      <c r="W6" s="1286"/>
      <c r="X6" s="1285">
        <v>7879</v>
      </c>
      <c r="Y6" s="1282"/>
    </row>
    <row r="7" spans="1:25" ht="9.75" customHeight="1">
      <c r="A7" s="1333">
        <v>2</v>
      </c>
      <c r="B7" s="1333"/>
      <c r="C7" s="1794" t="s">
        <v>100</v>
      </c>
      <c r="D7" s="1794"/>
      <c r="E7" s="1281">
        <v>18051</v>
      </c>
      <c r="F7" s="1282"/>
      <c r="G7" s="1283" t="s">
        <v>71</v>
      </c>
      <c r="H7" s="1284"/>
      <c r="I7" s="1282"/>
      <c r="J7" s="1285">
        <v>17412</v>
      </c>
      <c r="K7" s="1287"/>
      <c r="L7" s="1285">
        <v>16701</v>
      </c>
      <c r="M7" s="1287"/>
      <c r="N7" s="1285">
        <v>16101</v>
      </c>
      <c r="O7" s="1287"/>
      <c r="P7" s="1285">
        <v>15535</v>
      </c>
      <c r="Q7" s="1287"/>
      <c r="R7" s="1285">
        <v>15011</v>
      </c>
      <c r="S7" s="1287"/>
      <c r="T7" s="1285">
        <v>14483</v>
      </c>
      <c r="U7" s="1287"/>
      <c r="V7" s="1285">
        <v>13584</v>
      </c>
      <c r="W7" s="1287"/>
      <c r="X7" s="1285">
        <v>13145</v>
      </c>
      <c r="Y7" s="1282"/>
    </row>
    <row r="8" spans="1:25" ht="9.75" customHeight="1">
      <c r="A8" s="1332">
        <v>3</v>
      </c>
      <c r="B8" s="1332"/>
      <c r="C8" s="1794" t="s">
        <v>101</v>
      </c>
      <c r="D8" s="1794"/>
      <c r="E8" s="1281">
        <v>746</v>
      </c>
      <c r="F8" s="1282"/>
      <c r="G8" s="1283" t="s">
        <v>70</v>
      </c>
      <c r="H8" s="1284"/>
      <c r="I8" s="1282"/>
      <c r="J8" s="1285">
        <v>403</v>
      </c>
      <c r="K8" s="1287"/>
      <c r="L8" s="1285">
        <v>-17</v>
      </c>
      <c r="M8" s="1287"/>
      <c r="N8" s="1285">
        <v>452</v>
      </c>
      <c r="O8" s="1287"/>
      <c r="P8" s="1285">
        <v>167</v>
      </c>
      <c r="Q8" s="1287"/>
      <c r="R8" s="1285">
        <v>1083</v>
      </c>
      <c r="S8" s="1287"/>
      <c r="T8" s="1285">
        <v>698</v>
      </c>
      <c r="U8" s="1287"/>
      <c r="V8" s="1285">
        <v>790</v>
      </c>
      <c r="W8" s="1287"/>
      <c r="X8" s="1285">
        <v>509</v>
      </c>
      <c r="Y8" s="1282"/>
    </row>
    <row r="9" spans="1:25" ht="19.5" customHeight="1">
      <c r="A9" s="1437">
        <v>5</v>
      </c>
      <c r="B9" s="1332"/>
      <c r="C9" s="1794" t="s">
        <v>486</v>
      </c>
      <c r="D9" s="1794"/>
      <c r="E9" s="1288">
        <v>118</v>
      </c>
      <c r="F9" s="1282"/>
      <c r="G9" s="1289" t="s">
        <v>102</v>
      </c>
      <c r="H9" s="1290"/>
      <c r="I9" s="1282"/>
      <c r="J9" s="1291">
        <v>113</v>
      </c>
      <c r="K9" s="1287"/>
      <c r="L9" s="1291">
        <v>106</v>
      </c>
      <c r="M9" s="1287"/>
      <c r="N9" s="1291">
        <v>109</v>
      </c>
      <c r="O9" s="1287"/>
      <c r="P9" s="1291">
        <v>107</v>
      </c>
      <c r="Q9" s="1287"/>
      <c r="R9" s="1291">
        <v>114</v>
      </c>
      <c r="S9" s="1287"/>
      <c r="T9" s="1291">
        <v>108</v>
      </c>
      <c r="U9" s="1287"/>
      <c r="V9" s="1291">
        <v>113</v>
      </c>
      <c r="W9" s="1287"/>
      <c r="X9" s="1291">
        <v>101</v>
      </c>
      <c r="Y9" s="1282"/>
    </row>
    <row r="10" spans="1:25" ht="9.75" customHeight="1">
      <c r="A10" s="1332">
        <v>6</v>
      </c>
      <c r="B10" s="1332"/>
      <c r="C10" s="1792" t="s">
        <v>103</v>
      </c>
      <c r="D10" s="1792"/>
      <c r="E10" s="1292">
        <f>SUM(E6:E9)</f>
        <v>32249</v>
      </c>
      <c r="F10" s="1293"/>
      <c r="G10" s="1294"/>
      <c r="H10" s="1295"/>
      <c r="I10" s="1293"/>
      <c r="J10" s="1296">
        <f>SUM(J6:J9)</f>
        <v>31223</v>
      </c>
      <c r="K10" s="1297"/>
      <c r="L10" s="1296">
        <f>SUM(L6:L9)</f>
        <v>29994</v>
      </c>
      <c r="M10" s="1297"/>
      <c r="N10" s="1296">
        <f>SUM(N6:N9)</f>
        <v>29347</v>
      </c>
      <c r="O10" s="1297"/>
      <c r="P10" s="1296">
        <f>SUM(P6:P9)</f>
        <v>28129</v>
      </c>
      <c r="Q10" s="1297"/>
      <c r="R10" s="1296">
        <f>SUM(R6:R9)</f>
        <v>24782</v>
      </c>
      <c r="S10" s="1297"/>
      <c r="T10" s="1296">
        <f>SUM(T6:T9)</f>
        <v>23640</v>
      </c>
      <c r="U10" s="1297"/>
      <c r="V10" s="1296">
        <f>SUM(V6:V9)</f>
        <v>22583</v>
      </c>
      <c r="W10" s="1297"/>
      <c r="X10" s="1296">
        <f>SUM(X6:X9)</f>
        <v>21634</v>
      </c>
      <c r="Y10" s="1293"/>
    </row>
    <row r="11" spans="1:25" ht="9.75" customHeight="1">
      <c r="A11" s="1315"/>
      <c r="B11" s="1793" t="s">
        <v>104</v>
      </c>
      <c r="C11" s="1793"/>
      <c r="D11" s="1793"/>
      <c r="E11" s="1288"/>
      <c r="F11" s="1282"/>
      <c r="G11" s="1289"/>
      <c r="H11" s="1290"/>
      <c r="I11" s="1282"/>
      <c r="J11" s="1291"/>
      <c r="K11" s="1287"/>
      <c r="L11" s="1291"/>
      <c r="M11" s="1287"/>
      <c r="N11" s="1291"/>
      <c r="O11" s="1287"/>
      <c r="P11" s="1291"/>
      <c r="Q11" s="1287"/>
      <c r="R11" s="1291"/>
      <c r="S11" s="1287"/>
      <c r="T11" s="1291"/>
      <c r="U11" s="1287"/>
      <c r="V11" s="1291"/>
      <c r="W11" s="1287"/>
      <c r="X11" s="1291"/>
      <c r="Y11" s="1282"/>
    </row>
    <row r="12" spans="1:25" ht="9.75" customHeight="1">
      <c r="A12" s="1438">
        <v>7</v>
      </c>
      <c r="B12" s="1333"/>
      <c r="C12" s="1791" t="s">
        <v>450</v>
      </c>
      <c r="D12" s="1791"/>
      <c r="E12" s="1298">
        <v>55</v>
      </c>
      <c r="F12" s="1299"/>
      <c r="G12" s="1300" t="s">
        <v>451</v>
      </c>
      <c r="H12" s="1301"/>
      <c r="I12" s="1299"/>
      <c r="J12" s="1302">
        <v>50</v>
      </c>
      <c r="K12" s="1303"/>
      <c r="L12" s="1302">
        <v>60</v>
      </c>
      <c r="M12" s="1303"/>
      <c r="N12" s="1302">
        <v>62</v>
      </c>
      <c r="O12" s="1303"/>
      <c r="P12" s="1302">
        <v>63</v>
      </c>
      <c r="Q12" s="1303"/>
      <c r="R12" s="1302">
        <v>60</v>
      </c>
      <c r="S12" s="1303"/>
      <c r="T12" s="1302">
        <v>67</v>
      </c>
      <c r="U12" s="1303"/>
      <c r="V12" s="1302">
        <v>69</v>
      </c>
      <c r="W12" s="1303"/>
      <c r="X12" s="1302">
        <v>68</v>
      </c>
      <c r="Y12" s="1299"/>
    </row>
    <row r="13" spans="1:25" ht="9.75" customHeight="1">
      <c r="A13" s="1333">
        <v>8</v>
      </c>
      <c r="B13" s="1333"/>
      <c r="C13" s="1791" t="s">
        <v>107</v>
      </c>
      <c r="D13" s="1791"/>
      <c r="E13" s="1281">
        <v>5436</v>
      </c>
      <c r="F13" s="1282"/>
      <c r="G13" s="1283" t="s">
        <v>108</v>
      </c>
      <c r="H13" s="1284"/>
      <c r="I13" s="1282"/>
      <c r="J13" s="1285">
        <v>5370</v>
      </c>
      <c r="K13" s="1287"/>
      <c r="L13" s="1285">
        <v>5188</v>
      </c>
      <c r="M13" s="1287"/>
      <c r="N13" s="1285">
        <v>5284</v>
      </c>
      <c r="O13" s="1287"/>
      <c r="P13" s="1285">
        <v>5019</v>
      </c>
      <c r="Q13" s="1287"/>
      <c r="R13" s="1285">
        <v>1468</v>
      </c>
      <c r="S13" s="1287"/>
      <c r="T13" s="1285">
        <v>1444</v>
      </c>
      <c r="U13" s="1287"/>
      <c r="V13" s="1285">
        <v>1461</v>
      </c>
      <c r="W13" s="1287"/>
      <c r="X13" s="1285">
        <v>1449</v>
      </c>
      <c r="Y13" s="1282"/>
    </row>
    <row r="14" spans="1:25" ht="19.5" customHeight="1">
      <c r="A14" s="1437">
        <v>9</v>
      </c>
      <c r="B14" s="1332"/>
      <c r="C14" s="1794" t="s">
        <v>487</v>
      </c>
      <c r="D14" s="1794"/>
      <c r="E14" s="1281">
        <v>1649</v>
      </c>
      <c r="F14" s="1282"/>
      <c r="G14" s="1283" t="s">
        <v>109</v>
      </c>
      <c r="H14" s="1284"/>
      <c r="I14" s="1282"/>
      <c r="J14" s="1285">
        <v>1654</v>
      </c>
      <c r="K14" s="1287"/>
      <c r="L14" s="1285">
        <v>1660</v>
      </c>
      <c r="M14" s="1287"/>
      <c r="N14" s="1285">
        <v>1654</v>
      </c>
      <c r="O14" s="1287"/>
      <c r="P14" s="1285">
        <v>1531</v>
      </c>
      <c r="Q14" s="1287"/>
      <c r="R14" s="1285">
        <v>1304</v>
      </c>
      <c r="S14" s="1287"/>
      <c r="T14" s="1285">
        <v>1277</v>
      </c>
      <c r="U14" s="1287"/>
      <c r="V14" s="1285">
        <v>1258</v>
      </c>
      <c r="W14" s="1287"/>
      <c r="X14" s="1285">
        <v>1214</v>
      </c>
      <c r="Y14" s="1282"/>
    </row>
    <row r="15" spans="1:25" ht="19.5" customHeight="1">
      <c r="A15" s="1437">
        <v>10</v>
      </c>
      <c r="B15" s="1332"/>
      <c r="C15" s="1794" t="s">
        <v>488</v>
      </c>
      <c r="D15" s="1794"/>
      <c r="E15" s="1281">
        <v>19</v>
      </c>
      <c r="F15" s="1299"/>
      <c r="G15" s="1283" t="s">
        <v>110</v>
      </c>
      <c r="H15" s="1284"/>
      <c r="I15" s="1299"/>
      <c r="J15" s="1285">
        <v>5</v>
      </c>
      <c r="K15" s="1303"/>
      <c r="L15" s="1285">
        <v>6</v>
      </c>
      <c r="M15" s="1303"/>
      <c r="N15" s="1285">
        <v>18</v>
      </c>
      <c r="O15" s="1303"/>
      <c r="P15" s="1285">
        <v>24</v>
      </c>
      <c r="Q15" s="1303"/>
      <c r="R15" s="1285">
        <v>71</v>
      </c>
      <c r="S15" s="1303"/>
      <c r="T15" s="1285">
        <v>66</v>
      </c>
      <c r="U15" s="1303"/>
      <c r="V15" s="1285">
        <v>70</v>
      </c>
      <c r="W15" s="1303"/>
      <c r="X15" s="1285">
        <v>56</v>
      </c>
      <c r="Y15" s="1299"/>
    </row>
    <row r="16" spans="1:25" ht="9.75" customHeight="1">
      <c r="A16" s="1333">
        <v>11</v>
      </c>
      <c r="B16" s="1332"/>
      <c r="C16" s="1794" t="s">
        <v>111</v>
      </c>
      <c r="D16" s="1794"/>
      <c r="E16" s="1281">
        <v>10</v>
      </c>
      <c r="F16" s="1299"/>
      <c r="G16" s="1283" t="s">
        <v>112</v>
      </c>
      <c r="H16" s="1284"/>
      <c r="I16" s="1299"/>
      <c r="J16" s="1285">
        <v>0</v>
      </c>
      <c r="K16" s="1303"/>
      <c r="L16" s="1285">
        <v>39</v>
      </c>
      <c r="M16" s="1303"/>
      <c r="N16" s="1285">
        <v>33</v>
      </c>
      <c r="O16" s="1303"/>
      <c r="P16" s="1285">
        <v>27</v>
      </c>
      <c r="Q16" s="1303"/>
      <c r="R16" s="1285">
        <v>46</v>
      </c>
      <c r="S16" s="1303"/>
      <c r="T16" s="1285">
        <v>38</v>
      </c>
      <c r="U16" s="1303"/>
      <c r="V16" s="1285">
        <v>23</v>
      </c>
      <c r="W16" s="1303"/>
      <c r="X16" s="1285">
        <v>26</v>
      </c>
      <c r="Y16" s="1299"/>
    </row>
    <row r="17" spans="1:25" ht="9.75" customHeight="1">
      <c r="A17" s="1332">
        <v>12</v>
      </c>
      <c r="B17" s="1332"/>
      <c r="C17" s="1794" t="s">
        <v>782</v>
      </c>
      <c r="D17" s="1794"/>
      <c r="E17" s="1281">
        <v>625</v>
      </c>
      <c r="F17" s="1282"/>
      <c r="G17" s="1283" t="s">
        <v>451</v>
      </c>
      <c r="H17" s="1284"/>
      <c r="I17" s="1282"/>
      <c r="J17" s="1285">
        <v>625</v>
      </c>
      <c r="K17" s="1287"/>
      <c r="L17" s="1285">
        <v>631</v>
      </c>
      <c r="M17" s="1287"/>
      <c r="N17" s="1285">
        <v>474</v>
      </c>
      <c r="O17" s="1287"/>
      <c r="P17" s="1285">
        <v>447</v>
      </c>
      <c r="Q17" s="1287"/>
      <c r="R17" s="1285">
        <v>242</v>
      </c>
      <c r="S17" s="1287"/>
      <c r="T17" s="1285">
        <v>301</v>
      </c>
      <c r="U17" s="1287"/>
      <c r="V17" s="1285">
        <v>283</v>
      </c>
      <c r="W17" s="1287"/>
      <c r="X17" s="1285">
        <v>256</v>
      </c>
      <c r="Y17" s="1282"/>
    </row>
    <row r="18" spans="1:25" ht="19.5" customHeight="1">
      <c r="A18" s="1438">
        <v>14</v>
      </c>
      <c r="B18" s="1333"/>
      <c r="C18" s="1791" t="s">
        <v>489</v>
      </c>
      <c r="D18" s="1791"/>
      <c r="E18" s="1281">
        <v>48</v>
      </c>
      <c r="F18" s="1282"/>
      <c r="G18" s="1283" t="s">
        <v>114</v>
      </c>
      <c r="H18" s="1284"/>
      <c r="I18" s="1282"/>
      <c r="J18" s="1285">
        <v>35</v>
      </c>
      <c r="K18" s="1287"/>
      <c r="L18" s="1285">
        <v>27</v>
      </c>
      <c r="M18" s="1287"/>
      <c r="N18" s="1285">
        <v>41</v>
      </c>
      <c r="O18" s="1287"/>
      <c r="P18" s="1285">
        <v>54</v>
      </c>
      <c r="Q18" s="1287"/>
      <c r="R18" s="1285">
        <v>44</v>
      </c>
      <c r="S18" s="1287"/>
      <c r="T18" s="1285">
        <v>62</v>
      </c>
      <c r="U18" s="1287"/>
      <c r="V18" s="1285">
        <v>102</v>
      </c>
      <c r="W18" s="1287"/>
      <c r="X18" s="1285">
        <v>101</v>
      </c>
      <c r="Y18" s="1282"/>
    </row>
    <row r="19" spans="1:25" ht="9.75" customHeight="1">
      <c r="A19" s="1332">
        <v>15</v>
      </c>
      <c r="B19" s="1332"/>
      <c r="C19" s="1794" t="s">
        <v>115</v>
      </c>
      <c r="D19" s="1794"/>
      <c r="E19" s="1281">
        <v>496</v>
      </c>
      <c r="F19" s="1299"/>
      <c r="G19" s="1283" t="s">
        <v>116</v>
      </c>
      <c r="H19" s="1284"/>
      <c r="I19" s="1299"/>
      <c r="J19" s="1285">
        <v>259</v>
      </c>
      <c r="K19" s="1303"/>
      <c r="L19" s="1285">
        <v>268</v>
      </c>
      <c r="M19" s="1303"/>
      <c r="N19" s="1285">
        <v>160</v>
      </c>
      <c r="O19" s="1303"/>
      <c r="P19" s="1285">
        <v>300</v>
      </c>
      <c r="Q19" s="1303"/>
      <c r="R19" s="1285">
        <v>191</v>
      </c>
      <c r="S19" s="1303"/>
      <c r="T19" s="1285">
        <v>287</v>
      </c>
      <c r="U19" s="1303"/>
      <c r="V19" s="1285">
        <v>156</v>
      </c>
      <c r="W19" s="1303"/>
      <c r="X19" s="1285">
        <v>115</v>
      </c>
      <c r="Y19" s="1299"/>
    </row>
    <row r="20" spans="1:25" ht="9.75" customHeight="1">
      <c r="A20" s="1332">
        <v>16</v>
      </c>
      <c r="B20" s="1332"/>
      <c r="C20" s="1794" t="s">
        <v>117</v>
      </c>
      <c r="D20" s="1794"/>
      <c r="E20" s="1281">
        <v>0</v>
      </c>
      <c r="F20" s="1299"/>
      <c r="G20" s="1283" t="s">
        <v>451</v>
      </c>
      <c r="H20" s="1284"/>
      <c r="I20" s="1299"/>
      <c r="J20" s="1285">
        <v>0</v>
      </c>
      <c r="K20" s="1303"/>
      <c r="L20" s="1285">
        <v>0</v>
      </c>
      <c r="M20" s="1303"/>
      <c r="N20" s="1285">
        <v>3</v>
      </c>
      <c r="O20" s="1303"/>
      <c r="P20" s="1285">
        <v>0</v>
      </c>
      <c r="Q20" s="1303"/>
      <c r="R20" s="1285">
        <v>0</v>
      </c>
      <c r="S20" s="1303"/>
      <c r="T20" s="1285">
        <v>5</v>
      </c>
      <c r="U20" s="1303"/>
      <c r="V20" s="1285">
        <v>13</v>
      </c>
      <c r="W20" s="1303"/>
      <c r="X20" s="1285">
        <v>4</v>
      </c>
      <c r="Y20" s="1299"/>
    </row>
    <row r="21" spans="1:25" ht="18" customHeight="1">
      <c r="A21" s="1439">
        <v>19</v>
      </c>
      <c r="B21" s="1334"/>
      <c r="C21" s="1790" t="s">
        <v>484</v>
      </c>
      <c r="D21" s="1790"/>
      <c r="E21" s="1288"/>
      <c r="F21" s="1299"/>
      <c r="G21" s="1289"/>
      <c r="H21" s="1290"/>
      <c r="I21" s="1299"/>
      <c r="J21" s="1291"/>
      <c r="K21" s="1303"/>
      <c r="L21" s="1291"/>
      <c r="M21" s="1303"/>
      <c r="N21" s="1291"/>
      <c r="O21" s="1303"/>
      <c r="P21" s="1291"/>
      <c r="Q21" s="1303"/>
      <c r="R21" s="1291"/>
      <c r="S21" s="1303"/>
      <c r="T21" s="1291"/>
      <c r="U21" s="1303"/>
      <c r="V21" s="1291"/>
      <c r="W21" s="1303"/>
      <c r="X21" s="1291"/>
      <c r="Y21" s="1299"/>
    </row>
    <row r="22" spans="1:25" ht="9.75" customHeight="1">
      <c r="A22" s="1333"/>
      <c r="B22" s="1333"/>
      <c r="C22" s="1333"/>
      <c r="D22" s="1333" t="s">
        <v>485</v>
      </c>
      <c r="E22" s="1281">
        <v>0</v>
      </c>
      <c r="F22" s="1299"/>
      <c r="G22" s="1283" t="s">
        <v>118</v>
      </c>
      <c r="H22" s="1284"/>
      <c r="I22" s="1299"/>
      <c r="J22" s="1285">
        <v>0</v>
      </c>
      <c r="K22" s="1303"/>
      <c r="L22" s="1285">
        <v>0</v>
      </c>
      <c r="M22" s="1303"/>
      <c r="N22" s="1285">
        <v>0</v>
      </c>
      <c r="O22" s="1303"/>
      <c r="P22" s="1285">
        <v>0</v>
      </c>
      <c r="Q22" s="1303"/>
      <c r="R22" s="1285">
        <v>0</v>
      </c>
      <c r="S22" s="1303"/>
      <c r="T22" s="1285">
        <v>0</v>
      </c>
      <c r="U22" s="1303"/>
      <c r="V22" s="1285">
        <v>0</v>
      </c>
      <c r="W22" s="1303"/>
      <c r="X22" s="1285">
        <v>0</v>
      </c>
      <c r="Y22" s="1282"/>
    </row>
    <row r="23" spans="1:25" ht="9.75" customHeight="1">
      <c r="A23" s="1332">
        <v>22</v>
      </c>
      <c r="B23" s="1332"/>
      <c r="C23" s="1794" t="s">
        <v>119</v>
      </c>
      <c r="D23" s="1794"/>
      <c r="E23" s="1281">
        <v>0</v>
      </c>
      <c r="F23" s="1299"/>
      <c r="G23" s="1283"/>
      <c r="H23" s="1284"/>
      <c r="I23" s="1299"/>
      <c r="J23" s="1304">
        <v>0</v>
      </c>
      <c r="K23" s="1303"/>
      <c r="L23" s="1304">
        <v>0</v>
      </c>
      <c r="M23" s="1303"/>
      <c r="N23" s="1304">
        <v>0</v>
      </c>
      <c r="O23" s="1303"/>
      <c r="P23" s="1304">
        <v>0</v>
      </c>
      <c r="Q23" s="1303"/>
      <c r="R23" s="1304">
        <v>0</v>
      </c>
      <c r="S23" s="1303"/>
      <c r="T23" s="1304">
        <v>0</v>
      </c>
      <c r="U23" s="1303"/>
      <c r="V23" s="1304">
        <v>0</v>
      </c>
      <c r="W23" s="1303"/>
      <c r="X23" s="1304">
        <v>0</v>
      </c>
      <c r="Y23" s="1282"/>
    </row>
    <row r="24" spans="1:25" ht="9.75" customHeight="1">
      <c r="A24" s="1332">
        <v>23</v>
      </c>
      <c r="B24" s="1332"/>
      <c r="C24" s="1333"/>
      <c r="D24" s="1333" t="s">
        <v>120</v>
      </c>
      <c r="E24" s="1281">
        <v>0</v>
      </c>
      <c r="F24" s="1299"/>
      <c r="G24" s="1283" t="s">
        <v>121</v>
      </c>
      <c r="H24" s="1284"/>
      <c r="I24" s="1299"/>
      <c r="J24" s="1285">
        <v>0</v>
      </c>
      <c r="K24" s="1303"/>
      <c r="L24" s="1285">
        <v>0</v>
      </c>
      <c r="M24" s="1303"/>
      <c r="N24" s="1285">
        <v>0</v>
      </c>
      <c r="O24" s="1303"/>
      <c r="P24" s="1285">
        <v>0</v>
      </c>
      <c r="Q24" s="1303"/>
      <c r="R24" s="1285">
        <v>0</v>
      </c>
      <c r="S24" s="1303"/>
      <c r="T24" s="1285">
        <v>0</v>
      </c>
      <c r="U24" s="1303"/>
      <c r="V24" s="1285">
        <v>0</v>
      </c>
      <c r="W24" s="1303"/>
      <c r="X24" s="1285">
        <v>0</v>
      </c>
      <c r="Y24" s="1282"/>
    </row>
    <row r="25" spans="1:25" ht="9.75" customHeight="1">
      <c r="A25" s="1332">
        <v>25</v>
      </c>
      <c r="B25" s="1332"/>
      <c r="C25" s="1333"/>
      <c r="D25" s="1333" t="s">
        <v>122</v>
      </c>
      <c r="E25" s="1298">
        <v>0</v>
      </c>
      <c r="F25" s="1299"/>
      <c r="G25" s="1300" t="s">
        <v>123</v>
      </c>
      <c r="H25" s="1301"/>
      <c r="I25" s="1299"/>
      <c r="J25" s="1302">
        <v>0</v>
      </c>
      <c r="K25" s="1303"/>
      <c r="L25" s="1302">
        <v>0</v>
      </c>
      <c r="M25" s="1303"/>
      <c r="N25" s="1302">
        <v>0</v>
      </c>
      <c r="O25" s="1303"/>
      <c r="P25" s="1302">
        <v>0</v>
      </c>
      <c r="Q25" s="1303"/>
      <c r="R25" s="1302">
        <v>0</v>
      </c>
      <c r="S25" s="1303"/>
      <c r="T25" s="1302">
        <v>0</v>
      </c>
      <c r="U25" s="1303"/>
      <c r="V25" s="1302">
        <v>0</v>
      </c>
      <c r="W25" s="1303"/>
      <c r="X25" s="1302">
        <v>0</v>
      </c>
      <c r="Y25" s="1299"/>
    </row>
    <row r="26" spans="1:25" ht="19.5" customHeight="1">
      <c r="A26" s="1437">
        <v>28</v>
      </c>
      <c r="B26" s="1332"/>
      <c r="C26" s="1792" t="s">
        <v>490</v>
      </c>
      <c r="D26" s="1792"/>
      <c r="E26" s="1308">
        <f>SUM(E12:E25)</f>
        <v>8338</v>
      </c>
      <c r="F26" s="1309"/>
      <c r="G26" s="1310"/>
      <c r="H26" s="1311"/>
      <c r="I26" s="1309"/>
      <c r="J26" s="1312">
        <f>SUM(J12:J25)</f>
        <v>7998</v>
      </c>
      <c r="K26" s="1313"/>
      <c r="L26" s="1312">
        <f>SUM(L12:L25)</f>
        <v>7879</v>
      </c>
      <c r="M26" s="1313"/>
      <c r="N26" s="1312">
        <f>SUM(N12:N25)</f>
        <v>7729</v>
      </c>
      <c r="O26" s="1313"/>
      <c r="P26" s="1312">
        <f>SUM(P12:P25)</f>
        <v>7465</v>
      </c>
      <c r="Q26" s="1313"/>
      <c r="R26" s="1312">
        <f>SUM(R12:R25)</f>
        <v>3426</v>
      </c>
      <c r="S26" s="1313"/>
      <c r="T26" s="1312">
        <f>SUM(T12:T25)</f>
        <v>3547</v>
      </c>
      <c r="U26" s="1313"/>
      <c r="V26" s="1312">
        <f>SUM(V12:V25)</f>
        <v>3435</v>
      </c>
      <c r="W26" s="1313"/>
      <c r="X26" s="1312">
        <f>SUM(X12:X25)</f>
        <v>3289</v>
      </c>
      <c r="Y26" s="1309"/>
    </row>
    <row r="27" spans="1:25" ht="9.75" customHeight="1">
      <c r="A27" s="1332">
        <v>29</v>
      </c>
      <c r="B27" s="1792" t="s">
        <v>124</v>
      </c>
      <c r="C27" s="1811"/>
      <c r="D27" s="1811"/>
      <c r="E27" s="1308">
        <f>E10-E26</f>
        <v>23911</v>
      </c>
      <c r="F27" s="1309"/>
      <c r="G27" s="1310"/>
      <c r="H27" s="1311"/>
      <c r="I27" s="1309"/>
      <c r="J27" s="1312">
        <f>J10-J26</f>
        <v>23225</v>
      </c>
      <c r="K27" s="1313"/>
      <c r="L27" s="1312">
        <f>L10-L26</f>
        <v>22115</v>
      </c>
      <c r="M27" s="1313"/>
      <c r="N27" s="1312">
        <f>N10-N26</f>
        <v>21618</v>
      </c>
      <c r="O27" s="1313"/>
      <c r="P27" s="1312">
        <f>P10-P26</f>
        <v>20664</v>
      </c>
      <c r="Q27" s="1313"/>
      <c r="R27" s="1312">
        <f>R10-R26</f>
        <v>21356</v>
      </c>
      <c r="S27" s="1313"/>
      <c r="T27" s="1312">
        <f>T10-T26</f>
        <v>20093</v>
      </c>
      <c r="U27" s="1313"/>
      <c r="V27" s="1312">
        <f>V10-V26</f>
        <v>19148</v>
      </c>
      <c r="W27" s="1313"/>
      <c r="X27" s="1312">
        <f>X10-X26</f>
        <v>18345</v>
      </c>
      <c r="Y27" s="1314"/>
    </row>
    <row r="28" spans="1:25" ht="9.75" customHeight="1">
      <c r="A28" s="1315"/>
      <c r="B28" s="1793" t="s">
        <v>125</v>
      </c>
      <c r="C28" s="1793"/>
      <c r="D28" s="1793"/>
      <c r="E28" s="1316"/>
      <c r="F28" s="1317"/>
      <c r="G28" s="1305"/>
      <c r="H28" s="1306"/>
      <c r="I28" s="1299"/>
      <c r="J28" s="1307"/>
      <c r="K28" s="1303"/>
      <c r="L28" s="1307"/>
      <c r="M28" s="1303"/>
      <c r="N28" s="1307"/>
      <c r="O28" s="1303"/>
      <c r="P28" s="1307"/>
      <c r="Q28" s="1303"/>
      <c r="R28" s="1307"/>
      <c r="S28" s="1303"/>
      <c r="T28" s="1307"/>
      <c r="U28" s="1303"/>
      <c r="V28" s="1307"/>
      <c r="W28" s="1303"/>
      <c r="X28" s="1307"/>
      <c r="Y28" s="1299"/>
    </row>
    <row r="29" spans="1:25" ht="9.75" customHeight="1">
      <c r="A29" s="1333">
        <v>30</v>
      </c>
      <c r="B29" s="1333"/>
      <c r="C29" s="1791" t="s">
        <v>785</v>
      </c>
      <c r="D29" s="1791"/>
      <c r="E29" s="1298">
        <v>2250</v>
      </c>
      <c r="F29" s="1299"/>
      <c r="G29" s="1300"/>
      <c r="H29" s="1301"/>
      <c r="I29" s="1299"/>
      <c r="J29" s="1302">
        <v>2248</v>
      </c>
      <c r="K29" s="1303"/>
      <c r="L29" s="1302">
        <v>2246</v>
      </c>
      <c r="M29" s="1303"/>
      <c r="N29" s="1302">
        <v>1797</v>
      </c>
      <c r="O29" s="1303"/>
      <c r="P29" s="1302">
        <v>1796</v>
      </c>
      <c r="Q29" s="1303"/>
      <c r="R29" s="1302">
        <v>1000</v>
      </c>
      <c r="S29" s="1303"/>
      <c r="T29" s="1302">
        <v>1000</v>
      </c>
      <c r="U29" s="1303"/>
      <c r="V29" s="1302">
        <v>1000</v>
      </c>
      <c r="W29" s="1303"/>
      <c r="X29" s="1302">
        <v>1000</v>
      </c>
      <c r="Y29" s="1299"/>
    </row>
    <row r="30" spans="1:25" ht="9.75" customHeight="1">
      <c r="A30" s="1332">
        <v>31</v>
      </c>
      <c r="B30" s="1332"/>
      <c r="C30" s="1335"/>
      <c r="D30" s="1335" t="s">
        <v>126</v>
      </c>
      <c r="E30" s="1298">
        <f>E29</f>
        <v>2250</v>
      </c>
      <c r="F30" s="1299"/>
      <c r="G30" s="1300" t="s">
        <v>127</v>
      </c>
      <c r="H30" s="1301"/>
      <c r="I30" s="1299"/>
      <c r="J30" s="1302">
        <v>2248</v>
      </c>
      <c r="K30" s="1303"/>
      <c r="L30" s="1302">
        <v>2246</v>
      </c>
      <c r="M30" s="1303"/>
      <c r="N30" s="1302">
        <v>1797</v>
      </c>
      <c r="O30" s="1303"/>
      <c r="P30" s="1302">
        <v>1796</v>
      </c>
      <c r="Q30" s="1303"/>
      <c r="R30" s="1302">
        <v>1000</v>
      </c>
      <c r="S30" s="1303"/>
      <c r="T30" s="1302">
        <v>1000</v>
      </c>
      <c r="U30" s="1303"/>
      <c r="V30" s="1302">
        <v>1000</v>
      </c>
      <c r="W30" s="1303"/>
      <c r="X30" s="1302">
        <v>1000</v>
      </c>
      <c r="Y30" s="1299"/>
    </row>
    <row r="31" spans="1:25" ht="19.5" customHeight="1">
      <c r="A31" s="1332">
        <v>33</v>
      </c>
      <c r="B31" s="1332"/>
      <c r="C31" s="1794" t="s">
        <v>648</v>
      </c>
      <c r="D31" s="1794"/>
      <c r="E31" s="1298">
        <v>1003</v>
      </c>
      <c r="F31" s="1299"/>
      <c r="G31" s="1300" t="s">
        <v>106</v>
      </c>
      <c r="H31" s="1301"/>
      <c r="I31" s="1299"/>
      <c r="J31" s="1302">
        <v>1003</v>
      </c>
      <c r="K31" s="1303"/>
      <c r="L31" s="1302">
        <v>1003</v>
      </c>
      <c r="M31" s="1303"/>
      <c r="N31" s="1302">
        <v>1253</v>
      </c>
      <c r="O31" s="1303"/>
      <c r="P31" s="1302">
        <v>1253</v>
      </c>
      <c r="Q31" s="1303"/>
      <c r="R31" s="1302">
        <v>1253</v>
      </c>
      <c r="S31" s="1303"/>
      <c r="T31" s="1302">
        <v>1253</v>
      </c>
      <c r="U31" s="1303"/>
      <c r="V31" s="1302">
        <v>1504</v>
      </c>
      <c r="W31" s="1303"/>
      <c r="X31" s="1302">
        <v>1504</v>
      </c>
      <c r="Y31" s="1299"/>
    </row>
    <row r="32" spans="1:25" ht="18.75" customHeight="1">
      <c r="A32" s="1439">
        <v>34</v>
      </c>
      <c r="B32" s="1334"/>
      <c r="C32" s="1790" t="s">
        <v>910</v>
      </c>
      <c r="D32" s="1795"/>
      <c r="E32" s="1316"/>
      <c r="F32" s="1299"/>
      <c r="G32" s="1305"/>
      <c r="H32" s="1306"/>
      <c r="I32" s="1299"/>
      <c r="J32" s="1307"/>
      <c r="K32" s="1303"/>
      <c r="L32" s="1307"/>
      <c r="M32" s="1303"/>
      <c r="N32" s="1307"/>
      <c r="O32" s="1303"/>
      <c r="P32" s="1307"/>
      <c r="Q32" s="1303"/>
      <c r="R32" s="1307"/>
      <c r="S32" s="1303"/>
      <c r="T32" s="1307"/>
      <c r="U32" s="1303"/>
      <c r="V32" s="1307"/>
      <c r="W32" s="1303"/>
      <c r="X32" s="1307"/>
      <c r="Y32" s="1299"/>
    </row>
    <row r="33" spans="1:25" ht="9.75" customHeight="1">
      <c r="A33" s="1333"/>
      <c r="B33" s="1333"/>
      <c r="C33" s="1791"/>
      <c r="D33" s="1796"/>
      <c r="E33" s="1316">
        <v>16</v>
      </c>
      <c r="F33" s="1299"/>
      <c r="G33" s="1305" t="s">
        <v>129</v>
      </c>
      <c r="H33" s="1306"/>
      <c r="I33" s="1299"/>
      <c r="J33" s="1307">
        <v>14</v>
      </c>
      <c r="K33" s="1303"/>
      <c r="L33" s="1307">
        <v>13</v>
      </c>
      <c r="M33" s="1303"/>
      <c r="N33" s="1307">
        <v>14</v>
      </c>
      <c r="O33" s="1303"/>
      <c r="P33" s="1307">
        <v>13</v>
      </c>
      <c r="Q33" s="1303"/>
      <c r="R33" s="1307">
        <v>15</v>
      </c>
      <c r="S33" s="1303"/>
      <c r="T33" s="1307">
        <v>14</v>
      </c>
      <c r="U33" s="1303"/>
      <c r="V33" s="1307">
        <v>14</v>
      </c>
      <c r="W33" s="1303"/>
      <c r="X33" s="1307">
        <v>13</v>
      </c>
      <c r="Y33" s="1299"/>
    </row>
    <row r="34" spans="1:25" ht="9.75" customHeight="1">
      <c r="A34" s="1332">
        <v>36</v>
      </c>
      <c r="B34" s="1332"/>
      <c r="C34" s="1792" t="s">
        <v>130</v>
      </c>
      <c r="D34" s="1792"/>
      <c r="E34" s="1308">
        <f>E29+E31+E33</f>
        <v>3269</v>
      </c>
      <c r="F34" s="1309"/>
      <c r="G34" s="1310"/>
      <c r="H34" s="1311"/>
      <c r="I34" s="1309"/>
      <c r="J34" s="1312">
        <f>J29+J31+J33</f>
        <v>3265</v>
      </c>
      <c r="K34" s="1313"/>
      <c r="L34" s="1312">
        <f>L29+L31+L33</f>
        <v>3262</v>
      </c>
      <c r="M34" s="1313"/>
      <c r="N34" s="1312">
        <f>N29+N31+N33</f>
        <v>3064</v>
      </c>
      <c r="O34" s="1313"/>
      <c r="P34" s="1312">
        <f>P29+P31+P33</f>
        <v>3062</v>
      </c>
      <c r="Q34" s="1313"/>
      <c r="R34" s="1312">
        <f>R29+R31+R33</f>
        <v>2268</v>
      </c>
      <c r="S34" s="1313"/>
      <c r="T34" s="1312">
        <f>T29+T31+T33</f>
        <v>2267</v>
      </c>
      <c r="U34" s="1313"/>
      <c r="V34" s="1312">
        <f>V29+V31+V33</f>
        <v>2518</v>
      </c>
      <c r="W34" s="1313"/>
      <c r="X34" s="1312">
        <f>X29+X31+X33</f>
        <v>2517</v>
      </c>
      <c r="Y34" s="1309"/>
    </row>
    <row r="35" spans="1:25" ht="8.25" customHeight="1">
      <c r="A35" s="1315"/>
      <c r="B35" s="1793" t="s">
        <v>131</v>
      </c>
      <c r="C35" s="1793"/>
      <c r="D35" s="1793"/>
      <c r="E35" s="1316"/>
      <c r="F35" s="1299"/>
      <c r="G35" s="1305"/>
      <c r="H35" s="1306"/>
      <c r="I35" s="1299"/>
      <c r="J35" s="1307"/>
      <c r="K35" s="1303"/>
      <c r="L35" s="1307"/>
      <c r="M35" s="1303"/>
      <c r="N35" s="1307"/>
      <c r="O35" s="1303"/>
      <c r="P35" s="1307"/>
      <c r="Q35" s="1303"/>
      <c r="R35" s="1307"/>
      <c r="S35" s="1303"/>
      <c r="T35" s="1307"/>
      <c r="U35" s="1303"/>
      <c r="V35" s="1307"/>
      <c r="W35" s="1303"/>
      <c r="X35" s="1307"/>
      <c r="Y35" s="1299"/>
    </row>
    <row r="36" spans="1:25" ht="9.75" customHeight="1">
      <c r="A36" s="1333">
        <v>41</v>
      </c>
      <c r="B36" s="1333"/>
      <c r="C36" s="1791" t="s">
        <v>132</v>
      </c>
      <c r="D36" s="1791"/>
      <c r="E36" s="1298">
        <v>0</v>
      </c>
      <c r="F36" s="1299"/>
      <c r="G36" s="1300"/>
      <c r="H36" s="1301"/>
      <c r="I36" s="1299"/>
      <c r="J36" s="1302">
        <v>0</v>
      </c>
      <c r="K36" s="1303"/>
      <c r="L36" s="1302">
        <v>0</v>
      </c>
      <c r="M36" s="1303"/>
      <c r="N36" s="1302">
        <v>0</v>
      </c>
      <c r="O36" s="1303"/>
      <c r="P36" s="1302">
        <v>0</v>
      </c>
      <c r="Q36" s="1303"/>
      <c r="R36" s="1302">
        <v>0</v>
      </c>
      <c r="S36" s="1303"/>
      <c r="T36" s="1302">
        <v>0</v>
      </c>
      <c r="U36" s="1303"/>
      <c r="V36" s="1302">
        <v>0</v>
      </c>
      <c r="W36" s="1303"/>
      <c r="X36" s="1302">
        <v>0</v>
      </c>
      <c r="Y36" s="1299"/>
    </row>
    <row r="37" spans="1:25" ht="9.75" customHeight="1">
      <c r="A37" s="1332" t="s">
        <v>133</v>
      </c>
      <c r="B37" s="1332"/>
      <c r="C37" s="1335"/>
      <c r="D37" s="1335" t="s">
        <v>134</v>
      </c>
      <c r="E37" s="1316">
        <v>0</v>
      </c>
      <c r="F37" s="1299"/>
      <c r="G37" s="1305"/>
      <c r="H37" s="1306"/>
      <c r="I37" s="1299"/>
      <c r="J37" s="1307">
        <v>0</v>
      </c>
      <c r="K37" s="1303"/>
      <c r="L37" s="1307">
        <v>0</v>
      </c>
      <c r="M37" s="1303"/>
      <c r="N37" s="1307">
        <v>0</v>
      </c>
      <c r="O37" s="1303"/>
      <c r="P37" s="1307">
        <v>0</v>
      </c>
      <c r="Q37" s="1303"/>
      <c r="R37" s="1307">
        <v>0</v>
      </c>
      <c r="S37" s="1303"/>
      <c r="T37" s="1307">
        <v>0</v>
      </c>
      <c r="U37" s="1303"/>
      <c r="V37" s="1307">
        <v>0</v>
      </c>
      <c r="W37" s="1303"/>
      <c r="X37" s="1307">
        <v>0</v>
      </c>
      <c r="Y37" s="1299"/>
    </row>
    <row r="38" spans="1:25" ht="9.75" customHeight="1">
      <c r="A38" s="1332">
        <v>43</v>
      </c>
      <c r="B38" s="1332"/>
      <c r="C38" s="1792" t="s">
        <v>783</v>
      </c>
      <c r="D38" s="1792"/>
      <c r="E38" s="1318">
        <v>0</v>
      </c>
      <c r="F38" s="1319"/>
      <c r="G38" s="1320"/>
      <c r="H38" s="1321"/>
      <c r="I38" s="1319"/>
      <c r="J38" s="1322">
        <v>0</v>
      </c>
      <c r="K38" s="1323"/>
      <c r="L38" s="1322">
        <v>0</v>
      </c>
      <c r="M38" s="1323"/>
      <c r="N38" s="1322">
        <v>0</v>
      </c>
      <c r="O38" s="1323"/>
      <c r="P38" s="1322">
        <v>0</v>
      </c>
      <c r="Q38" s="1323"/>
      <c r="R38" s="1322">
        <v>0</v>
      </c>
      <c r="S38" s="1323"/>
      <c r="T38" s="1322">
        <v>0</v>
      </c>
      <c r="U38" s="1323"/>
      <c r="V38" s="1322">
        <v>0</v>
      </c>
      <c r="W38" s="1323"/>
      <c r="X38" s="1322">
        <v>0</v>
      </c>
      <c r="Y38" s="1319"/>
    </row>
    <row r="39" spans="1:25" ht="9.75" customHeight="1">
      <c r="A39" s="1332">
        <v>44</v>
      </c>
      <c r="B39" s="1812" t="s">
        <v>676</v>
      </c>
      <c r="C39" s="1813"/>
      <c r="D39" s="1813"/>
      <c r="E39" s="1308">
        <f>E34</f>
        <v>3269</v>
      </c>
      <c r="F39" s="1309"/>
      <c r="G39" s="1310"/>
      <c r="H39" s="1311"/>
      <c r="I39" s="1309"/>
      <c r="J39" s="1312">
        <f>J34</f>
        <v>3265</v>
      </c>
      <c r="K39" s="1313"/>
      <c r="L39" s="1312">
        <f>L34</f>
        <v>3262</v>
      </c>
      <c r="M39" s="1313"/>
      <c r="N39" s="1312">
        <f>N34</f>
        <v>3064</v>
      </c>
      <c r="O39" s="1313"/>
      <c r="P39" s="1312">
        <f>P34</f>
        <v>3062</v>
      </c>
      <c r="Q39" s="1313"/>
      <c r="R39" s="1312">
        <f>R34</f>
        <v>2268</v>
      </c>
      <c r="S39" s="1313"/>
      <c r="T39" s="1312">
        <f>T34</f>
        <v>2267</v>
      </c>
      <c r="U39" s="1313"/>
      <c r="V39" s="1312">
        <f>V34</f>
        <v>2518</v>
      </c>
      <c r="W39" s="1313"/>
      <c r="X39" s="1312">
        <f>X34</f>
        <v>2517</v>
      </c>
      <c r="Y39" s="1314"/>
    </row>
    <row r="40" spans="1:25" ht="27.75" customHeight="1">
      <c r="A40" s="1439">
        <v>45</v>
      </c>
      <c r="B40" s="1792" t="s">
        <v>801</v>
      </c>
      <c r="C40" s="1811"/>
      <c r="D40" s="1811"/>
      <c r="E40" s="1308">
        <f>E27+E39</f>
        <v>27180</v>
      </c>
      <c r="F40" s="1324"/>
      <c r="G40" s="1325"/>
      <c r="H40" s="1326"/>
      <c r="I40" s="1327"/>
      <c r="J40" s="1328">
        <f>J27+J39</f>
        <v>26490</v>
      </c>
      <c r="K40" s="1329"/>
      <c r="L40" s="1328">
        <f>L27+L39</f>
        <v>25377</v>
      </c>
      <c r="M40" s="1329"/>
      <c r="N40" s="1328">
        <f>N27+N39</f>
        <v>24682</v>
      </c>
      <c r="O40" s="1329"/>
      <c r="P40" s="1328">
        <f>P27+P39</f>
        <v>23726</v>
      </c>
      <c r="Q40" s="1329"/>
      <c r="R40" s="1328">
        <f>R27+R39</f>
        <v>23624</v>
      </c>
      <c r="S40" s="1329"/>
      <c r="T40" s="1328">
        <f>T27+T39</f>
        <v>22360</v>
      </c>
      <c r="U40" s="1329"/>
      <c r="V40" s="1328">
        <f>V27+V39</f>
        <v>21666</v>
      </c>
      <c r="W40" s="1329"/>
      <c r="X40" s="1328">
        <f>X27+X39</f>
        <v>20862</v>
      </c>
      <c r="Y40" s="1330"/>
    </row>
    <row r="41" spans="1:25" ht="9.75" customHeight="1">
      <c r="A41" s="1315"/>
      <c r="B41" s="1793" t="s">
        <v>135</v>
      </c>
      <c r="C41" s="1793"/>
      <c r="D41" s="1793"/>
      <c r="E41" s="1316"/>
      <c r="F41" s="1299"/>
      <c r="G41" s="1305"/>
      <c r="H41" s="1306"/>
      <c r="I41" s="1299"/>
      <c r="J41" s="1307"/>
      <c r="K41" s="1303"/>
      <c r="L41" s="1307"/>
      <c r="M41" s="1303"/>
      <c r="N41" s="1307"/>
      <c r="O41" s="1303"/>
      <c r="P41" s="1307"/>
      <c r="Q41" s="1303"/>
      <c r="R41" s="1307"/>
      <c r="S41" s="1303"/>
      <c r="T41" s="1307"/>
      <c r="U41" s="1303"/>
      <c r="V41" s="1307"/>
      <c r="W41" s="1303"/>
      <c r="X41" s="1307"/>
      <c r="Y41" s="1299"/>
    </row>
    <row r="42" spans="1:25" ht="9.75" customHeight="1">
      <c r="A42" s="1333">
        <v>46</v>
      </c>
      <c r="B42" s="1333"/>
      <c r="C42" s="1789" t="s">
        <v>786</v>
      </c>
      <c r="D42" s="1789"/>
      <c r="E42" s="1298">
        <v>3390</v>
      </c>
      <c r="F42" s="1299"/>
      <c r="G42" s="1300" t="s">
        <v>136</v>
      </c>
      <c r="H42" s="1301"/>
      <c r="I42" s="1299"/>
      <c r="J42" s="1302">
        <v>3407</v>
      </c>
      <c r="K42" s="1303"/>
      <c r="L42" s="1302">
        <v>1925</v>
      </c>
      <c r="M42" s="1303"/>
      <c r="N42" s="1302">
        <v>1961</v>
      </c>
      <c r="O42" s="1303"/>
      <c r="P42" s="1302">
        <v>1961</v>
      </c>
      <c r="Q42" s="1303"/>
      <c r="R42" s="1302">
        <v>1982</v>
      </c>
      <c r="S42" s="1303"/>
      <c r="T42" s="1302">
        <v>1975</v>
      </c>
      <c r="U42" s="1303"/>
      <c r="V42" s="1302">
        <v>2001</v>
      </c>
      <c r="W42" s="1303"/>
      <c r="X42" s="1302">
        <v>2005</v>
      </c>
      <c r="Y42" s="1299"/>
    </row>
    <row r="43" spans="1:25" ht="9.75" customHeight="1">
      <c r="A43" s="1333">
        <v>47</v>
      </c>
      <c r="B43" s="1333"/>
      <c r="C43" s="1789" t="s">
        <v>784</v>
      </c>
      <c r="D43" s="1789"/>
      <c r="E43" s="1298">
        <v>586</v>
      </c>
      <c r="F43" s="1299"/>
      <c r="G43" s="1300" t="s">
        <v>137</v>
      </c>
      <c r="H43" s="1301"/>
      <c r="I43" s="1299"/>
      <c r="J43" s="1302">
        <v>1188</v>
      </c>
      <c r="K43" s="1303"/>
      <c r="L43" s="1302">
        <v>1182</v>
      </c>
      <c r="M43" s="1303"/>
      <c r="N43" s="1302">
        <v>1204</v>
      </c>
      <c r="O43" s="1303"/>
      <c r="P43" s="1302">
        <v>1197</v>
      </c>
      <c r="Q43" s="1303"/>
      <c r="R43" s="1302">
        <v>1279</v>
      </c>
      <c r="S43" s="1303"/>
      <c r="T43" s="1302">
        <v>1287</v>
      </c>
      <c r="U43" s="1303"/>
      <c r="V43" s="1302">
        <v>1323</v>
      </c>
      <c r="W43" s="1303"/>
      <c r="X43" s="1302">
        <v>1354</v>
      </c>
      <c r="Y43" s="1299"/>
    </row>
    <row r="44" spans="1:25" ht="18" customHeight="1">
      <c r="A44" s="1439">
        <v>48</v>
      </c>
      <c r="B44" s="1336"/>
      <c r="C44" s="1799" t="s">
        <v>491</v>
      </c>
      <c r="D44" s="1800"/>
      <c r="E44" s="1316"/>
      <c r="F44" s="1299"/>
      <c r="G44" s="1305"/>
      <c r="H44" s="1306"/>
      <c r="I44" s="1299"/>
      <c r="J44" s="1307"/>
      <c r="K44" s="1303"/>
      <c r="L44" s="1307"/>
      <c r="M44" s="1303"/>
      <c r="N44" s="1307"/>
      <c r="O44" s="1303"/>
      <c r="P44" s="1307"/>
      <c r="Q44" s="1303"/>
      <c r="R44" s="1307"/>
      <c r="S44" s="1303"/>
      <c r="T44" s="1307"/>
      <c r="U44" s="1303"/>
      <c r="V44" s="1307"/>
      <c r="W44" s="1303"/>
      <c r="X44" s="1307"/>
      <c r="Y44" s="1299"/>
    </row>
    <row r="45" spans="1:25" ht="9.75" customHeight="1">
      <c r="A45" s="1333"/>
      <c r="B45" s="1333"/>
      <c r="C45" s="1337"/>
      <c r="D45" s="1337" t="s">
        <v>492</v>
      </c>
      <c r="E45" s="1298">
        <v>21</v>
      </c>
      <c r="F45" s="1299"/>
      <c r="G45" s="1300" t="s">
        <v>138</v>
      </c>
      <c r="H45" s="1301"/>
      <c r="I45" s="1299"/>
      <c r="J45" s="1302">
        <v>20</v>
      </c>
      <c r="K45" s="1303"/>
      <c r="L45" s="1302">
        <v>18</v>
      </c>
      <c r="M45" s="1303"/>
      <c r="N45" s="1302">
        <v>19</v>
      </c>
      <c r="O45" s="1303"/>
      <c r="P45" s="1302">
        <v>19</v>
      </c>
      <c r="Q45" s="1303"/>
      <c r="R45" s="1302">
        <v>19</v>
      </c>
      <c r="S45" s="1303"/>
      <c r="T45" s="1302">
        <v>18</v>
      </c>
      <c r="U45" s="1303"/>
      <c r="V45" s="1302">
        <v>19</v>
      </c>
      <c r="W45" s="1303"/>
      <c r="X45" s="1302">
        <v>18</v>
      </c>
      <c r="Y45" s="1299"/>
    </row>
    <row r="46" spans="1:25" ht="9.75" customHeight="1">
      <c r="A46" s="1332">
        <v>50</v>
      </c>
      <c r="B46" s="1332"/>
      <c r="C46" s="1802" t="s">
        <v>809</v>
      </c>
      <c r="D46" s="1802"/>
      <c r="E46" s="1316">
        <v>291</v>
      </c>
      <c r="F46" s="1299"/>
      <c r="G46" s="1305" t="s">
        <v>139</v>
      </c>
      <c r="H46" s="1306"/>
      <c r="I46" s="1299"/>
      <c r="J46" s="1307">
        <v>280</v>
      </c>
      <c r="K46" s="1303"/>
      <c r="L46" s="1307">
        <v>269</v>
      </c>
      <c r="M46" s="1303"/>
      <c r="N46" s="1307">
        <v>263</v>
      </c>
      <c r="O46" s="1303"/>
      <c r="P46" s="1307">
        <v>250</v>
      </c>
      <c r="Q46" s="1303"/>
      <c r="R46" s="1307">
        <v>73</v>
      </c>
      <c r="S46" s="1303"/>
      <c r="T46" s="1307">
        <v>70</v>
      </c>
      <c r="U46" s="1303"/>
      <c r="V46" s="1307">
        <v>74</v>
      </c>
      <c r="W46" s="1303"/>
      <c r="X46" s="1307">
        <v>72</v>
      </c>
      <c r="Y46" s="1331"/>
    </row>
    <row r="47" spans="1:25" ht="9.75" customHeight="1">
      <c r="A47" s="1332">
        <v>51</v>
      </c>
      <c r="B47" s="1798" t="s">
        <v>140</v>
      </c>
      <c r="C47" s="1798"/>
      <c r="D47" s="1798"/>
      <c r="E47" s="1308">
        <f>SUM(E42:E46)</f>
        <v>4288</v>
      </c>
      <c r="F47" s="1309"/>
      <c r="G47" s="1310"/>
      <c r="H47" s="1311"/>
      <c r="I47" s="1309"/>
      <c r="J47" s="1312">
        <f>SUM(J42:J46)</f>
        <v>4895</v>
      </c>
      <c r="K47" s="1313"/>
      <c r="L47" s="1312">
        <f>SUM(L42:L46)</f>
        <v>3394</v>
      </c>
      <c r="M47" s="1313"/>
      <c r="N47" s="1312">
        <f>SUM(N42:N46)</f>
        <v>3447</v>
      </c>
      <c r="O47" s="1313"/>
      <c r="P47" s="1312">
        <f>SUM(P42:P46)</f>
        <v>3427</v>
      </c>
      <c r="Q47" s="1313"/>
      <c r="R47" s="1312">
        <f>SUM(R42:R46)</f>
        <v>3353</v>
      </c>
      <c r="S47" s="1313"/>
      <c r="T47" s="1312">
        <f>SUM(T42:T46)</f>
        <v>3350</v>
      </c>
      <c r="U47" s="1313"/>
      <c r="V47" s="1312">
        <f>SUM(V42:V46)</f>
        <v>3417</v>
      </c>
      <c r="W47" s="1313"/>
      <c r="X47" s="1312">
        <f>SUM(X42:X46)</f>
        <v>3449</v>
      </c>
      <c r="Y47" s="1314"/>
    </row>
    <row r="48" spans="1:25" ht="9.75" customHeight="1">
      <c r="A48" s="1332">
        <v>57</v>
      </c>
      <c r="B48" s="1801" t="s">
        <v>141</v>
      </c>
      <c r="C48" s="1801"/>
      <c r="D48" s="1801"/>
      <c r="E48" s="1316">
        <v>0</v>
      </c>
      <c r="F48" s="1299"/>
      <c r="G48" s="1305"/>
      <c r="H48" s="1306"/>
      <c r="I48" s="1299"/>
      <c r="J48" s="1307">
        <v>0</v>
      </c>
      <c r="K48" s="1303"/>
      <c r="L48" s="1307">
        <v>0</v>
      </c>
      <c r="M48" s="1303"/>
      <c r="N48" s="1307">
        <v>0</v>
      </c>
      <c r="O48" s="1303"/>
      <c r="P48" s="1307">
        <v>0</v>
      </c>
      <c r="Q48" s="1303"/>
      <c r="R48" s="1307">
        <v>0</v>
      </c>
      <c r="S48" s="1303"/>
      <c r="T48" s="1307">
        <v>0</v>
      </c>
      <c r="U48" s="1303"/>
      <c r="V48" s="1307">
        <v>0</v>
      </c>
      <c r="W48" s="1303"/>
      <c r="X48" s="1307">
        <v>0</v>
      </c>
      <c r="Y48" s="1299"/>
    </row>
    <row r="49" spans="1:25" ht="9.75" customHeight="1">
      <c r="A49" s="1332">
        <v>58</v>
      </c>
      <c r="B49" s="1798" t="s">
        <v>142</v>
      </c>
      <c r="C49" s="1798"/>
      <c r="D49" s="1798"/>
      <c r="E49" s="1308">
        <f>E47</f>
        <v>4288</v>
      </c>
      <c r="F49" s="1309"/>
      <c r="G49" s="1310"/>
      <c r="H49" s="1311"/>
      <c r="I49" s="1309"/>
      <c r="J49" s="1312">
        <f>J47</f>
        <v>4895</v>
      </c>
      <c r="K49" s="1313"/>
      <c r="L49" s="1312">
        <f>L47</f>
        <v>3394</v>
      </c>
      <c r="M49" s="1313"/>
      <c r="N49" s="1312">
        <f>N47</f>
        <v>3447</v>
      </c>
      <c r="O49" s="1313"/>
      <c r="P49" s="1312">
        <f>P47</f>
        <v>3427</v>
      </c>
      <c r="Q49" s="1313"/>
      <c r="R49" s="1312">
        <f>R47</f>
        <v>3353</v>
      </c>
      <c r="S49" s="1313"/>
      <c r="T49" s="1312">
        <f>T47</f>
        <v>3350</v>
      </c>
      <c r="U49" s="1313"/>
      <c r="V49" s="1312">
        <f>V47</f>
        <v>3417</v>
      </c>
      <c r="W49" s="1313"/>
      <c r="X49" s="1312">
        <f>X47</f>
        <v>3449</v>
      </c>
      <c r="Y49" s="1309"/>
    </row>
    <row r="50" spans="1:25" ht="19.5" customHeight="1">
      <c r="A50" s="1437">
        <v>59</v>
      </c>
      <c r="B50" s="1798" t="s">
        <v>493</v>
      </c>
      <c r="C50" s="1798"/>
      <c r="D50" s="1798"/>
      <c r="E50" s="1298">
        <f>E40+E49</f>
        <v>31468</v>
      </c>
      <c r="F50" s="1324"/>
      <c r="G50" s="1325"/>
      <c r="H50" s="1326"/>
      <c r="I50" s="1327"/>
      <c r="J50" s="1328">
        <f>J40+J49</f>
        <v>31385</v>
      </c>
      <c r="K50" s="1329"/>
      <c r="L50" s="1328">
        <f>L40+L49</f>
        <v>28771</v>
      </c>
      <c r="M50" s="1329"/>
      <c r="N50" s="1328">
        <f>N40+N49</f>
        <v>28129</v>
      </c>
      <c r="O50" s="1329"/>
      <c r="P50" s="1328">
        <f>P40+P49</f>
        <v>27153</v>
      </c>
      <c r="Q50" s="1329"/>
      <c r="R50" s="1328">
        <f>R40+R49</f>
        <v>26977</v>
      </c>
      <c r="S50" s="1329"/>
      <c r="T50" s="1328">
        <f>T40+T49</f>
        <v>25710</v>
      </c>
      <c r="U50" s="1329"/>
      <c r="V50" s="1328">
        <f>V40+V49</f>
        <v>25083</v>
      </c>
      <c r="W50" s="1329"/>
      <c r="X50" s="1328">
        <f>X40+X49</f>
        <v>24311</v>
      </c>
      <c r="Y50" s="1327"/>
    </row>
    <row r="51" spans="1:25" ht="9.75" customHeight="1">
      <c r="A51" s="1332">
        <v>60</v>
      </c>
      <c r="B51" s="1798" t="s">
        <v>452</v>
      </c>
      <c r="C51" s="1798"/>
      <c r="D51" s="1798"/>
      <c r="E51" s="1308" t="s">
        <v>453</v>
      </c>
      <c r="F51" s="1324"/>
      <c r="G51" s="1310"/>
      <c r="H51" s="1326"/>
      <c r="I51" s="1327"/>
      <c r="J51" s="1312" t="s">
        <v>453</v>
      </c>
      <c r="K51" s="1329"/>
      <c r="L51" s="1312" t="s">
        <v>453</v>
      </c>
      <c r="M51" s="1329"/>
      <c r="N51" s="1312" t="s">
        <v>453</v>
      </c>
      <c r="O51" s="1329"/>
      <c r="P51" s="1312" t="s">
        <v>453</v>
      </c>
      <c r="Q51" s="1329"/>
      <c r="R51" s="1312" t="s">
        <v>453</v>
      </c>
      <c r="S51" s="1329"/>
      <c r="T51" s="1312" t="s">
        <v>453</v>
      </c>
      <c r="U51" s="1329"/>
      <c r="V51" s="1312" t="s">
        <v>453</v>
      </c>
      <c r="W51" s="1329"/>
      <c r="X51" s="1312" t="s">
        <v>453</v>
      </c>
      <c r="Y51" s="1327"/>
    </row>
    <row r="52" spans="1:25" ht="9.75" customHeight="1">
      <c r="A52" s="1332" t="s">
        <v>143</v>
      </c>
      <c r="B52" s="1798" t="s">
        <v>804</v>
      </c>
      <c r="C52" s="1798"/>
      <c r="D52" s="1798"/>
      <c r="E52" s="1308">
        <v>211820</v>
      </c>
      <c r="F52" s="1324"/>
      <c r="G52" s="1310"/>
      <c r="H52" s="1311"/>
      <c r="I52" s="1309"/>
      <c r="J52" s="1328">
        <v>208068</v>
      </c>
      <c r="K52" s="1329"/>
      <c r="L52" s="1328">
        <v>204647</v>
      </c>
      <c r="M52" s="1329"/>
      <c r="N52" s="1328">
        <v>203321</v>
      </c>
      <c r="O52" s="1329"/>
      <c r="P52" s="1328">
        <v>198459</v>
      </c>
      <c r="Q52" s="1329"/>
      <c r="R52" s="1328">
        <v>175431</v>
      </c>
      <c r="S52" s="1329"/>
      <c r="T52" s="1328">
        <v>169350</v>
      </c>
      <c r="U52" s="1329"/>
      <c r="V52" s="1328">
        <v>168996</v>
      </c>
      <c r="W52" s="1329"/>
      <c r="X52" s="1328">
        <v>168077</v>
      </c>
      <c r="Y52" s="1327"/>
    </row>
    <row r="53" spans="1:25" ht="9.75" customHeight="1">
      <c r="A53" s="1332" t="s">
        <v>144</v>
      </c>
      <c r="B53" s="1798" t="s">
        <v>805</v>
      </c>
      <c r="C53" s="1798"/>
      <c r="D53" s="1798"/>
      <c r="E53" s="1308">
        <v>211968</v>
      </c>
      <c r="F53" s="1324"/>
      <c r="G53" s="1310"/>
      <c r="H53" s="1326"/>
      <c r="I53" s="1327"/>
      <c r="J53" s="1328">
        <v>208231</v>
      </c>
      <c r="K53" s="1329"/>
      <c r="L53" s="1328">
        <v>204647</v>
      </c>
      <c r="M53" s="1329"/>
      <c r="N53" s="1328">
        <v>203321</v>
      </c>
      <c r="O53" s="1329"/>
      <c r="P53" s="1328">
        <v>198686</v>
      </c>
      <c r="Q53" s="1329"/>
      <c r="R53" s="1328">
        <v>175431</v>
      </c>
      <c r="S53" s="1329"/>
      <c r="T53" s="1328">
        <v>169575</v>
      </c>
      <c r="U53" s="1329"/>
      <c r="V53" s="1328">
        <v>169322</v>
      </c>
      <c r="W53" s="1329"/>
      <c r="X53" s="1328">
        <v>168407</v>
      </c>
      <c r="Y53" s="1327"/>
    </row>
    <row r="54" spans="1:25" ht="9.75" customHeight="1">
      <c r="A54" s="1332" t="s">
        <v>146</v>
      </c>
      <c r="B54" s="1798" t="s">
        <v>806</v>
      </c>
      <c r="C54" s="1798"/>
      <c r="D54" s="1798"/>
      <c r="E54" s="1308">
        <v>212116</v>
      </c>
      <c r="F54" s="1324"/>
      <c r="G54" s="1310"/>
      <c r="H54" s="1326"/>
      <c r="I54" s="1327"/>
      <c r="J54" s="1328">
        <v>208394</v>
      </c>
      <c r="K54" s="1329"/>
      <c r="L54" s="1328">
        <v>204647</v>
      </c>
      <c r="M54" s="1329"/>
      <c r="N54" s="1328">
        <v>203321</v>
      </c>
      <c r="O54" s="1329"/>
      <c r="P54" s="1328">
        <v>198867</v>
      </c>
      <c r="Q54" s="1329"/>
      <c r="R54" s="1328">
        <v>175431</v>
      </c>
      <c r="S54" s="1329"/>
      <c r="T54" s="1328">
        <v>169755</v>
      </c>
      <c r="U54" s="1329"/>
      <c r="V54" s="1328">
        <v>169601</v>
      </c>
      <c r="W54" s="1329"/>
      <c r="X54" s="1328">
        <v>168690</v>
      </c>
      <c r="Y54" s="1327"/>
    </row>
    <row r="55" spans="1:25" ht="3" customHeight="1">
      <c r="A55" s="346"/>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row>
    <row r="56" spans="1:25" ht="7.5" customHeight="1">
      <c r="A56" s="1797" t="s">
        <v>454</v>
      </c>
      <c r="B56" s="1797"/>
      <c r="C56" s="1797"/>
      <c r="D56" s="1797"/>
      <c r="E56" s="1797"/>
      <c r="F56" s="1797"/>
      <c r="G56" s="1797"/>
      <c r="H56" s="1797"/>
      <c r="I56" s="1797"/>
      <c r="J56" s="1797"/>
      <c r="K56" s="1797"/>
      <c r="L56" s="1797"/>
      <c r="M56" s="1797"/>
      <c r="N56" s="1797"/>
      <c r="O56" s="1797"/>
      <c r="P56" s="1797"/>
      <c r="Q56" s="1797"/>
      <c r="R56" s="1797"/>
      <c r="S56" s="1797"/>
      <c r="T56" s="1797"/>
      <c r="U56" s="1797"/>
      <c r="V56" s="1797"/>
      <c r="W56" s="1797"/>
      <c r="X56" s="1797"/>
      <c r="Y56" s="1797"/>
    </row>
  </sheetData>
  <sheetProtection/>
  <mergeCells count="49">
    <mergeCell ref="A1:Y1"/>
    <mergeCell ref="B5:D5"/>
    <mergeCell ref="A2:I2"/>
    <mergeCell ref="E3:I3"/>
    <mergeCell ref="B40:D40"/>
    <mergeCell ref="C15:D15"/>
    <mergeCell ref="C12:D12"/>
    <mergeCell ref="B11:D11"/>
    <mergeCell ref="C16:D16"/>
    <mergeCell ref="C17:D17"/>
    <mergeCell ref="C23:D23"/>
    <mergeCell ref="B27:D27"/>
    <mergeCell ref="B39:D39"/>
    <mergeCell ref="C34:D34"/>
    <mergeCell ref="C20:D20"/>
    <mergeCell ref="C18:D18"/>
    <mergeCell ref="C10:D10"/>
    <mergeCell ref="C14:D14"/>
    <mergeCell ref="C19:D19"/>
    <mergeCell ref="C13:D13"/>
    <mergeCell ref="C6:D6"/>
    <mergeCell ref="A3:D3"/>
    <mergeCell ref="C9:D9"/>
    <mergeCell ref="C7:D7"/>
    <mergeCell ref="C8:D8"/>
    <mergeCell ref="A4:C4"/>
    <mergeCell ref="A56:Y56"/>
    <mergeCell ref="B51:D51"/>
    <mergeCell ref="B54:D54"/>
    <mergeCell ref="C44:D44"/>
    <mergeCell ref="B47:D47"/>
    <mergeCell ref="B48:D48"/>
    <mergeCell ref="B49:D49"/>
    <mergeCell ref="B53:D53"/>
    <mergeCell ref="B52:D52"/>
    <mergeCell ref="B50:D50"/>
    <mergeCell ref="C46:D46"/>
    <mergeCell ref="C43:D43"/>
    <mergeCell ref="C21:D21"/>
    <mergeCell ref="C29:D29"/>
    <mergeCell ref="C26:D26"/>
    <mergeCell ref="B35:D35"/>
    <mergeCell ref="C31:D31"/>
    <mergeCell ref="B28:D28"/>
    <mergeCell ref="C36:D36"/>
    <mergeCell ref="C38:D38"/>
    <mergeCell ref="B41:D41"/>
    <mergeCell ref="C42:D42"/>
    <mergeCell ref="C32:D33"/>
  </mergeCells>
  <printOptions horizontalCentered="1"/>
  <pageMargins left="0.2362204724409449" right="0.2362204724409449" top="0.2755905511811024" bottom="0.2362204724409449" header="0.11811023622047245" footer="0.11811023622047245"/>
  <pageSetup horizontalDpi="600" verticalDpi="600" orientation="landscape" scale="86" r:id="rId1"/>
</worksheet>
</file>

<file path=xl/worksheets/sheet30.xml><?xml version="1.0" encoding="utf-8"?>
<worksheet xmlns="http://schemas.openxmlformats.org/spreadsheetml/2006/main" xmlns:r="http://schemas.openxmlformats.org/officeDocument/2006/relationships">
  <dimension ref="A1:V67"/>
  <sheetViews>
    <sheetView zoomScaleSheetLayoutView="100" zoomScalePageLayoutView="0" workbookViewId="0" topLeftCell="A40">
      <selection activeCell="B64" sqref="B64:Q64"/>
    </sheetView>
  </sheetViews>
  <sheetFormatPr defaultColWidth="9.140625" defaultRowHeight="12.75"/>
  <cols>
    <col min="1" max="3" width="2.140625" style="227" customWidth="1"/>
    <col min="4" max="4" width="21.57421875" style="227" customWidth="1"/>
    <col min="5" max="5" width="9.28125" style="227" customWidth="1"/>
    <col min="6" max="6" width="9.28125" style="228" customWidth="1"/>
    <col min="7" max="10" width="9.28125" style="227" customWidth="1"/>
    <col min="11" max="11" width="1.28515625" style="227" customWidth="1"/>
    <col min="12" max="17" width="9.28125" style="227" customWidth="1"/>
    <col min="18" max="18" width="1.28515625" style="227" customWidth="1"/>
    <col min="19" max="22" width="9.140625" style="227" customWidth="1"/>
    <col min="23" max="23" width="9.140625" style="229" customWidth="1"/>
    <col min="24" max="24" width="9.140625" style="227" customWidth="1"/>
    <col min="25" max="16384" width="9.140625" style="227" customWidth="1"/>
  </cols>
  <sheetData>
    <row r="1" spans="1:18" ht="30" customHeight="1">
      <c r="A1" s="1991" t="s">
        <v>394</v>
      </c>
      <c r="B1" s="1991"/>
      <c r="C1" s="1991"/>
      <c r="D1" s="1991"/>
      <c r="E1" s="1991"/>
      <c r="F1" s="1991"/>
      <c r="G1" s="1991"/>
      <c r="H1" s="1991"/>
      <c r="I1" s="1991"/>
      <c r="J1" s="1991"/>
      <c r="K1" s="1991"/>
      <c r="L1" s="1991"/>
      <c r="M1" s="1991"/>
      <c r="N1" s="1991"/>
      <c r="O1" s="1991"/>
      <c r="P1" s="1991"/>
      <c r="Q1" s="1991"/>
      <c r="R1" s="1991"/>
    </row>
    <row r="2" spans="1:18" ht="7.5" customHeight="1">
      <c r="A2" s="166"/>
      <c r="B2" s="166"/>
      <c r="C2" s="166"/>
      <c r="D2" s="166"/>
      <c r="E2" s="166"/>
      <c r="F2" s="166"/>
      <c r="G2" s="166"/>
      <c r="H2" s="166"/>
      <c r="I2" s="166"/>
      <c r="J2" s="166"/>
      <c r="K2" s="166"/>
      <c r="L2" s="166"/>
      <c r="M2" s="166"/>
      <c r="N2" s="166"/>
      <c r="O2" s="166"/>
      <c r="P2" s="166"/>
      <c r="Q2" s="166"/>
      <c r="R2" s="166"/>
    </row>
    <row r="3" spans="1:18" ht="9" customHeight="1">
      <c r="A3" s="2185" t="s">
        <v>440</v>
      </c>
      <c r="B3" s="2185"/>
      <c r="C3" s="2185"/>
      <c r="D3" s="2185"/>
      <c r="E3" s="2179" t="s">
        <v>443</v>
      </c>
      <c r="F3" s="2180"/>
      <c r="G3" s="2180"/>
      <c r="H3" s="2180"/>
      <c r="I3" s="2180"/>
      <c r="J3" s="2180"/>
      <c r="K3" s="230"/>
      <c r="L3" s="2187" t="s">
        <v>444</v>
      </c>
      <c r="M3" s="2189"/>
      <c r="N3" s="2189"/>
      <c r="O3" s="2189"/>
      <c r="P3" s="2189"/>
      <c r="Q3" s="2189"/>
      <c r="R3" s="231"/>
    </row>
    <row r="4" spans="1:18" ht="9.75" customHeight="1">
      <c r="A4" s="168"/>
      <c r="B4" s="168"/>
      <c r="C4" s="168"/>
      <c r="D4" s="168"/>
      <c r="E4" s="2179" t="s">
        <v>704</v>
      </c>
      <c r="F4" s="2181"/>
      <c r="G4" s="2179" t="s">
        <v>172</v>
      </c>
      <c r="H4" s="2181"/>
      <c r="I4" s="2180" t="s">
        <v>7</v>
      </c>
      <c r="J4" s="2180"/>
      <c r="K4" s="230"/>
      <c r="L4" s="2187" t="s">
        <v>704</v>
      </c>
      <c r="M4" s="2189"/>
      <c r="N4" s="2187" t="s">
        <v>172</v>
      </c>
      <c r="O4" s="2188"/>
      <c r="P4" s="2189" t="s">
        <v>7</v>
      </c>
      <c r="Q4" s="2189"/>
      <c r="R4" s="231"/>
    </row>
    <row r="5" spans="1:18" ht="7.5" customHeight="1">
      <c r="A5" s="168"/>
      <c r="B5" s="168"/>
      <c r="C5" s="168"/>
      <c r="D5" s="168"/>
      <c r="E5" s="175" t="s">
        <v>205</v>
      </c>
      <c r="F5" s="176" t="s">
        <v>6</v>
      </c>
      <c r="G5" s="175" t="s">
        <v>205</v>
      </c>
      <c r="H5" s="176" t="s">
        <v>6</v>
      </c>
      <c r="I5" s="175" t="s">
        <v>205</v>
      </c>
      <c r="J5" s="177" t="s">
        <v>6</v>
      </c>
      <c r="K5" s="234"/>
      <c r="L5" s="232" t="s">
        <v>205</v>
      </c>
      <c r="M5" s="232" t="s">
        <v>6</v>
      </c>
      <c r="N5" s="232" t="s">
        <v>205</v>
      </c>
      <c r="O5" s="232" t="s">
        <v>6</v>
      </c>
      <c r="P5" s="232" t="s">
        <v>205</v>
      </c>
      <c r="Q5" s="233" t="s">
        <v>6</v>
      </c>
      <c r="R5" s="234"/>
    </row>
    <row r="6" spans="1:18" ht="7.5" customHeight="1">
      <c r="A6" s="2184" t="s">
        <v>15</v>
      </c>
      <c r="B6" s="2184"/>
      <c r="C6" s="2184"/>
      <c r="D6" s="2184"/>
      <c r="E6" s="181"/>
      <c r="F6" s="182"/>
      <c r="G6" s="182"/>
      <c r="H6" s="182"/>
      <c r="I6" s="182"/>
      <c r="J6" s="182"/>
      <c r="K6" s="236"/>
      <c r="L6" s="235"/>
      <c r="M6" s="236"/>
      <c r="N6" s="236"/>
      <c r="O6" s="236"/>
      <c r="P6" s="236"/>
      <c r="Q6" s="236"/>
      <c r="R6" s="237"/>
    </row>
    <row r="7" spans="1:18" ht="7.5" customHeight="1">
      <c r="A7" s="183"/>
      <c r="B7" s="2173" t="s">
        <v>387</v>
      </c>
      <c r="C7" s="2173"/>
      <c r="D7" s="2173"/>
      <c r="E7" s="187"/>
      <c r="F7" s="188"/>
      <c r="G7" s="188"/>
      <c r="H7" s="188"/>
      <c r="I7" s="188"/>
      <c r="J7" s="188"/>
      <c r="K7" s="239"/>
      <c r="L7" s="238"/>
      <c r="M7" s="239"/>
      <c r="N7" s="239"/>
      <c r="O7" s="239"/>
      <c r="P7" s="239"/>
      <c r="Q7" s="239"/>
      <c r="R7" s="240"/>
    </row>
    <row r="8" spans="1:18" ht="7.5" customHeight="1">
      <c r="A8" s="189"/>
      <c r="B8" s="190"/>
      <c r="C8" s="2169" t="s">
        <v>357</v>
      </c>
      <c r="D8" s="2169"/>
      <c r="E8" s="117">
        <v>156</v>
      </c>
      <c r="F8" s="118">
        <v>0</v>
      </c>
      <c r="G8" s="118">
        <v>22</v>
      </c>
      <c r="H8" s="118">
        <v>0</v>
      </c>
      <c r="I8" s="118">
        <v>2</v>
      </c>
      <c r="J8" s="118">
        <v>0</v>
      </c>
      <c r="K8" s="209"/>
      <c r="L8" s="210">
        <v>109</v>
      </c>
      <c r="M8" s="211">
        <v>0</v>
      </c>
      <c r="N8" s="118">
        <v>14</v>
      </c>
      <c r="O8" s="211">
        <v>0</v>
      </c>
      <c r="P8" s="118">
        <v>1</v>
      </c>
      <c r="Q8" s="211">
        <v>0</v>
      </c>
      <c r="R8" s="134"/>
    </row>
    <row r="9" spans="1:18" ht="7.5" customHeight="1">
      <c r="A9" s="242"/>
      <c r="B9" s="243"/>
      <c r="C9" s="2193" t="s">
        <v>5</v>
      </c>
      <c r="D9" s="2193"/>
      <c r="E9" s="121">
        <v>0</v>
      </c>
      <c r="F9" s="120">
        <v>0</v>
      </c>
      <c r="G9" s="120">
        <v>0</v>
      </c>
      <c r="H9" s="120">
        <v>0</v>
      </c>
      <c r="I9" s="120">
        <v>0</v>
      </c>
      <c r="J9" s="120">
        <v>0</v>
      </c>
      <c r="K9" s="209"/>
      <c r="L9" s="212">
        <v>0</v>
      </c>
      <c r="M9" s="213">
        <v>0</v>
      </c>
      <c r="N9" s="213">
        <v>0</v>
      </c>
      <c r="O9" s="213">
        <v>0</v>
      </c>
      <c r="P9" s="213">
        <v>0</v>
      </c>
      <c r="Q9" s="213">
        <v>0</v>
      </c>
      <c r="R9" s="134"/>
    </row>
    <row r="10" spans="1:18" ht="18" customHeight="1">
      <c r="A10" s="2183" t="s">
        <v>621</v>
      </c>
      <c r="B10" s="2168"/>
      <c r="C10" s="2168"/>
      <c r="D10" s="2168"/>
      <c r="E10" s="1530">
        <f aca="true" t="shared" si="0" ref="E10:J10">SUM(E8:E9)</f>
        <v>156</v>
      </c>
      <c r="F10" s="1531">
        <f t="shared" si="0"/>
        <v>0</v>
      </c>
      <c r="G10" s="1531">
        <f t="shared" si="0"/>
        <v>22</v>
      </c>
      <c r="H10" s="1531">
        <f t="shared" si="0"/>
        <v>0</v>
      </c>
      <c r="I10" s="1531">
        <f t="shared" si="0"/>
        <v>2</v>
      </c>
      <c r="J10" s="1531">
        <f t="shared" si="0"/>
        <v>0</v>
      </c>
      <c r="K10" s="214"/>
      <c r="L10" s="1530">
        <f aca="true" t="shared" si="1" ref="L10:Q10">SUM(L8:L9)</f>
        <v>109</v>
      </c>
      <c r="M10" s="1531">
        <f t="shared" si="1"/>
        <v>0</v>
      </c>
      <c r="N10" s="1531">
        <f t="shared" si="1"/>
        <v>14</v>
      </c>
      <c r="O10" s="1531">
        <f t="shared" si="1"/>
        <v>0</v>
      </c>
      <c r="P10" s="1531">
        <f t="shared" si="1"/>
        <v>1</v>
      </c>
      <c r="Q10" s="1531">
        <f t="shared" si="1"/>
        <v>0</v>
      </c>
      <c r="R10" s="191"/>
    </row>
    <row r="11" spans="1:18" ht="3.75" customHeight="1">
      <c r="A11" s="193"/>
      <c r="B11" s="193"/>
      <c r="C11" s="193"/>
      <c r="D11" s="193"/>
      <c r="E11" s="121"/>
      <c r="F11" s="120"/>
      <c r="G11" s="120"/>
      <c r="H11" s="120"/>
      <c r="I11" s="120"/>
      <c r="J11" s="120"/>
      <c r="K11" s="209"/>
      <c r="L11" s="212"/>
      <c r="M11" s="213"/>
      <c r="N11" s="213"/>
      <c r="O11" s="213"/>
      <c r="P11" s="213"/>
      <c r="Q11" s="213"/>
      <c r="R11" s="134"/>
    </row>
    <row r="12" spans="1:18" ht="17.25" customHeight="1">
      <c r="A12" s="2186" t="s">
        <v>623</v>
      </c>
      <c r="B12" s="2184"/>
      <c r="C12" s="2184"/>
      <c r="D12" s="2184"/>
      <c r="E12" s="121"/>
      <c r="F12" s="120"/>
      <c r="G12" s="120"/>
      <c r="H12" s="120"/>
      <c r="I12" s="120"/>
      <c r="J12" s="120"/>
      <c r="K12" s="209"/>
      <c r="L12" s="212"/>
      <c r="M12" s="213"/>
      <c r="N12" s="213"/>
      <c r="O12" s="213"/>
      <c r="P12" s="213"/>
      <c r="Q12" s="213"/>
      <c r="R12" s="134"/>
    </row>
    <row r="13" spans="1:18" ht="7.5" customHeight="1">
      <c r="A13" s="183"/>
      <c r="B13" s="2173" t="s">
        <v>8</v>
      </c>
      <c r="C13" s="2173"/>
      <c r="D13" s="2173"/>
      <c r="E13" s="195"/>
      <c r="F13" s="196"/>
      <c r="G13" s="196"/>
      <c r="H13" s="196"/>
      <c r="I13" s="196"/>
      <c r="J13" s="196"/>
      <c r="K13" s="247"/>
      <c r="L13" s="218"/>
      <c r="M13" s="219"/>
      <c r="N13" s="219"/>
      <c r="O13" s="219"/>
      <c r="P13" s="219"/>
      <c r="Q13" s="219"/>
      <c r="R13" s="248"/>
    </row>
    <row r="14" spans="1:18" ht="7.5" customHeight="1">
      <c r="A14" s="197"/>
      <c r="B14" s="197"/>
      <c r="C14" s="2169" t="s">
        <v>357</v>
      </c>
      <c r="D14" s="2169"/>
      <c r="E14" s="117">
        <v>3298</v>
      </c>
      <c r="F14" s="118">
        <v>19</v>
      </c>
      <c r="G14" s="118">
        <v>236</v>
      </c>
      <c r="H14" s="118">
        <v>8</v>
      </c>
      <c r="I14" s="118">
        <v>19</v>
      </c>
      <c r="J14" s="118">
        <v>1</v>
      </c>
      <c r="K14" s="134"/>
      <c r="L14" s="210">
        <v>2950</v>
      </c>
      <c r="M14" s="211">
        <v>74</v>
      </c>
      <c r="N14" s="211">
        <v>213</v>
      </c>
      <c r="O14" s="211">
        <v>30</v>
      </c>
      <c r="P14" s="211">
        <v>17</v>
      </c>
      <c r="Q14" s="211">
        <v>2</v>
      </c>
      <c r="R14" s="134"/>
    </row>
    <row r="15" spans="1:18" ht="7.5" customHeight="1">
      <c r="A15" s="197"/>
      <c r="B15" s="197"/>
      <c r="C15" s="2171" t="s">
        <v>397</v>
      </c>
      <c r="D15" s="2171"/>
      <c r="E15" s="117">
        <v>0</v>
      </c>
      <c r="F15" s="118">
        <v>0</v>
      </c>
      <c r="G15" s="118">
        <v>0</v>
      </c>
      <c r="H15" s="118">
        <v>0</v>
      </c>
      <c r="I15" s="118">
        <v>0</v>
      </c>
      <c r="J15" s="118">
        <v>0</v>
      </c>
      <c r="K15" s="134"/>
      <c r="L15" s="210">
        <v>0</v>
      </c>
      <c r="M15" s="211">
        <v>0</v>
      </c>
      <c r="N15" s="211">
        <v>0</v>
      </c>
      <c r="O15" s="211">
        <v>0</v>
      </c>
      <c r="P15" s="211">
        <v>0</v>
      </c>
      <c r="Q15" s="211">
        <v>0</v>
      </c>
      <c r="R15" s="134"/>
    </row>
    <row r="16" spans="1:18" ht="7.5" customHeight="1">
      <c r="A16" s="197"/>
      <c r="B16" s="197"/>
      <c r="C16" s="2171" t="s">
        <v>396</v>
      </c>
      <c r="D16" s="2171"/>
      <c r="E16" s="199">
        <v>12</v>
      </c>
      <c r="F16" s="120">
        <v>0</v>
      </c>
      <c r="G16" s="120">
        <v>156</v>
      </c>
      <c r="H16" s="120">
        <v>0</v>
      </c>
      <c r="I16" s="120">
        <v>12</v>
      </c>
      <c r="J16" s="120">
        <v>0</v>
      </c>
      <c r="K16" s="209"/>
      <c r="L16" s="221">
        <v>14</v>
      </c>
      <c r="M16" s="213">
        <v>0</v>
      </c>
      <c r="N16" s="213">
        <v>171</v>
      </c>
      <c r="O16" s="213">
        <v>0</v>
      </c>
      <c r="P16" s="213">
        <v>14</v>
      </c>
      <c r="Q16" s="213">
        <v>0</v>
      </c>
      <c r="R16" s="134"/>
    </row>
    <row r="17" spans="1:18" ht="9" customHeight="1">
      <c r="A17" s="168"/>
      <c r="B17" s="168"/>
      <c r="C17" s="168"/>
      <c r="D17" s="168"/>
      <c r="E17" s="1530">
        <f>SUM(E14:E16)</f>
        <v>3310</v>
      </c>
      <c r="F17" s="1531">
        <f>SUM(F14:F16)</f>
        <v>19</v>
      </c>
      <c r="G17" s="1531">
        <f>SUM(G14:G16)</f>
        <v>392</v>
      </c>
      <c r="H17" s="1531">
        <f>SUM(H14:H16)</f>
        <v>8</v>
      </c>
      <c r="I17" s="1531">
        <f>SUM(I14:I16)</f>
        <v>31</v>
      </c>
      <c r="J17" s="1531">
        <f>SUM(J14:J16)</f>
        <v>1</v>
      </c>
      <c r="K17" s="214"/>
      <c r="L17" s="1530">
        <f>SUM(L14:L16)</f>
        <v>2964</v>
      </c>
      <c r="M17" s="1531">
        <f>SUM(M14:M16)</f>
        <v>74</v>
      </c>
      <c r="N17" s="1531">
        <f>SUM(N14:N16)</f>
        <v>384</v>
      </c>
      <c r="O17" s="1531">
        <f>SUM(O14:O16)</f>
        <v>30</v>
      </c>
      <c r="P17" s="1531">
        <f>SUM(P14:P16)</f>
        <v>31</v>
      </c>
      <c r="Q17" s="1531">
        <f>SUM(Q14:Q16)</f>
        <v>2</v>
      </c>
      <c r="R17" s="191"/>
    </row>
    <row r="18" spans="1:18" ht="7.5" customHeight="1">
      <c r="A18" s="183"/>
      <c r="B18" s="2173" t="s">
        <v>12</v>
      </c>
      <c r="C18" s="2173"/>
      <c r="D18" s="2173"/>
      <c r="E18" s="195"/>
      <c r="F18" s="196"/>
      <c r="G18" s="196"/>
      <c r="H18" s="196"/>
      <c r="I18" s="196"/>
      <c r="J18" s="196"/>
      <c r="K18" s="247"/>
      <c r="L18" s="218"/>
      <c r="M18" s="219"/>
      <c r="N18" s="219"/>
      <c r="O18" s="219"/>
      <c r="P18" s="219"/>
      <c r="Q18" s="219"/>
      <c r="R18" s="248"/>
    </row>
    <row r="19" spans="1:18" ht="7.5" customHeight="1">
      <c r="A19" s="197"/>
      <c r="B19" s="190"/>
      <c r="C19" s="2169" t="s">
        <v>357</v>
      </c>
      <c r="D19" s="2169"/>
      <c r="E19" s="117">
        <v>6957</v>
      </c>
      <c r="F19" s="118">
        <v>0</v>
      </c>
      <c r="G19" s="118">
        <v>487</v>
      </c>
      <c r="H19" s="118">
        <v>0</v>
      </c>
      <c r="I19" s="118">
        <v>40</v>
      </c>
      <c r="J19" s="118">
        <v>0</v>
      </c>
      <c r="K19" s="134"/>
      <c r="L19" s="210">
        <v>6771</v>
      </c>
      <c r="M19" s="211">
        <v>0</v>
      </c>
      <c r="N19" s="211">
        <v>474</v>
      </c>
      <c r="O19" s="211">
        <v>0</v>
      </c>
      <c r="P19" s="211">
        <v>38</v>
      </c>
      <c r="Q19" s="211">
        <v>0</v>
      </c>
      <c r="R19" s="134"/>
    </row>
    <row r="20" spans="1:18" ht="7.5" customHeight="1">
      <c r="A20" s="197"/>
      <c r="B20" s="190"/>
      <c r="C20" s="2171" t="s">
        <v>397</v>
      </c>
      <c r="D20" s="2171"/>
      <c r="E20" s="199">
        <v>0</v>
      </c>
      <c r="F20" s="120">
        <v>0</v>
      </c>
      <c r="G20" s="120">
        <v>0</v>
      </c>
      <c r="H20" s="120">
        <v>0</v>
      </c>
      <c r="I20" s="120">
        <v>0</v>
      </c>
      <c r="J20" s="120">
        <v>0</v>
      </c>
      <c r="K20" s="209"/>
      <c r="L20" s="221">
        <v>0</v>
      </c>
      <c r="M20" s="213">
        <v>0</v>
      </c>
      <c r="N20" s="213">
        <v>0</v>
      </c>
      <c r="O20" s="213">
        <v>0</v>
      </c>
      <c r="P20" s="213">
        <v>0</v>
      </c>
      <c r="Q20" s="213">
        <v>0</v>
      </c>
      <c r="R20" s="134"/>
    </row>
    <row r="21" spans="1:18" ht="9" customHeight="1">
      <c r="A21" s="168"/>
      <c r="B21" s="168"/>
      <c r="C21" s="168"/>
      <c r="D21" s="168"/>
      <c r="E21" s="1530">
        <f>SUM(E19:E20)</f>
        <v>6957</v>
      </c>
      <c r="F21" s="1531">
        <f>SUM(F19:F20)</f>
        <v>0</v>
      </c>
      <c r="G21" s="1531">
        <f>SUM(G19:G20)</f>
        <v>487</v>
      </c>
      <c r="H21" s="1531">
        <f>SUM(H19:H20)</f>
        <v>0</v>
      </c>
      <c r="I21" s="1531">
        <f>SUM(I19:I20)</f>
        <v>40</v>
      </c>
      <c r="J21" s="1531">
        <f>SUM(J19:J20)</f>
        <v>0</v>
      </c>
      <c r="K21" s="214"/>
      <c r="L21" s="1530">
        <f>SUM(L19:L20)</f>
        <v>6771</v>
      </c>
      <c r="M21" s="1531">
        <f>SUM(M19:M20)</f>
        <v>0</v>
      </c>
      <c r="N21" s="1531">
        <f>SUM(N19:N20)</f>
        <v>474</v>
      </c>
      <c r="O21" s="1531">
        <f>SUM(O19:O20)</f>
        <v>0</v>
      </c>
      <c r="P21" s="1531">
        <f>SUM(P19:P20)</f>
        <v>38</v>
      </c>
      <c r="Q21" s="1531">
        <f>SUM(Q19:Q20)</f>
        <v>0</v>
      </c>
      <c r="R21" s="191"/>
    </row>
    <row r="22" spans="1:18" ht="9" customHeight="1">
      <c r="A22" s="197"/>
      <c r="B22" s="2169" t="s">
        <v>10</v>
      </c>
      <c r="C22" s="2169"/>
      <c r="D22" s="2169"/>
      <c r="E22" s="121">
        <v>3026</v>
      </c>
      <c r="F22" s="120">
        <v>33</v>
      </c>
      <c r="G22" s="120">
        <v>281</v>
      </c>
      <c r="H22" s="120">
        <v>128</v>
      </c>
      <c r="I22" s="120">
        <v>22</v>
      </c>
      <c r="J22" s="120">
        <v>10</v>
      </c>
      <c r="K22" s="209"/>
      <c r="L22" s="212">
        <v>2694</v>
      </c>
      <c r="M22" s="213">
        <v>38</v>
      </c>
      <c r="N22" s="213">
        <v>300</v>
      </c>
      <c r="O22" s="213">
        <v>152</v>
      </c>
      <c r="P22" s="213">
        <v>24</v>
      </c>
      <c r="Q22" s="213">
        <v>12</v>
      </c>
      <c r="R22" s="134"/>
    </row>
    <row r="23" spans="1:18" ht="10.5" customHeight="1">
      <c r="A23" s="197"/>
      <c r="B23" s="2171" t="s">
        <v>672</v>
      </c>
      <c r="C23" s="2171"/>
      <c r="D23" s="2171"/>
      <c r="E23" s="192">
        <v>0</v>
      </c>
      <c r="F23" s="119">
        <v>0</v>
      </c>
      <c r="G23" s="119">
        <v>0</v>
      </c>
      <c r="H23" s="119">
        <v>0</v>
      </c>
      <c r="I23" s="119">
        <v>0</v>
      </c>
      <c r="J23" s="119">
        <v>0</v>
      </c>
      <c r="K23" s="214"/>
      <c r="L23" s="215">
        <v>0</v>
      </c>
      <c r="M23" s="216">
        <v>0</v>
      </c>
      <c r="N23" s="216">
        <v>0</v>
      </c>
      <c r="O23" s="216">
        <v>0</v>
      </c>
      <c r="P23" s="216">
        <v>0</v>
      </c>
      <c r="Q23" s="216">
        <v>0</v>
      </c>
      <c r="R23" s="191"/>
    </row>
    <row r="24" spans="1:18" ht="3.75" customHeight="1">
      <c r="A24" s="168"/>
      <c r="B24" s="168"/>
      <c r="C24" s="168"/>
      <c r="D24" s="168"/>
      <c r="E24" s="195"/>
      <c r="F24" s="196"/>
      <c r="G24" s="196"/>
      <c r="H24" s="196"/>
      <c r="I24" s="196"/>
      <c r="J24" s="196"/>
      <c r="K24" s="247"/>
      <c r="L24" s="218"/>
      <c r="M24" s="219"/>
      <c r="N24" s="219"/>
      <c r="O24" s="219"/>
      <c r="P24" s="219"/>
      <c r="Q24" s="219"/>
      <c r="R24" s="248"/>
    </row>
    <row r="25" spans="1:18" ht="7.5" customHeight="1">
      <c r="A25" s="183"/>
      <c r="B25" s="2173" t="s">
        <v>9</v>
      </c>
      <c r="C25" s="2173"/>
      <c r="D25" s="2173"/>
      <c r="E25" s="195"/>
      <c r="F25" s="196"/>
      <c r="G25" s="196"/>
      <c r="H25" s="196"/>
      <c r="I25" s="196"/>
      <c r="J25" s="196"/>
      <c r="K25" s="247"/>
      <c r="L25" s="218"/>
      <c r="M25" s="219"/>
      <c r="N25" s="219"/>
      <c r="O25" s="219"/>
      <c r="P25" s="219"/>
      <c r="Q25" s="219"/>
      <c r="R25" s="248"/>
    </row>
    <row r="26" spans="1:18" ht="17.25" customHeight="1">
      <c r="A26" s="183"/>
      <c r="B26" s="200"/>
      <c r="C26" s="2182" t="s">
        <v>797</v>
      </c>
      <c r="D26" s="2173"/>
      <c r="E26" s="121"/>
      <c r="F26" s="120"/>
      <c r="G26" s="120"/>
      <c r="H26" s="120"/>
      <c r="I26" s="120"/>
      <c r="J26" s="120"/>
      <c r="K26" s="209"/>
      <c r="L26" s="212"/>
      <c r="M26" s="213"/>
      <c r="N26" s="213"/>
      <c r="O26" s="213"/>
      <c r="P26" s="213"/>
      <c r="Q26" s="213"/>
      <c r="R26" s="134"/>
    </row>
    <row r="27" spans="1:18" ht="7.5" customHeight="1">
      <c r="A27" s="197"/>
      <c r="B27" s="201"/>
      <c r="C27" s="201"/>
      <c r="D27" s="197" t="s">
        <v>396</v>
      </c>
      <c r="E27" s="117">
        <v>0</v>
      </c>
      <c r="F27" s="118">
        <v>0</v>
      </c>
      <c r="G27" s="118">
        <v>0</v>
      </c>
      <c r="H27" s="118">
        <v>0</v>
      </c>
      <c r="I27" s="118">
        <v>0</v>
      </c>
      <c r="J27" s="118">
        <v>0</v>
      </c>
      <c r="K27" s="134"/>
      <c r="L27" s="210">
        <v>0</v>
      </c>
      <c r="M27" s="211">
        <v>0</v>
      </c>
      <c r="N27" s="211">
        <v>0</v>
      </c>
      <c r="O27" s="211">
        <v>0</v>
      </c>
      <c r="P27" s="211">
        <v>0</v>
      </c>
      <c r="Q27" s="211">
        <v>0</v>
      </c>
      <c r="R27" s="134"/>
    </row>
    <row r="28" spans="1:18" ht="7.5" customHeight="1">
      <c r="A28" s="202"/>
      <c r="B28" s="203"/>
      <c r="C28" s="203"/>
      <c r="D28" s="202" t="s">
        <v>5</v>
      </c>
      <c r="E28" s="121">
        <v>0</v>
      </c>
      <c r="F28" s="120">
        <v>0</v>
      </c>
      <c r="G28" s="120">
        <v>0</v>
      </c>
      <c r="H28" s="120">
        <v>0</v>
      </c>
      <c r="I28" s="205">
        <v>0</v>
      </c>
      <c r="J28" s="120">
        <v>0</v>
      </c>
      <c r="K28" s="134"/>
      <c r="L28" s="212">
        <v>0</v>
      </c>
      <c r="M28" s="213">
        <v>0</v>
      </c>
      <c r="N28" s="213">
        <v>0</v>
      </c>
      <c r="O28" s="213">
        <v>0</v>
      </c>
      <c r="P28" s="224">
        <v>0</v>
      </c>
      <c r="Q28" s="213">
        <v>0</v>
      </c>
      <c r="R28" s="134"/>
    </row>
    <row r="29" spans="1:18" ht="7.5" customHeight="1">
      <c r="A29" s="168"/>
      <c r="B29" s="168"/>
      <c r="C29" s="168"/>
      <c r="D29" s="168"/>
      <c r="E29" s="192">
        <v>0</v>
      </c>
      <c r="F29" s="119">
        <v>0</v>
      </c>
      <c r="G29" s="119">
        <v>0</v>
      </c>
      <c r="H29" s="119">
        <v>0</v>
      </c>
      <c r="I29" s="119">
        <v>0</v>
      </c>
      <c r="J29" s="119">
        <v>0</v>
      </c>
      <c r="K29" s="214"/>
      <c r="L29" s="215">
        <v>0</v>
      </c>
      <c r="M29" s="216">
        <v>0</v>
      </c>
      <c r="N29" s="216">
        <v>0</v>
      </c>
      <c r="O29" s="216">
        <v>0</v>
      </c>
      <c r="P29" s="216">
        <v>0</v>
      </c>
      <c r="Q29" s="216">
        <v>0</v>
      </c>
      <c r="R29" s="191"/>
    </row>
    <row r="30" spans="1:18" ht="15.75" customHeight="1">
      <c r="A30" s="2174" t="s">
        <v>622</v>
      </c>
      <c r="B30" s="2175"/>
      <c r="C30" s="2175"/>
      <c r="D30" s="2175"/>
      <c r="E30" s="1528">
        <f>E17+E21+E22</f>
        <v>13293</v>
      </c>
      <c r="F30" s="1536">
        <f>F17+F21+F22</f>
        <v>52</v>
      </c>
      <c r="G30" s="1536">
        <f>G17+G21+G22</f>
        <v>1160</v>
      </c>
      <c r="H30" s="1536">
        <f>H17+H21+H22</f>
        <v>136</v>
      </c>
      <c r="I30" s="1536">
        <f>I17+I21+I22</f>
        <v>93</v>
      </c>
      <c r="J30" s="1536">
        <f>J17+J21+J22</f>
        <v>11</v>
      </c>
      <c r="K30" s="209"/>
      <c r="L30" s="1528">
        <f>L17+L21+L22</f>
        <v>12429</v>
      </c>
      <c r="M30" s="1536">
        <f>M17+M21+M22</f>
        <v>112</v>
      </c>
      <c r="N30" s="1536">
        <f>N17+N21+N22</f>
        <v>1158</v>
      </c>
      <c r="O30" s="1536">
        <f>O17+O21+O22</f>
        <v>182</v>
      </c>
      <c r="P30" s="1536">
        <f>P17+P21+P22</f>
        <v>93</v>
      </c>
      <c r="Q30" s="1536">
        <f>Q17+Q21+Q22</f>
        <v>14</v>
      </c>
      <c r="R30" s="134"/>
    </row>
    <row r="31" spans="1:18" ht="9" customHeight="1">
      <c r="A31" s="2168" t="s">
        <v>19</v>
      </c>
      <c r="B31" s="2168"/>
      <c r="C31" s="2168"/>
      <c r="D31" s="2168"/>
      <c r="E31" s="1530">
        <f>E30+E10</f>
        <v>13449</v>
      </c>
      <c r="F31" s="1531">
        <f>F30+F10</f>
        <v>52</v>
      </c>
      <c r="G31" s="1531">
        <f>G30+G10</f>
        <v>1182</v>
      </c>
      <c r="H31" s="1531">
        <f>H30+H10</f>
        <v>136</v>
      </c>
      <c r="I31" s="1531">
        <f>I30+I10</f>
        <v>95</v>
      </c>
      <c r="J31" s="1531">
        <f>J30+J10</f>
        <v>11</v>
      </c>
      <c r="K31" s="214"/>
      <c r="L31" s="1530">
        <f>L30+L10</f>
        <v>12538</v>
      </c>
      <c r="M31" s="1531">
        <f>M30+M10</f>
        <v>112</v>
      </c>
      <c r="N31" s="1531">
        <f>N30+N10</f>
        <v>1172</v>
      </c>
      <c r="O31" s="1531">
        <f>O30+O10</f>
        <v>182</v>
      </c>
      <c r="P31" s="1531">
        <f>P30+P10</f>
        <v>94</v>
      </c>
      <c r="Q31" s="1531">
        <f>Q30+Q10</f>
        <v>14</v>
      </c>
      <c r="R31" s="191"/>
    </row>
    <row r="32" spans="1:18" ht="7.5" customHeight="1">
      <c r="A32" s="250"/>
      <c r="B32" s="250"/>
      <c r="C32" s="250"/>
      <c r="D32" s="250"/>
      <c r="E32" s="251"/>
      <c r="F32" s="251"/>
      <c r="G32" s="251"/>
      <c r="H32" s="251"/>
      <c r="I32" s="251"/>
      <c r="J32" s="251"/>
      <c r="K32" s="251"/>
      <c r="L32" s="249"/>
      <c r="M32" s="249"/>
      <c r="N32" s="249"/>
      <c r="O32" s="249"/>
      <c r="P32" s="249"/>
      <c r="Q32" s="249"/>
      <c r="R32" s="252"/>
    </row>
    <row r="33" spans="1:18" ht="9.75" customHeight="1">
      <c r="A33" s="2185" t="s">
        <v>440</v>
      </c>
      <c r="B33" s="2185"/>
      <c r="C33" s="2185"/>
      <c r="D33" s="2185"/>
      <c r="E33" s="2187" t="s">
        <v>445</v>
      </c>
      <c r="F33" s="2189"/>
      <c r="G33" s="2189"/>
      <c r="H33" s="2189"/>
      <c r="I33" s="2189"/>
      <c r="J33" s="2189"/>
      <c r="K33" s="230"/>
      <c r="L33" s="2187" t="s">
        <v>446</v>
      </c>
      <c r="M33" s="2189"/>
      <c r="N33" s="2189"/>
      <c r="O33" s="2189"/>
      <c r="P33" s="2189"/>
      <c r="Q33" s="2189"/>
      <c r="R33" s="231"/>
    </row>
    <row r="34" spans="1:18" ht="9.75" customHeight="1">
      <c r="A34" s="168"/>
      <c r="B34" s="168"/>
      <c r="C34" s="168"/>
      <c r="D34" s="168"/>
      <c r="E34" s="2187" t="s">
        <v>704</v>
      </c>
      <c r="F34" s="2189"/>
      <c r="G34" s="2187" t="s">
        <v>172</v>
      </c>
      <c r="H34" s="2188"/>
      <c r="I34" s="2189" t="s">
        <v>7</v>
      </c>
      <c r="J34" s="2189"/>
      <c r="K34" s="230"/>
      <c r="L34" s="2187" t="s">
        <v>704</v>
      </c>
      <c r="M34" s="2189"/>
      <c r="N34" s="2187" t="s">
        <v>172</v>
      </c>
      <c r="O34" s="2188"/>
      <c r="P34" s="2189" t="s">
        <v>7</v>
      </c>
      <c r="Q34" s="2189"/>
      <c r="R34" s="231"/>
    </row>
    <row r="35" spans="1:18" ht="7.5" customHeight="1">
      <c r="A35" s="168"/>
      <c r="B35" s="168"/>
      <c r="C35" s="168"/>
      <c r="D35" s="168"/>
      <c r="E35" s="232" t="s">
        <v>205</v>
      </c>
      <c r="F35" s="232" t="s">
        <v>6</v>
      </c>
      <c r="G35" s="232" t="s">
        <v>205</v>
      </c>
      <c r="H35" s="232" t="s">
        <v>6</v>
      </c>
      <c r="I35" s="232" t="s">
        <v>205</v>
      </c>
      <c r="J35" s="233" t="s">
        <v>6</v>
      </c>
      <c r="K35" s="234"/>
      <c r="L35" s="232" t="s">
        <v>205</v>
      </c>
      <c r="M35" s="232" t="s">
        <v>6</v>
      </c>
      <c r="N35" s="232" t="s">
        <v>205</v>
      </c>
      <c r="O35" s="232" t="s">
        <v>6</v>
      </c>
      <c r="P35" s="232" t="s">
        <v>205</v>
      </c>
      <c r="Q35" s="233" t="s">
        <v>6</v>
      </c>
      <c r="R35" s="234"/>
    </row>
    <row r="36" spans="1:18" ht="7.5" customHeight="1">
      <c r="A36" s="2184" t="s">
        <v>15</v>
      </c>
      <c r="B36" s="2184"/>
      <c r="C36" s="2184"/>
      <c r="D36" s="2184"/>
      <c r="E36" s="235"/>
      <c r="F36" s="236"/>
      <c r="G36" s="236"/>
      <c r="H36" s="236"/>
      <c r="I36" s="236"/>
      <c r="J36" s="236"/>
      <c r="K36" s="253"/>
      <c r="L36" s="235"/>
      <c r="M36" s="236"/>
      <c r="N36" s="236"/>
      <c r="O36" s="236"/>
      <c r="P36" s="236"/>
      <c r="Q36" s="236"/>
      <c r="R36" s="254"/>
    </row>
    <row r="37" spans="1:18" ht="7.5" customHeight="1">
      <c r="A37" s="183"/>
      <c r="B37" s="2173" t="s">
        <v>387</v>
      </c>
      <c r="C37" s="2173"/>
      <c r="D37" s="2173"/>
      <c r="E37" s="238"/>
      <c r="F37" s="239"/>
      <c r="G37" s="239"/>
      <c r="H37" s="239"/>
      <c r="I37" s="239"/>
      <c r="J37" s="239"/>
      <c r="K37" s="255"/>
      <c r="L37" s="238"/>
      <c r="M37" s="239"/>
      <c r="N37" s="239"/>
      <c r="O37" s="239"/>
      <c r="P37" s="239"/>
      <c r="Q37" s="239"/>
      <c r="R37" s="256"/>
    </row>
    <row r="38" spans="1:18" ht="7.5" customHeight="1">
      <c r="A38" s="197"/>
      <c r="B38" s="190"/>
      <c r="C38" s="2169" t="s">
        <v>357</v>
      </c>
      <c r="D38" s="2169"/>
      <c r="E38" s="241">
        <v>146</v>
      </c>
      <c r="F38" s="220">
        <v>0</v>
      </c>
      <c r="G38" s="220">
        <v>14</v>
      </c>
      <c r="H38" s="220">
        <v>0</v>
      </c>
      <c r="I38" s="220">
        <v>1</v>
      </c>
      <c r="J38" s="220">
        <v>0</v>
      </c>
      <c r="K38" s="209"/>
      <c r="L38" s="241">
        <v>125</v>
      </c>
      <c r="M38" s="220">
        <v>0</v>
      </c>
      <c r="N38" s="220">
        <v>12</v>
      </c>
      <c r="O38" s="220">
        <v>0</v>
      </c>
      <c r="P38" s="220">
        <v>1</v>
      </c>
      <c r="Q38" s="220">
        <v>0</v>
      </c>
      <c r="R38" s="134"/>
    </row>
    <row r="39" spans="1:18" ht="7.5" customHeight="1">
      <c r="A39" s="242"/>
      <c r="B39" s="243"/>
      <c r="C39" s="2193" t="s">
        <v>5</v>
      </c>
      <c r="D39" s="2193"/>
      <c r="E39" s="244">
        <v>0</v>
      </c>
      <c r="F39" s="209">
        <v>0</v>
      </c>
      <c r="G39" s="209">
        <v>0</v>
      </c>
      <c r="H39" s="209">
        <v>0</v>
      </c>
      <c r="I39" s="209">
        <v>0</v>
      </c>
      <c r="J39" s="209">
        <v>0</v>
      </c>
      <c r="K39" s="209"/>
      <c r="L39" s="244">
        <v>0</v>
      </c>
      <c r="M39" s="209">
        <v>0</v>
      </c>
      <c r="N39" s="209">
        <v>0</v>
      </c>
      <c r="O39" s="209">
        <v>0</v>
      </c>
      <c r="P39" s="209">
        <v>0</v>
      </c>
      <c r="Q39" s="209">
        <v>0</v>
      </c>
      <c r="R39" s="134"/>
    </row>
    <row r="40" spans="1:18" ht="19.5" customHeight="1">
      <c r="A40" s="2183" t="s">
        <v>621</v>
      </c>
      <c r="B40" s="2168"/>
      <c r="C40" s="2168"/>
      <c r="D40" s="2168"/>
      <c r="E40" s="1530">
        <f aca="true" t="shared" si="2" ref="E40:J40">SUM(E38:E39)</f>
        <v>146</v>
      </c>
      <c r="F40" s="1531">
        <f t="shared" si="2"/>
        <v>0</v>
      </c>
      <c r="G40" s="1531">
        <f t="shared" si="2"/>
        <v>14</v>
      </c>
      <c r="H40" s="1531">
        <f t="shared" si="2"/>
        <v>0</v>
      </c>
      <c r="I40" s="1531">
        <f t="shared" si="2"/>
        <v>1</v>
      </c>
      <c r="J40" s="1531">
        <f t="shared" si="2"/>
        <v>0</v>
      </c>
      <c r="K40" s="214"/>
      <c r="L40" s="1530">
        <f aca="true" t="shared" si="3" ref="L40:Q40">SUM(L38:L39)</f>
        <v>125</v>
      </c>
      <c r="M40" s="1531">
        <f t="shared" si="3"/>
        <v>0</v>
      </c>
      <c r="N40" s="1531">
        <f t="shared" si="3"/>
        <v>12</v>
      </c>
      <c r="O40" s="1531">
        <f t="shared" si="3"/>
        <v>0</v>
      </c>
      <c r="P40" s="1531">
        <f t="shared" si="3"/>
        <v>1</v>
      </c>
      <c r="Q40" s="1531">
        <f t="shared" si="3"/>
        <v>0</v>
      </c>
      <c r="R40" s="191"/>
    </row>
    <row r="41" spans="1:18" ht="7.5" customHeight="1">
      <c r="A41" s="193"/>
      <c r="B41" s="193"/>
      <c r="C41" s="193"/>
      <c r="D41" s="193"/>
      <c r="E41" s="212"/>
      <c r="F41" s="213"/>
      <c r="G41" s="213"/>
      <c r="H41" s="213"/>
      <c r="I41" s="213"/>
      <c r="J41" s="213"/>
      <c r="K41" s="209"/>
      <c r="L41" s="212"/>
      <c r="M41" s="213"/>
      <c r="N41" s="213"/>
      <c r="O41" s="213"/>
      <c r="P41" s="213"/>
      <c r="Q41" s="213"/>
      <c r="R41" s="134"/>
    </row>
    <row r="42" spans="1:18" ht="17.25" customHeight="1">
      <c r="A42" s="2186" t="s">
        <v>623</v>
      </c>
      <c r="B42" s="2184"/>
      <c r="C42" s="2184"/>
      <c r="D42" s="2184"/>
      <c r="E42" s="212"/>
      <c r="F42" s="213"/>
      <c r="G42" s="213"/>
      <c r="H42" s="213"/>
      <c r="I42" s="213"/>
      <c r="J42" s="213"/>
      <c r="K42" s="209"/>
      <c r="L42" s="212"/>
      <c r="M42" s="213"/>
      <c r="N42" s="213"/>
      <c r="O42" s="213"/>
      <c r="P42" s="213"/>
      <c r="Q42" s="213"/>
      <c r="R42" s="134"/>
    </row>
    <row r="43" spans="1:18" ht="7.5" customHeight="1">
      <c r="A43" s="183"/>
      <c r="B43" s="2173" t="s">
        <v>8</v>
      </c>
      <c r="C43" s="2173"/>
      <c r="D43" s="2173"/>
      <c r="E43" s="245"/>
      <c r="F43" s="246"/>
      <c r="G43" s="246"/>
      <c r="H43" s="246"/>
      <c r="I43" s="246"/>
      <c r="J43" s="246"/>
      <c r="K43" s="257"/>
      <c r="L43" s="245"/>
      <c r="M43" s="246"/>
      <c r="N43" s="246"/>
      <c r="O43" s="246"/>
      <c r="P43" s="246"/>
      <c r="Q43" s="246"/>
      <c r="R43" s="258"/>
    </row>
    <row r="44" spans="1:18" ht="7.5" customHeight="1">
      <c r="A44" s="197"/>
      <c r="B44" s="190"/>
      <c r="C44" s="2169" t="s">
        <v>357</v>
      </c>
      <c r="D44" s="2169"/>
      <c r="E44" s="210">
        <v>3136</v>
      </c>
      <c r="F44" s="211">
        <v>102</v>
      </c>
      <c r="G44" s="211">
        <v>235</v>
      </c>
      <c r="H44" s="211">
        <v>41</v>
      </c>
      <c r="I44" s="211">
        <v>19</v>
      </c>
      <c r="J44" s="211">
        <v>3</v>
      </c>
      <c r="K44" s="134"/>
      <c r="L44" s="210">
        <v>3662</v>
      </c>
      <c r="M44" s="211">
        <v>373</v>
      </c>
      <c r="N44" s="211">
        <v>272</v>
      </c>
      <c r="O44" s="211">
        <v>238</v>
      </c>
      <c r="P44" s="211">
        <v>22</v>
      </c>
      <c r="Q44" s="211">
        <v>19</v>
      </c>
      <c r="R44" s="134"/>
    </row>
    <row r="45" spans="1:18" ht="7.5" customHeight="1">
      <c r="A45" s="197"/>
      <c r="B45" s="190"/>
      <c r="C45" s="2171" t="s">
        <v>397</v>
      </c>
      <c r="D45" s="2171"/>
      <c r="E45" s="210">
        <v>0</v>
      </c>
      <c r="F45" s="211">
        <v>0</v>
      </c>
      <c r="G45" s="211">
        <v>0</v>
      </c>
      <c r="H45" s="211">
        <v>0</v>
      </c>
      <c r="I45" s="211">
        <v>0</v>
      </c>
      <c r="J45" s="211">
        <v>0</v>
      </c>
      <c r="K45" s="134"/>
      <c r="L45" s="210">
        <v>0</v>
      </c>
      <c r="M45" s="211">
        <v>0</v>
      </c>
      <c r="N45" s="211">
        <v>0</v>
      </c>
      <c r="O45" s="211">
        <v>0</v>
      </c>
      <c r="P45" s="211">
        <v>0</v>
      </c>
      <c r="Q45" s="211">
        <v>0</v>
      </c>
      <c r="R45" s="134"/>
    </row>
    <row r="46" spans="1:18" ht="7.5" customHeight="1">
      <c r="A46" s="197"/>
      <c r="B46" s="190"/>
      <c r="C46" s="2171" t="s">
        <v>396</v>
      </c>
      <c r="D46" s="2171"/>
      <c r="E46" s="221">
        <v>13</v>
      </c>
      <c r="F46" s="213">
        <v>0</v>
      </c>
      <c r="G46" s="213">
        <v>163</v>
      </c>
      <c r="H46" s="213">
        <v>0</v>
      </c>
      <c r="I46" s="213">
        <v>13</v>
      </c>
      <c r="J46" s="213">
        <v>0</v>
      </c>
      <c r="K46" s="209"/>
      <c r="L46" s="221">
        <v>13</v>
      </c>
      <c r="M46" s="213">
        <v>0</v>
      </c>
      <c r="N46" s="213">
        <v>168</v>
      </c>
      <c r="O46" s="213">
        <v>0</v>
      </c>
      <c r="P46" s="213">
        <v>13</v>
      </c>
      <c r="Q46" s="213">
        <v>0</v>
      </c>
      <c r="R46" s="134"/>
    </row>
    <row r="47" spans="1:18" ht="9" customHeight="1">
      <c r="A47" s="168"/>
      <c r="B47" s="168"/>
      <c r="C47" s="168"/>
      <c r="D47" s="168"/>
      <c r="E47" s="1530">
        <f>SUM(E44:E46)</f>
        <v>3149</v>
      </c>
      <c r="F47" s="1531">
        <f>SUM(F44:F46)</f>
        <v>102</v>
      </c>
      <c r="G47" s="1531">
        <f>SUM(G44:G46)</f>
        <v>398</v>
      </c>
      <c r="H47" s="1531">
        <f>SUM(H44:H46)</f>
        <v>41</v>
      </c>
      <c r="I47" s="1531">
        <f>SUM(I44:I46)</f>
        <v>32</v>
      </c>
      <c r="J47" s="1531">
        <f>SUM(J44:J46)</f>
        <v>3</v>
      </c>
      <c r="K47" s="259"/>
      <c r="L47" s="1530">
        <f>SUM(L44:L46)</f>
        <v>3675</v>
      </c>
      <c r="M47" s="1531">
        <f>SUM(M44:M46)</f>
        <v>373</v>
      </c>
      <c r="N47" s="1531">
        <f>SUM(N44:N46)</f>
        <v>440</v>
      </c>
      <c r="O47" s="1531">
        <f>SUM(O44:O46)</f>
        <v>238</v>
      </c>
      <c r="P47" s="1531">
        <f>SUM(P44:P46)</f>
        <v>35</v>
      </c>
      <c r="Q47" s="1531">
        <f>SUM(Q44:Q46)</f>
        <v>19</v>
      </c>
      <c r="R47" s="191"/>
    </row>
    <row r="48" spans="1:18" ht="7.5" customHeight="1">
      <c r="A48" s="183"/>
      <c r="B48" s="2173" t="s">
        <v>12</v>
      </c>
      <c r="C48" s="2173"/>
      <c r="D48" s="2173"/>
      <c r="E48" s="245"/>
      <c r="F48" s="246"/>
      <c r="G48" s="246"/>
      <c r="H48" s="246"/>
      <c r="I48" s="246"/>
      <c r="J48" s="246"/>
      <c r="K48" s="209"/>
      <c r="L48" s="245"/>
      <c r="M48" s="246"/>
      <c r="N48" s="246"/>
      <c r="O48" s="246"/>
      <c r="P48" s="246"/>
      <c r="Q48" s="246"/>
      <c r="R48" s="134"/>
    </row>
    <row r="49" spans="1:18" ht="7.5" customHeight="1">
      <c r="A49" s="197"/>
      <c r="B49" s="190"/>
      <c r="C49" s="2169" t="s">
        <v>357</v>
      </c>
      <c r="D49" s="2169"/>
      <c r="E49" s="210">
        <v>7110</v>
      </c>
      <c r="F49" s="211">
        <v>0</v>
      </c>
      <c r="G49" s="211">
        <v>498</v>
      </c>
      <c r="H49" s="211">
        <v>0</v>
      </c>
      <c r="I49" s="211">
        <v>40</v>
      </c>
      <c r="J49" s="211">
        <v>0</v>
      </c>
      <c r="K49" s="134"/>
      <c r="L49" s="210">
        <v>7192</v>
      </c>
      <c r="M49" s="211">
        <v>0</v>
      </c>
      <c r="N49" s="211">
        <v>523</v>
      </c>
      <c r="O49" s="211">
        <v>0</v>
      </c>
      <c r="P49" s="211">
        <v>42</v>
      </c>
      <c r="Q49" s="211">
        <v>0</v>
      </c>
      <c r="R49" s="134"/>
    </row>
    <row r="50" spans="1:18" ht="7.5" customHeight="1">
      <c r="A50" s="197"/>
      <c r="B50" s="190"/>
      <c r="C50" s="2171" t="s">
        <v>397</v>
      </c>
      <c r="D50" s="2171"/>
      <c r="E50" s="221">
        <v>0</v>
      </c>
      <c r="F50" s="213">
        <v>0</v>
      </c>
      <c r="G50" s="213">
        <v>0</v>
      </c>
      <c r="H50" s="213">
        <v>0</v>
      </c>
      <c r="I50" s="213">
        <v>0</v>
      </c>
      <c r="J50" s="213">
        <v>0</v>
      </c>
      <c r="K50" s="209"/>
      <c r="L50" s="221">
        <v>0</v>
      </c>
      <c r="M50" s="213">
        <v>0</v>
      </c>
      <c r="N50" s="213">
        <v>0</v>
      </c>
      <c r="O50" s="213">
        <v>0</v>
      </c>
      <c r="P50" s="213">
        <v>0</v>
      </c>
      <c r="Q50" s="213">
        <v>0</v>
      </c>
      <c r="R50" s="134"/>
    </row>
    <row r="51" spans="1:18" ht="9" customHeight="1">
      <c r="A51" s="168"/>
      <c r="B51" s="168"/>
      <c r="C51" s="168"/>
      <c r="D51" s="168"/>
      <c r="E51" s="1530">
        <f>SUM(E49:E50)</f>
        <v>7110</v>
      </c>
      <c r="F51" s="1531">
        <f>SUM(F49:F50)</f>
        <v>0</v>
      </c>
      <c r="G51" s="1531">
        <f>SUM(G49:G50)</f>
        <v>498</v>
      </c>
      <c r="H51" s="1531">
        <f>SUM(H49:H50)</f>
        <v>0</v>
      </c>
      <c r="I51" s="1531">
        <f>SUM(I49:I50)</f>
        <v>40</v>
      </c>
      <c r="J51" s="1531">
        <f>SUM(J49:J50)</f>
        <v>0</v>
      </c>
      <c r="K51" s="260"/>
      <c r="L51" s="1530">
        <f>SUM(L49:L50)</f>
        <v>7192</v>
      </c>
      <c r="M51" s="1531">
        <f>SUM(M49:M50)</f>
        <v>0</v>
      </c>
      <c r="N51" s="1531">
        <f>SUM(N49:N50)</f>
        <v>523</v>
      </c>
      <c r="O51" s="1531">
        <f>SUM(O49:O50)</f>
        <v>0</v>
      </c>
      <c r="P51" s="1531">
        <f>SUM(P49:P50)</f>
        <v>42</v>
      </c>
      <c r="Q51" s="1531">
        <f>SUM(Q49:Q50)</f>
        <v>0</v>
      </c>
      <c r="R51" s="260"/>
    </row>
    <row r="52" spans="1:18" ht="9" customHeight="1">
      <c r="A52" s="197"/>
      <c r="B52" s="2169" t="s">
        <v>10</v>
      </c>
      <c r="C52" s="2169"/>
      <c r="D52" s="2169"/>
      <c r="E52" s="212">
        <v>2595</v>
      </c>
      <c r="F52" s="213">
        <v>37</v>
      </c>
      <c r="G52" s="213">
        <v>343</v>
      </c>
      <c r="H52" s="213">
        <v>118</v>
      </c>
      <c r="I52" s="213">
        <v>28</v>
      </c>
      <c r="J52" s="213">
        <v>9</v>
      </c>
      <c r="K52" s="209"/>
      <c r="L52" s="212">
        <v>7323</v>
      </c>
      <c r="M52" s="213">
        <v>44</v>
      </c>
      <c r="N52" s="213">
        <v>811</v>
      </c>
      <c r="O52" s="213">
        <v>206</v>
      </c>
      <c r="P52" s="213">
        <v>65</v>
      </c>
      <c r="Q52" s="213">
        <v>16</v>
      </c>
      <c r="R52" s="134"/>
    </row>
    <row r="53" spans="1:18" ht="10.5" customHeight="1">
      <c r="A53" s="197"/>
      <c r="B53" s="2171" t="s">
        <v>672</v>
      </c>
      <c r="C53" s="2171"/>
      <c r="D53" s="2171"/>
      <c r="E53" s="215">
        <v>0</v>
      </c>
      <c r="F53" s="216">
        <v>0</v>
      </c>
      <c r="G53" s="216">
        <v>0</v>
      </c>
      <c r="H53" s="216">
        <v>0</v>
      </c>
      <c r="I53" s="216">
        <v>0</v>
      </c>
      <c r="J53" s="216">
        <v>0</v>
      </c>
      <c r="K53" s="214"/>
      <c r="L53" s="215">
        <v>0</v>
      </c>
      <c r="M53" s="216">
        <v>0</v>
      </c>
      <c r="N53" s="216">
        <v>0</v>
      </c>
      <c r="O53" s="216">
        <v>0</v>
      </c>
      <c r="P53" s="216">
        <v>0</v>
      </c>
      <c r="Q53" s="216">
        <v>0</v>
      </c>
      <c r="R53" s="191"/>
    </row>
    <row r="54" spans="1:18" ht="3.75" customHeight="1">
      <c r="A54" s="168"/>
      <c r="B54" s="168"/>
      <c r="C54" s="168"/>
      <c r="D54" s="168"/>
      <c r="E54" s="245"/>
      <c r="F54" s="246"/>
      <c r="G54" s="246"/>
      <c r="H54" s="246"/>
      <c r="I54" s="246"/>
      <c r="J54" s="246"/>
      <c r="K54" s="257"/>
      <c r="L54" s="245"/>
      <c r="M54" s="246"/>
      <c r="N54" s="246"/>
      <c r="O54" s="246"/>
      <c r="P54" s="246"/>
      <c r="Q54" s="246"/>
      <c r="R54" s="258"/>
    </row>
    <row r="55" spans="1:18" ht="7.5" customHeight="1">
      <c r="A55" s="261"/>
      <c r="B55" s="2173" t="s">
        <v>9</v>
      </c>
      <c r="C55" s="2173"/>
      <c r="D55" s="2173"/>
      <c r="E55" s="245"/>
      <c r="F55" s="246"/>
      <c r="G55" s="246"/>
      <c r="H55" s="246"/>
      <c r="I55" s="246"/>
      <c r="J55" s="246"/>
      <c r="K55" s="209"/>
      <c r="L55" s="245"/>
      <c r="M55" s="246"/>
      <c r="N55" s="246"/>
      <c r="O55" s="246"/>
      <c r="P55" s="246"/>
      <c r="Q55" s="246"/>
      <c r="R55" s="134"/>
    </row>
    <row r="56" spans="1:18" ht="17.25" customHeight="1">
      <c r="A56" s="200"/>
      <c r="B56" s="200"/>
      <c r="C56" s="2182" t="s">
        <v>796</v>
      </c>
      <c r="D56" s="2173"/>
      <c r="E56" s="212"/>
      <c r="F56" s="213"/>
      <c r="G56" s="213"/>
      <c r="H56" s="213"/>
      <c r="I56" s="213"/>
      <c r="J56" s="213"/>
      <c r="K56" s="209"/>
      <c r="L56" s="212"/>
      <c r="M56" s="213"/>
      <c r="N56" s="213"/>
      <c r="O56" s="213"/>
      <c r="P56" s="213"/>
      <c r="Q56" s="213"/>
      <c r="R56" s="134"/>
    </row>
    <row r="57" spans="1:18" ht="7.5" customHeight="1">
      <c r="A57" s="201"/>
      <c r="B57" s="201"/>
      <c r="C57" s="201"/>
      <c r="D57" s="197" t="s">
        <v>396</v>
      </c>
      <c r="E57" s="210">
        <v>0</v>
      </c>
      <c r="F57" s="211">
        <v>0</v>
      </c>
      <c r="G57" s="211">
        <v>0</v>
      </c>
      <c r="H57" s="211">
        <v>0</v>
      </c>
      <c r="I57" s="211">
        <v>0</v>
      </c>
      <c r="J57" s="211">
        <v>0</v>
      </c>
      <c r="K57" s="134"/>
      <c r="L57" s="210">
        <v>0</v>
      </c>
      <c r="M57" s="211">
        <v>0</v>
      </c>
      <c r="N57" s="211">
        <v>0</v>
      </c>
      <c r="O57" s="211">
        <v>0</v>
      </c>
      <c r="P57" s="211">
        <v>0</v>
      </c>
      <c r="Q57" s="211">
        <v>0</v>
      </c>
      <c r="R57" s="134"/>
    </row>
    <row r="58" spans="1:18" ht="7.5" customHeight="1">
      <c r="A58" s="203"/>
      <c r="B58" s="203"/>
      <c r="C58" s="203"/>
      <c r="D58" s="202" t="s">
        <v>5</v>
      </c>
      <c r="E58" s="212">
        <v>0</v>
      </c>
      <c r="F58" s="213">
        <v>0</v>
      </c>
      <c r="G58" s="213">
        <v>0</v>
      </c>
      <c r="H58" s="213">
        <v>0</v>
      </c>
      <c r="I58" s="224">
        <v>0</v>
      </c>
      <c r="J58" s="213">
        <v>0</v>
      </c>
      <c r="K58" s="134"/>
      <c r="L58" s="212">
        <v>0</v>
      </c>
      <c r="M58" s="213">
        <v>0</v>
      </c>
      <c r="N58" s="213">
        <v>0</v>
      </c>
      <c r="O58" s="213">
        <v>0</v>
      </c>
      <c r="P58" s="224">
        <v>0</v>
      </c>
      <c r="Q58" s="213">
        <v>0</v>
      </c>
      <c r="R58" s="134"/>
    </row>
    <row r="59" spans="1:18" ht="7.5" customHeight="1">
      <c r="A59" s="168"/>
      <c r="B59" s="168"/>
      <c r="C59" s="168"/>
      <c r="D59" s="168"/>
      <c r="E59" s="215">
        <v>0</v>
      </c>
      <c r="F59" s="216">
        <v>0</v>
      </c>
      <c r="G59" s="216">
        <v>0</v>
      </c>
      <c r="H59" s="216">
        <v>0</v>
      </c>
      <c r="I59" s="216">
        <v>0</v>
      </c>
      <c r="J59" s="216">
        <v>0</v>
      </c>
      <c r="K59" s="214"/>
      <c r="L59" s="215">
        <v>0</v>
      </c>
      <c r="M59" s="216">
        <v>0</v>
      </c>
      <c r="N59" s="216">
        <v>0</v>
      </c>
      <c r="O59" s="216">
        <v>0</v>
      </c>
      <c r="P59" s="216">
        <v>0</v>
      </c>
      <c r="Q59" s="216">
        <v>0</v>
      </c>
      <c r="R59" s="191"/>
    </row>
    <row r="60" spans="1:18" ht="17.25" customHeight="1">
      <c r="A60" s="2174" t="s">
        <v>622</v>
      </c>
      <c r="B60" s="2175"/>
      <c r="C60" s="2175"/>
      <c r="D60" s="2175"/>
      <c r="E60" s="1528">
        <f>E47+E51+E52</f>
        <v>12854</v>
      </c>
      <c r="F60" s="1536">
        <f>F47+F51+F52</f>
        <v>139</v>
      </c>
      <c r="G60" s="1536">
        <f>G47+G51+G52</f>
        <v>1239</v>
      </c>
      <c r="H60" s="1536">
        <f>H47+H51+H52</f>
        <v>159</v>
      </c>
      <c r="I60" s="1536">
        <f>I47+I51+I52</f>
        <v>100</v>
      </c>
      <c r="J60" s="1536">
        <f>J47+J51+J52</f>
        <v>12</v>
      </c>
      <c r="K60" s="209"/>
      <c r="L60" s="1528">
        <f>L47+L51+L52</f>
        <v>18190</v>
      </c>
      <c r="M60" s="1536">
        <f>M47+M51+M52</f>
        <v>417</v>
      </c>
      <c r="N60" s="1536">
        <f>N47+N51+N52</f>
        <v>1774</v>
      </c>
      <c r="O60" s="1536">
        <f>O47+O51+O52</f>
        <v>444</v>
      </c>
      <c r="P60" s="1536">
        <f>P47+P51+P52</f>
        <v>142</v>
      </c>
      <c r="Q60" s="1536">
        <f>Q47+Q51+Q52</f>
        <v>35</v>
      </c>
      <c r="R60" s="134"/>
    </row>
    <row r="61" spans="1:18" ht="9" customHeight="1">
      <c r="A61" s="2168" t="s">
        <v>19</v>
      </c>
      <c r="B61" s="2168"/>
      <c r="C61" s="2168"/>
      <c r="D61" s="2168"/>
      <c r="E61" s="1530">
        <f>E60+E40</f>
        <v>13000</v>
      </c>
      <c r="F61" s="1531">
        <f>F60+F40</f>
        <v>139</v>
      </c>
      <c r="G61" s="1531">
        <f>G60+G40</f>
        <v>1253</v>
      </c>
      <c r="H61" s="1531">
        <f>H60+H40</f>
        <v>159</v>
      </c>
      <c r="I61" s="1531">
        <f>I60+I40</f>
        <v>101</v>
      </c>
      <c r="J61" s="1531">
        <f>J60+J40</f>
        <v>12</v>
      </c>
      <c r="K61" s="214"/>
      <c r="L61" s="1530">
        <f>L60+L40</f>
        <v>18315</v>
      </c>
      <c r="M61" s="1531">
        <f>M60+M40</f>
        <v>417</v>
      </c>
      <c r="N61" s="1531">
        <f>N60+N40</f>
        <v>1786</v>
      </c>
      <c r="O61" s="1531">
        <f>O60+O40</f>
        <v>444</v>
      </c>
      <c r="P61" s="1531">
        <f>P60+P40</f>
        <v>143</v>
      </c>
      <c r="Q61" s="1531">
        <f>Q60+Q40</f>
        <v>35</v>
      </c>
      <c r="R61" s="191"/>
    </row>
    <row r="62" spans="1:18" ht="5.25" customHeight="1">
      <c r="A62" s="2194"/>
      <c r="B62" s="2194"/>
      <c r="C62" s="2194"/>
      <c r="D62" s="2194"/>
      <c r="E62" s="2194"/>
      <c r="F62" s="2194"/>
      <c r="G62" s="2194"/>
      <c r="H62" s="2194"/>
      <c r="I62" s="2194"/>
      <c r="J62" s="2194"/>
      <c r="K62" s="2194"/>
      <c r="L62" s="2194"/>
      <c r="M62" s="2194"/>
      <c r="N62" s="2194"/>
      <c r="O62" s="2194"/>
      <c r="P62" s="2194"/>
      <c r="Q62" s="2194"/>
      <c r="R62" s="262"/>
    </row>
    <row r="63" spans="1:18" ht="8.25" customHeight="1">
      <c r="A63" s="263">
        <v>1</v>
      </c>
      <c r="B63" s="2190" t="s">
        <v>947</v>
      </c>
      <c r="C63" s="2190"/>
      <c r="D63" s="2190"/>
      <c r="E63" s="2190"/>
      <c r="F63" s="2190"/>
      <c r="G63" s="2190"/>
      <c r="H63" s="2190"/>
      <c r="I63" s="2190"/>
      <c r="J63" s="2190"/>
      <c r="K63" s="2190"/>
      <c r="L63" s="2190"/>
      <c r="M63" s="2190"/>
      <c r="N63" s="2190"/>
      <c r="O63" s="2190"/>
      <c r="P63" s="2190"/>
      <c r="Q63" s="2190"/>
      <c r="R63" s="167"/>
    </row>
    <row r="64" spans="1:18" ht="8.25" customHeight="1">
      <c r="A64" s="263">
        <v>2</v>
      </c>
      <c r="B64" s="2190" t="s">
        <v>395</v>
      </c>
      <c r="C64" s="2190"/>
      <c r="D64" s="2190"/>
      <c r="E64" s="2190"/>
      <c r="F64" s="2190"/>
      <c r="G64" s="2190"/>
      <c r="H64" s="2190"/>
      <c r="I64" s="2190"/>
      <c r="J64" s="2190"/>
      <c r="K64" s="2190"/>
      <c r="L64" s="2190"/>
      <c r="M64" s="2190"/>
      <c r="N64" s="2190"/>
      <c r="O64" s="2190"/>
      <c r="P64" s="2190"/>
      <c r="Q64" s="2190"/>
      <c r="R64" s="167"/>
    </row>
    <row r="65" spans="2:17" ht="7.5" customHeight="1">
      <c r="B65" s="2191"/>
      <c r="C65" s="2191"/>
      <c r="D65" s="2191"/>
      <c r="E65" s="2191"/>
      <c r="F65" s="2192"/>
      <c r="G65" s="2191"/>
      <c r="H65" s="2191"/>
      <c r="I65" s="2191"/>
      <c r="J65" s="2191"/>
      <c r="K65" s="2191"/>
      <c r="L65" s="2191"/>
      <c r="M65" s="2191"/>
      <c r="N65" s="2191"/>
      <c r="O65" s="2191"/>
      <c r="P65" s="2191"/>
      <c r="Q65" s="2191"/>
    </row>
    <row r="67" spans="4:22" ht="12.75">
      <c r="D67" s="1249"/>
      <c r="E67" s="2191"/>
      <c r="F67" s="2192"/>
      <c r="G67" s="2191"/>
      <c r="H67" s="2191"/>
      <c r="I67" s="2191"/>
      <c r="J67" s="2191"/>
      <c r="L67" s="2191"/>
      <c r="M67" s="2191"/>
      <c r="N67" s="2191"/>
      <c r="O67" s="2191"/>
      <c r="P67" s="2191"/>
      <c r="Q67" s="2191"/>
      <c r="S67" s="2191"/>
      <c r="T67" s="2191"/>
      <c r="U67" s="2191"/>
      <c r="V67" s="2191"/>
    </row>
  </sheetData>
  <sheetProtection/>
  <mergeCells count="69">
    <mergeCell ref="G67:H67"/>
    <mergeCell ref="L67:M67"/>
    <mergeCell ref="E67:F67"/>
    <mergeCell ref="U67:V67"/>
    <mergeCell ref="P67:Q67"/>
    <mergeCell ref="S67:T67"/>
    <mergeCell ref="N67:O67"/>
    <mergeCell ref="I67:J67"/>
    <mergeCell ref="A1:R1"/>
    <mergeCell ref="A62:Q62"/>
    <mergeCell ref="A60:D60"/>
    <mergeCell ref="A61:D61"/>
    <mergeCell ref="B55:D55"/>
    <mergeCell ref="C39:D39"/>
    <mergeCell ref="B52:D52"/>
    <mergeCell ref="B53:D53"/>
    <mergeCell ref="L3:Q3"/>
    <mergeCell ref="E3:J3"/>
    <mergeCell ref="A3:D3"/>
    <mergeCell ref="B7:D7"/>
    <mergeCell ref="C14:D14"/>
    <mergeCell ref="C15:D15"/>
    <mergeCell ref="C16:D16"/>
    <mergeCell ref="B25:D25"/>
    <mergeCell ref="B64:Q64"/>
    <mergeCell ref="B63:Q63"/>
    <mergeCell ref="B65:Q65"/>
    <mergeCell ref="C56:D56"/>
    <mergeCell ref="G4:H4"/>
    <mergeCell ref="I4:J4"/>
    <mergeCell ref="L4:M4"/>
    <mergeCell ref="N4:O4"/>
    <mergeCell ref="P4:Q4"/>
    <mergeCell ref="B13:D13"/>
    <mergeCell ref="E4:F4"/>
    <mergeCell ref="A6:D6"/>
    <mergeCell ref="A10:D10"/>
    <mergeCell ref="A12:D12"/>
    <mergeCell ref="C9:D9"/>
    <mergeCell ref="C8:D8"/>
    <mergeCell ref="B22:D22"/>
    <mergeCell ref="B23:D23"/>
    <mergeCell ref="B18:D18"/>
    <mergeCell ref="A33:D33"/>
    <mergeCell ref="L33:Q33"/>
    <mergeCell ref="E33:J33"/>
    <mergeCell ref="C26:D26"/>
    <mergeCell ref="C19:D19"/>
    <mergeCell ref="C20:D20"/>
    <mergeCell ref="A31:D31"/>
    <mergeCell ref="A30:D30"/>
    <mergeCell ref="N34:O34"/>
    <mergeCell ref="P34:Q34"/>
    <mergeCell ref="E34:F34"/>
    <mergeCell ref="G34:H34"/>
    <mergeCell ref="I34:J34"/>
    <mergeCell ref="L34:M34"/>
    <mergeCell ref="C49:D49"/>
    <mergeCell ref="C50:D50"/>
    <mergeCell ref="A36:D36"/>
    <mergeCell ref="A40:D40"/>
    <mergeCell ref="A42:D42"/>
    <mergeCell ref="C46:D46"/>
    <mergeCell ref="B48:D48"/>
    <mergeCell ref="B43:D43"/>
    <mergeCell ref="C44:D44"/>
    <mergeCell ref="C45:D45"/>
    <mergeCell ref="C38:D38"/>
    <mergeCell ref="B37:D37"/>
  </mergeCells>
  <printOptions horizontalCentered="1"/>
  <pageMargins left="0.2362204724409449" right="0.2362204724409449" top="0.2755905511811024" bottom="0.2362204724409449" header="0.11811023622047245" footer="0.11811023622047245"/>
  <pageSetup horizontalDpi="600" verticalDpi="600" orientation="landscape" scale="95" r:id="rId1"/>
  <colBreaks count="1" manualBreakCount="1">
    <brk id="18" min="3" max="66" man="1"/>
  </colBreaks>
</worksheet>
</file>

<file path=xl/worksheets/sheet31.xml><?xml version="1.0" encoding="utf-8"?>
<worksheet xmlns="http://schemas.openxmlformats.org/spreadsheetml/2006/main" xmlns:r="http://schemas.openxmlformats.org/officeDocument/2006/relationships">
  <dimension ref="A1:C80"/>
  <sheetViews>
    <sheetView zoomScaleSheetLayoutView="100" zoomScalePageLayoutView="0" workbookViewId="0" topLeftCell="A22">
      <selection activeCell="G11" sqref="G11"/>
    </sheetView>
  </sheetViews>
  <sheetFormatPr defaultColWidth="9.140625" defaultRowHeight="12.75"/>
  <cols>
    <col min="1" max="1" width="77.140625" style="1226" customWidth="1"/>
    <col min="2" max="2" width="1.421875" style="1226" customWidth="1"/>
    <col min="3" max="3" width="82.57421875" style="1226" customWidth="1"/>
    <col min="4" max="16384" width="9.140625" style="1226" customWidth="1"/>
  </cols>
  <sheetData>
    <row r="1" spans="1:3" ht="20.25" customHeight="1">
      <c r="A1" s="1991" t="s">
        <v>401</v>
      </c>
      <c r="B1" s="1991"/>
      <c r="C1" s="1991"/>
    </row>
    <row r="2" spans="1:3" ht="6" customHeight="1">
      <c r="A2" s="1227"/>
      <c r="B2" s="1227"/>
      <c r="C2" s="1227"/>
    </row>
    <row r="3" spans="1:3" ht="8.25" customHeight="1">
      <c r="A3" s="1228" t="s">
        <v>402</v>
      </c>
      <c r="B3" s="1227"/>
      <c r="C3" s="1250" t="s">
        <v>764</v>
      </c>
    </row>
    <row r="4" spans="1:3" ht="8.25" customHeight="1">
      <c r="A4" s="2197" t="s">
        <v>624</v>
      </c>
      <c r="B4" s="1227"/>
      <c r="C4" s="2199" t="s">
        <v>765</v>
      </c>
    </row>
    <row r="5" spans="1:3" ht="8.25" customHeight="1">
      <c r="A5" s="2197"/>
      <c r="B5" s="1227"/>
      <c r="C5" s="2199"/>
    </row>
    <row r="6" spans="1:3" ht="8.25" customHeight="1">
      <c r="A6" s="2197"/>
      <c r="B6" s="1227"/>
      <c r="C6" s="2199"/>
    </row>
    <row r="7" spans="1:3" ht="8.25" customHeight="1">
      <c r="A7" s="2197"/>
      <c r="B7" s="1227"/>
      <c r="C7" s="2199"/>
    </row>
    <row r="8" spans="1:3" ht="8.25" customHeight="1">
      <c r="A8" s="2197"/>
      <c r="B8" s="1227"/>
      <c r="C8" s="2199"/>
    </row>
    <row r="9" spans="1:3" ht="8.25" customHeight="1">
      <c r="A9" s="2197"/>
      <c r="B9" s="1227"/>
      <c r="C9" s="2199"/>
    </row>
    <row r="10" spans="1:3" ht="8.25" customHeight="1">
      <c r="A10" s="2197"/>
      <c r="B10" s="1227"/>
      <c r="C10" s="2199"/>
    </row>
    <row r="11" spans="1:3" ht="8.25" customHeight="1">
      <c r="A11" s="2197"/>
      <c r="B11" s="1227"/>
      <c r="C11" s="2199"/>
    </row>
    <row r="12" spans="1:3" ht="8.25" customHeight="1">
      <c r="A12" s="2197"/>
      <c r="B12" s="1227"/>
      <c r="C12" s="2199"/>
    </row>
    <row r="13" spans="1:3" ht="8.25" customHeight="1">
      <c r="A13" s="2197"/>
      <c r="B13" s="1227"/>
      <c r="C13" s="2199"/>
    </row>
    <row r="14" spans="1:3" ht="8.25" customHeight="1">
      <c r="A14" s="2197"/>
      <c r="B14" s="1227"/>
      <c r="C14" s="2199"/>
    </row>
    <row r="15" spans="1:3" ht="8.25" customHeight="1">
      <c r="A15" s="2197"/>
      <c r="B15" s="1227"/>
      <c r="C15" s="2199"/>
    </row>
    <row r="16" spans="1:3" ht="8.25" customHeight="1">
      <c r="A16" s="2197"/>
      <c r="B16" s="1227"/>
      <c r="C16" s="2199"/>
    </row>
    <row r="17" spans="1:3" ht="8.25" customHeight="1">
      <c r="A17" s="2197"/>
      <c r="B17" s="1227"/>
      <c r="C17" s="2199"/>
    </row>
    <row r="18" spans="1:3" ht="8.25" customHeight="1">
      <c r="A18" s="2197"/>
      <c r="B18" s="1227"/>
      <c r="C18" s="2199"/>
    </row>
    <row r="19" spans="1:3" ht="8.25" customHeight="1">
      <c r="A19" s="2197"/>
      <c r="B19" s="1227"/>
      <c r="C19" s="2199"/>
    </row>
    <row r="20" spans="1:3" ht="8.25" customHeight="1">
      <c r="A20" s="2197"/>
      <c r="B20" s="1227"/>
      <c r="C20" s="2199"/>
    </row>
    <row r="21" spans="1:3" ht="8.25" customHeight="1">
      <c r="A21" s="2197"/>
      <c r="B21" s="1227"/>
      <c r="C21" s="2199"/>
    </row>
    <row r="22" spans="1:3" ht="8.25" customHeight="1">
      <c r="A22" s="1228" t="s">
        <v>625</v>
      </c>
      <c r="B22" s="1227"/>
      <c r="C22" s="2199"/>
    </row>
    <row r="23" spans="1:3" ht="8.25" customHeight="1">
      <c r="A23" s="2197" t="s">
        <v>626</v>
      </c>
      <c r="B23" s="1227"/>
      <c r="C23" s="2199"/>
    </row>
    <row r="24" spans="1:3" ht="8.25" customHeight="1">
      <c r="A24" s="2197"/>
      <c r="B24" s="1227"/>
      <c r="C24" s="2199"/>
    </row>
    <row r="25" spans="1:3" ht="11.25" customHeight="1">
      <c r="A25" s="2197"/>
      <c r="B25" s="1227"/>
      <c r="C25" s="2199"/>
    </row>
    <row r="26" spans="1:3" ht="8.25" customHeight="1">
      <c r="A26" s="1229" t="s">
        <v>627</v>
      </c>
      <c r="B26" s="1227"/>
      <c r="C26" s="2198" t="s">
        <v>798</v>
      </c>
    </row>
    <row r="27" spans="1:3" ht="8.25" customHeight="1">
      <c r="A27" s="2202" t="s">
        <v>628</v>
      </c>
      <c r="B27" s="1227"/>
      <c r="C27" s="2198"/>
    </row>
    <row r="28" spans="1:3" ht="8.25" customHeight="1">
      <c r="A28" s="2202"/>
      <c r="B28" s="1227"/>
      <c r="C28" s="2198"/>
    </row>
    <row r="29" spans="1:3" ht="8.25" customHeight="1">
      <c r="A29" s="2202"/>
      <c r="B29" s="1227"/>
      <c r="C29" s="2198"/>
    </row>
    <row r="30" spans="1:3" ht="8.25" customHeight="1">
      <c r="A30" s="1228" t="s">
        <v>629</v>
      </c>
      <c r="B30" s="1227"/>
      <c r="C30" s="2198"/>
    </row>
    <row r="31" spans="1:3" ht="8.25" customHeight="1">
      <c r="A31" s="2199" t="s">
        <v>630</v>
      </c>
      <c r="B31" s="1227"/>
      <c r="C31" s="2198"/>
    </row>
    <row r="32" spans="1:3" ht="8.25" customHeight="1">
      <c r="A32" s="2199"/>
      <c r="B32" s="1227"/>
      <c r="C32" s="1228" t="s">
        <v>403</v>
      </c>
    </row>
    <row r="33" spans="1:3" ht="8.25" customHeight="1">
      <c r="A33" s="2199"/>
      <c r="B33" s="1227"/>
      <c r="C33" s="2195" t="s">
        <v>840</v>
      </c>
    </row>
    <row r="34" spans="1:3" ht="8.25" customHeight="1">
      <c r="A34" s="2199"/>
      <c r="B34" s="1227"/>
      <c r="C34" s="2195"/>
    </row>
    <row r="35" spans="1:3" ht="8.25" customHeight="1">
      <c r="A35" s="2199"/>
      <c r="B35" s="1227"/>
      <c r="C35" s="2195"/>
    </row>
    <row r="36" spans="1:3" ht="8.25" customHeight="1">
      <c r="A36" s="2206" t="s">
        <v>902</v>
      </c>
      <c r="B36" s="1227"/>
      <c r="C36" s="1253" t="s">
        <v>338</v>
      </c>
    </row>
    <row r="37" spans="1:3" ht="8.25" customHeight="1">
      <c r="A37" s="2206"/>
      <c r="B37" s="1227"/>
      <c r="C37" s="2198" t="s">
        <v>766</v>
      </c>
    </row>
    <row r="38" spans="1:3" ht="8.25" customHeight="1">
      <c r="A38" s="2206"/>
      <c r="B38" s="1227"/>
      <c r="C38" s="2198"/>
    </row>
    <row r="39" spans="1:3" ht="8.25" customHeight="1">
      <c r="A39" s="2206"/>
      <c r="B39" s="1227"/>
      <c r="C39" s="2198"/>
    </row>
    <row r="40" spans="1:3" ht="8.25" customHeight="1">
      <c r="A40" s="2206"/>
      <c r="B40" s="1227"/>
      <c r="C40" s="1252" t="s">
        <v>204</v>
      </c>
    </row>
    <row r="41" spans="1:3" ht="8.25" customHeight="1">
      <c r="A41" s="2206"/>
      <c r="B41" s="1227"/>
      <c r="C41" s="2199" t="s">
        <v>631</v>
      </c>
    </row>
    <row r="42" spans="1:3" ht="8.25" customHeight="1">
      <c r="A42" s="2206"/>
      <c r="B42" s="1227"/>
      <c r="C42" s="2199"/>
    </row>
    <row r="43" spans="1:3" ht="8.25" customHeight="1">
      <c r="A43" s="2206"/>
      <c r="B43" s="1227"/>
      <c r="C43" s="2199"/>
    </row>
    <row r="44" spans="1:3" ht="8.25" customHeight="1">
      <c r="A44" s="1250" t="s">
        <v>405</v>
      </c>
      <c r="B44" s="1227"/>
      <c r="C44" s="1230" t="s">
        <v>404</v>
      </c>
    </row>
    <row r="45" spans="1:3" ht="8.25" customHeight="1">
      <c r="A45" s="2199" t="s">
        <v>633</v>
      </c>
      <c r="B45" s="1227"/>
      <c r="C45" s="2197" t="s">
        <v>632</v>
      </c>
    </row>
    <row r="46" spans="1:3" ht="8.25" customHeight="1">
      <c r="A46" s="2199"/>
      <c r="B46" s="1227"/>
      <c r="C46" s="2197"/>
    </row>
    <row r="47" spans="1:3" ht="8.25" customHeight="1">
      <c r="A47" s="2199"/>
      <c r="B47" s="1227"/>
      <c r="C47" s="2197"/>
    </row>
    <row r="48" spans="1:3" ht="8.25" customHeight="1">
      <c r="A48" s="1232" t="s">
        <v>635</v>
      </c>
      <c r="B48" s="1227"/>
      <c r="C48" s="1231" t="s">
        <v>406</v>
      </c>
    </row>
    <row r="49" spans="1:3" ht="8.25" customHeight="1">
      <c r="A49" s="1233" t="s">
        <v>637</v>
      </c>
      <c r="B49" s="1227"/>
      <c r="C49" s="2200" t="s">
        <v>634</v>
      </c>
    </row>
    <row r="50" spans="2:3" ht="8.25" customHeight="1">
      <c r="B50" s="1227"/>
      <c r="C50" s="2200"/>
    </row>
    <row r="51" spans="1:3" ht="9.75" customHeight="1">
      <c r="A51" s="1228" t="s">
        <v>639</v>
      </c>
      <c r="B51" s="1227"/>
      <c r="C51" s="2201" t="s">
        <v>636</v>
      </c>
    </row>
    <row r="52" spans="1:3" ht="8.25" customHeight="1">
      <c r="A52" s="1251" t="s">
        <v>640</v>
      </c>
      <c r="B52" s="1227"/>
      <c r="C52" s="2201"/>
    </row>
    <row r="53" spans="1:3" ht="8.25" customHeight="1">
      <c r="A53" s="1227"/>
      <c r="B53" s="1227"/>
      <c r="C53" s="2199" t="s">
        <v>638</v>
      </c>
    </row>
    <row r="54" spans="1:3" ht="8.25" customHeight="1">
      <c r="A54" s="1231" t="s">
        <v>641</v>
      </c>
      <c r="B54" s="1227"/>
      <c r="C54" s="2199"/>
    </row>
    <row r="55" spans="1:3" ht="8.25" customHeight="1">
      <c r="A55" s="2203" t="s">
        <v>642</v>
      </c>
      <c r="B55" s="1227"/>
      <c r="C55" s="2199"/>
    </row>
    <row r="56" spans="1:3" ht="8.25" customHeight="1">
      <c r="A56" s="2203"/>
      <c r="B56" s="1227"/>
      <c r="C56" s="2199"/>
    </row>
    <row r="57" spans="1:3" ht="8.25" customHeight="1">
      <c r="A57" s="2203"/>
      <c r="B57" s="1227"/>
      <c r="C57" s="2199"/>
    </row>
    <row r="58" spans="1:3" ht="8.25" customHeight="1">
      <c r="A58" s="2203"/>
      <c r="B58" s="1227"/>
      <c r="C58" s="2199"/>
    </row>
    <row r="59" spans="1:3" ht="8.25" customHeight="1">
      <c r="A59" s="2203"/>
      <c r="B59" s="1227"/>
      <c r="C59" s="2199"/>
    </row>
    <row r="60" spans="1:3" ht="8.25" customHeight="1">
      <c r="A60" s="2203"/>
      <c r="B60" s="1227"/>
      <c r="C60" s="2199"/>
    </row>
    <row r="61" spans="1:3" ht="8.25" customHeight="1">
      <c r="A61" s="2203"/>
      <c r="B61" s="1227"/>
      <c r="C61" s="2199"/>
    </row>
    <row r="62" spans="1:3" ht="8.25" customHeight="1">
      <c r="A62" s="1235" t="s">
        <v>337</v>
      </c>
      <c r="B62" s="1227"/>
      <c r="C62" s="1263" t="s">
        <v>767</v>
      </c>
    </row>
    <row r="63" spans="1:3" ht="8.25" customHeight="1">
      <c r="A63" s="2204" t="s">
        <v>644</v>
      </c>
      <c r="B63" s="1227"/>
      <c r="C63" s="2197" t="s">
        <v>768</v>
      </c>
    </row>
    <row r="64" spans="1:3" ht="8.25" customHeight="1">
      <c r="A64" s="2204"/>
      <c r="B64" s="1227"/>
      <c r="C64" s="2197"/>
    </row>
    <row r="65" spans="1:3" ht="8.25" customHeight="1">
      <c r="A65" s="2204"/>
      <c r="B65" s="1227"/>
      <c r="C65" s="2197"/>
    </row>
    <row r="66" spans="1:3" ht="8.25" customHeight="1">
      <c r="A66" s="2204"/>
      <c r="B66" s="1227"/>
      <c r="C66" s="1234" t="s">
        <v>195</v>
      </c>
    </row>
    <row r="67" spans="1:3" ht="8.25" customHeight="1">
      <c r="A67" s="1236" t="s">
        <v>252</v>
      </c>
      <c r="B67" s="1227"/>
      <c r="C67" s="2205" t="s">
        <v>643</v>
      </c>
    </row>
    <row r="68" spans="1:3" ht="8.25" customHeight="1">
      <c r="A68" s="2197" t="s">
        <v>646</v>
      </c>
      <c r="B68" s="1227"/>
      <c r="C68" s="2205"/>
    </row>
    <row r="69" spans="1:3" ht="8.25" customHeight="1">
      <c r="A69" s="2197"/>
      <c r="B69" s="1227"/>
      <c r="C69" s="2205"/>
    </row>
    <row r="70" spans="1:3" ht="8.25" customHeight="1">
      <c r="A70" s="2197"/>
      <c r="B70" s="1227"/>
      <c r="C70" s="1234" t="s">
        <v>436</v>
      </c>
    </row>
    <row r="71" spans="1:3" ht="8.25" customHeight="1">
      <c r="A71" s="1237" t="s">
        <v>234</v>
      </c>
      <c r="B71" s="1227"/>
      <c r="C71" s="2205" t="s">
        <v>645</v>
      </c>
    </row>
    <row r="72" spans="1:3" ht="8.25" customHeight="1">
      <c r="A72" s="2197" t="s">
        <v>407</v>
      </c>
      <c r="B72" s="1227"/>
      <c r="C72" s="2205"/>
    </row>
    <row r="73" spans="1:3" ht="8.25" customHeight="1">
      <c r="A73" s="2197"/>
      <c r="B73" s="1227"/>
      <c r="C73" s="2205"/>
    </row>
    <row r="74" spans="1:3" ht="8.25" customHeight="1">
      <c r="A74" s="2197"/>
      <c r="B74" s="1227"/>
      <c r="C74" s="1252" t="s">
        <v>769</v>
      </c>
    </row>
    <row r="75" spans="1:3" ht="8.25" customHeight="1">
      <c r="A75" s="1237" t="s">
        <v>250</v>
      </c>
      <c r="B75" s="1227"/>
      <c r="C75" s="2195" t="s">
        <v>770</v>
      </c>
    </row>
    <row r="76" spans="1:3" ht="8.25" customHeight="1">
      <c r="A76" s="2196" t="s">
        <v>647</v>
      </c>
      <c r="B76" s="1227"/>
      <c r="C76" s="2195"/>
    </row>
    <row r="77" spans="1:3" ht="8.25" customHeight="1">
      <c r="A77" s="2196"/>
      <c r="B77" s="1227"/>
      <c r="C77" s="2195"/>
    </row>
    <row r="78" spans="1:3" ht="8.25" customHeight="1">
      <c r="A78" s="2196"/>
      <c r="B78" s="1227"/>
      <c r="C78" s="2195"/>
    </row>
    <row r="79" spans="1:3" ht="8.25" customHeight="1">
      <c r="A79" s="1254"/>
      <c r="B79" s="1227"/>
      <c r="C79" s="2195"/>
    </row>
    <row r="80" spans="2:3" ht="6" customHeight="1">
      <c r="B80" s="1227"/>
      <c r="C80" s="2195"/>
    </row>
  </sheetData>
  <sheetProtection selectLockedCells="1"/>
  <mergeCells count="25">
    <mergeCell ref="A68:A70"/>
    <mergeCell ref="A72:A74"/>
    <mergeCell ref="A1:C1"/>
    <mergeCell ref="C4:C25"/>
    <mergeCell ref="C26:C31"/>
    <mergeCell ref="C63:C65"/>
    <mergeCell ref="C67:C69"/>
    <mergeCell ref="C71:C73"/>
    <mergeCell ref="A36:A43"/>
    <mergeCell ref="C75:C80"/>
    <mergeCell ref="A76:A78"/>
    <mergeCell ref="A4:A21"/>
    <mergeCell ref="C33:C35"/>
    <mergeCell ref="C37:C39"/>
    <mergeCell ref="C41:C43"/>
    <mergeCell ref="C45:C47"/>
    <mergeCell ref="C49:C50"/>
    <mergeCell ref="C51:C52"/>
    <mergeCell ref="A23:A25"/>
    <mergeCell ref="A27:A29"/>
    <mergeCell ref="A31:A35"/>
    <mergeCell ref="A45:A47"/>
    <mergeCell ref="A55:A61"/>
    <mergeCell ref="A63:A66"/>
    <mergeCell ref="C53:C61"/>
  </mergeCells>
  <printOptions horizontalCentered="1"/>
  <pageMargins left="0.2362204724409449" right="0.2362204724409449" top="0.2755905511811024" bottom="0.2362204724409449" header="0.11811023622047245" footer="0.11811023622047245"/>
  <pageSetup horizontalDpi="600" verticalDpi="600" orientation="landscape" scale="84"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Y51"/>
  <sheetViews>
    <sheetView zoomScaleSheetLayoutView="100" zoomScalePageLayoutView="0" workbookViewId="0" topLeftCell="A1">
      <selection activeCell="G11" sqref="G11"/>
    </sheetView>
  </sheetViews>
  <sheetFormatPr defaultColWidth="9.140625" defaultRowHeight="12.75"/>
  <cols>
    <col min="1" max="1" width="3.7109375" style="305" customWidth="1"/>
    <col min="2" max="3" width="1.7109375" style="305" customWidth="1"/>
    <col min="4" max="4" width="80.140625" style="305" customWidth="1"/>
    <col min="5" max="5" width="5.7109375" style="305" customWidth="1"/>
    <col min="6" max="6" width="0.71875" style="305" customWidth="1"/>
    <col min="7" max="7" width="10.00390625" style="305" customWidth="1"/>
    <col min="8" max="8" width="1.1484375" style="305" bestFit="1" customWidth="1"/>
    <col min="9" max="9" width="0.71875" style="305" customWidth="1"/>
    <col min="10" max="10" width="5.140625" style="305" customWidth="1"/>
    <col min="11" max="11" width="0.71875" style="305" customWidth="1"/>
    <col min="12" max="12" width="5.140625" style="305" customWidth="1"/>
    <col min="13" max="13" width="0.71875" style="305" customWidth="1"/>
    <col min="14" max="14" width="5.140625" style="305" customWidth="1"/>
    <col min="15" max="15" width="0.71875" style="305" customWidth="1"/>
    <col min="16" max="16" width="5.140625" style="305" customWidth="1"/>
    <col min="17" max="17" width="0.71875" style="305" customWidth="1"/>
    <col min="18" max="18" width="5.140625" style="305" customWidth="1"/>
    <col min="19" max="19" width="0.71875" style="305" customWidth="1"/>
    <col min="20" max="20" width="5.140625" style="305" customWidth="1"/>
    <col min="21" max="21" width="0.71875" style="305" customWidth="1"/>
    <col min="22" max="22" width="5.140625" style="305" customWidth="1"/>
    <col min="23" max="23" width="0.71875" style="305" customWidth="1"/>
    <col min="24" max="24" width="5.140625" style="305" customWidth="1"/>
    <col min="25" max="25" width="0.71875" style="305" customWidth="1"/>
    <col min="26" max="35" width="9.140625" style="305" customWidth="1"/>
    <col min="36" max="36" width="9.140625" style="307" customWidth="1"/>
    <col min="37" max="37" width="9.140625" style="305" customWidth="1"/>
    <col min="38" max="16384" width="9.140625" style="305" customWidth="1"/>
  </cols>
  <sheetData>
    <row r="1" spans="1:25" ht="15.75" customHeight="1">
      <c r="A1" s="1805" t="s">
        <v>674</v>
      </c>
      <c r="B1" s="1805"/>
      <c r="C1" s="1805"/>
      <c r="D1" s="1805"/>
      <c r="E1" s="1805"/>
      <c r="F1" s="1805"/>
      <c r="G1" s="1805"/>
      <c r="H1" s="1805"/>
      <c r="I1" s="1805"/>
      <c r="J1" s="1805"/>
      <c r="K1" s="1805"/>
      <c r="L1" s="1805"/>
      <c r="M1" s="1805"/>
      <c r="N1" s="1805"/>
      <c r="O1" s="1805"/>
      <c r="P1" s="1805"/>
      <c r="Q1" s="1805"/>
      <c r="R1" s="1805"/>
      <c r="S1" s="1805"/>
      <c r="T1" s="1805"/>
      <c r="U1" s="1805"/>
      <c r="V1" s="1805"/>
      <c r="W1" s="1805"/>
      <c r="X1" s="1805"/>
      <c r="Y1" s="1805"/>
    </row>
    <row r="2" spans="1:25" s="308" customFormat="1" ht="5.25" customHeight="1">
      <c r="A2" s="1807"/>
      <c r="B2" s="1807"/>
      <c r="C2" s="1807"/>
      <c r="D2" s="1807"/>
      <c r="E2" s="1807"/>
      <c r="F2" s="1807"/>
      <c r="G2" s="1807"/>
      <c r="H2" s="1807"/>
      <c r="I2" s="1807"/>
      <c r="J2" s="1807"/>
      <c r="K2" s="1807"/>
      <c r="L2" s="1807"/>
      <c r="M2" s="1807"/>
      <c r="N2" s="1807"/>
      <c r="O2" s="1807"/>
      <c r="P2" s="1807"/>
      <c r="Q2" s="1807"/>
      <c r="R2" s="1807"/>
      <c r="S2" s="1807"/>
      <c r="T2" s="1807"/>
      <c r="U2" s="1807"/>
      <c r="V2" s="1807"/>
      <c r="W2" s="1807"/>
      <c r="X2" s="1807"/>
      <c r="Y2" s="1807"/>
    </row>
    <row r="3" spans="1:25" ht="10.5" customHeight="1">
      <c r="A3" s="1803" t="s">
        <v>440</v>
      </c>
      <c r="B3" s="1803"/>
      <c r="C3" s="1803"/>
      <c r="D3" s="1803"/>
      <c r="E3" s="1827" t="s">
        <v>904</v>
      </c>
      <c r="F3" s="1828"/>
      <c r="G3" s="1828"/>
      <c r="H3" s="1828"/>
      <c r="I3" s="348"/>
      <c r="J3" s="310" t="s">
        <v>803</v>
      </c>
      <c r="K3" s="1358"/>
      <c r="L3" s="310" t="s">
        <v>441</v>
      </c>
      <c r="M3" s="1358"/>
      <c r="N3" s="310" t="s">
        <v>442</v>
      </c>
      <c r="O3" s="1358"/>
      <c r="P3" s="310" t="s">
        <v>443</v>
      </c>
      <c r="Q3" s="1358"/>
      <c r="R3" s="310" t="s">
        <v>444</v>
      </c>
      <c r="S3" s="1358"/>
      <c r="T3" s="310" t="s">
        <v>445</v>
      </c>
      <c r="U3" s="1358"/>
      <c r="V3" s="310" t="s">
        <v>446</v>
      </c>
      <c r="W3" s="1358"/>
      <c r="X3" s="310" t="s">
        <v>447</v>
      </c>
      <c r="Y3" s="1353"/>
    </row>
    <row r="4" spans="1:25" ht="10.5" customHeight="1">
      <c r="A4" s="1829" t="s">
        <v>760</v>
      </c>
      <c r="B4" s="1829"/>
      <c r="C4" s="1829"/>
      <c r="D4" s="1830"/>
      <c r="E4" s="313"/>
      <c r="F4" s="314"/>
      <c r="G4" s="313" t="s">
        <v>449</v>
      </c>
      <c r="H4" s="315" t="s">
        <v>96</v>
      </c>
      <c r="I4" s="352"/>
      <c r="J4" s="313"/>
      <c r="K4" s="352"/>
      <c r="L4" s="313"/>
      <c r="M4" s="352"/>
      <c r="N4" s="313"/>
      <c r="O4" s="352"/>
      <c r="P4" s="313"/>
      <c r="Q4" s="352"/>
      <c r="R4" s="313"/>
      <c r="S4" s="352"/>
      <c r="T4" s="313"/>
      <c r="U4" s="352"/>
      <c r="V4" s="313"/>
      <c r="W4" s="352"/>
      <c r="X4" s="313"/>
      <c r="Y4" s="316"/>
    </row>
    <row r="5" spans="1:25" ht="9" customHeight="1">
      <c r="A5" s="326"/>
      <c r="B5" s="1839" t="s">
        <v>148</v>
      </c>
      <c r="C5" s="1839"/>
      <c r="D5" s="1839"/>
      <c r="E5" s="338"/>
      <c r="F5" s="328"/>
      <c r="G5" s="353"/>
      <c r="H5" s="324"/>
      <c r="I5" s="354"/>
      <c r="J5" s="353"/>
      <c r="K5" s="354"/>
      <c r="L5" s="353"/>
      <c r="M5" s="354"/>
      <c r="N5" s="353"/>
      <c r="O5" s="354"/>
      <c r="P5" s="353"/>
      <c r="Q5" s="354"/>
      <c r="R5" s="353"/>
      <c r="S5" s="354"/>
      <c r="T5" s="353"/>
      <c r="U5" s="354"/>
      <c r="V5" s="353"/>
      <c r="W5" s="354"/>
      <c r="X5" s="353"/>
      <c r="Y5" s="328"/>
    </row>
    <row r="6" spans="1:25" ht="9.75" customHeight="1">
      <c r="A6" s="317">
        <v>61</v>
      </c>
      <c r="B6" s="317"/>
      <c r="C6" s="1844" t="s">
        <v>827</v>
      </c>
      <c r="D6" s="1844"/>
      <c r="E6" s="1440">
        <v>0.113</v>
      </c>
      <c r="F6" s="328"/>
      <c r="G6" s="318"/>
      <c r="H6" s="319"/>
      <c r="I6" s="354"/>
      <c r="J6" s="1443">
        <v>0.112</v>
      </c>
      <c r="K6" s="324"/>
      <c r="L6" s="1443">
        <v>0.108</v>
      </c>
      <c r="M6" s="324"/>
      <c r="N6" s="356">
        <v>0.106</v>
      </c>
      <c r="O6" s="324"/>
      <c r="P6" s="356">
        <v>0.104</v>
      </c>
      <c r="Q6" s="324"/>
      <c r="R6" s="356">
        <v>0.122</v>
      </c>
      <c r="S6" s="324"/>
      <c r="T6" s="356">
        <v>0.119</v>
      </c>
      <c r="U6" s="324"/>
      <c r="V6" s="356">
        <v>0.113</v>
      </c>
      <c r="W6" s="324"/>
      <c r="X6" s="356">
        <v>0.109</v>
      </c>
      <c r="Y6" s="357"/>
    </row>
    <row r="7" spans="1:25" ht="9" customHeight="1">
      <c r="A7" s="321">
        <v>62</v>
      </c>
      <c r="B7" s="321"/>
      <c r="C7" s="1845" t="s">
        <v>828</v>
      </c>
      <c r="D7" s="1845"/>
      <c r="E7" s="1440">
        <v>0.128</v>
      </c>
      <c r="F7" s="328"/>
      <c r="G7" s="318"/>
      <c r="H7" s="319"/>
      <c r="I7" s="354"/>
      <c r="J7" s="1443">
        <v>0.127</v>
      </c>
      <c r="K7" s="324"/>
      <c r="L7" s="1443">
        <v>0.124</v>
      </c>
      <c r="M7" s="324"/>
      <c r="N7" s="356">
        <v>0.121</v>
      </c>
      <c r="O7" s="324"/>
      <c r="P7" s="356">
        <v>0.119</v>
      </c>
      <c r="Q7" s="324"/>
      <c r="R7" s="356">
        <v>0.135</v>
      </c>
      <c r="S7" s="324"/>
      <c r="T7" s="356">
        <v>0.132</v>
      </c>
      <c r="U7" s="324"/>
      <c r="V7" s="356">
        <v>0.128</v>
      </c>
      <c r="W7" s="324"/>
      <c r="X7" s="356">
        <v>0.124</v>
      </c>
      <c r="Y7" s="357"/>
    </row>
    <row r="8" spans="1:25" ht="9" customHeight="1">
      <c r="A8" s="321">
        <v>63</v>
      </c>
      <c r="B8" s="321"/>
      <c r="C8" s="1845" t="s">
        <v>829</v>
      </c>
      <c r="D8" s="1845"/>
      <c r="E8" s="1440">
        <v>0.148</v>
      </c>
      <c r="F8" s="328"/>
      <c r="G8" s="318"/>
      <c r="H8" s="319"/>
      <c r="I8" s="354"/>
      <c r="J8" s="1443">
        <v>0.151</v>
      </c>
      <c r="K8" s="324"/>
      <c r="L8" s="1443">
        <v>0.141</v>
      </c>
      <c r="M8" s="324"/>
      <c r="N8" s="356">
        <v>0.138</v>
      </c>
      <c r="O8" s="324"/>
      <c r="P8" s="356">
        <v>0.137</v>
      </c>
      <c r="Q8" s="324"/>
      <c r="R8" s="356">
        <v>0.154</v>
      </c>
      <c r="S8" s="324"/>
      <c r="T8" s="356">
        <v>0.152</v>
      </c>
      <c r="U8" s="324"/>
      <c r="V8" s="356">
        <v>0.148</v>
      </c>
      <c r="W8" s="324"/>
      <c r="X8" s="356">
        <v>0.144</v>
      </c>
      <c r="Y8" s="357"/>
    </row>
    <row r="9" spans="1:25" ht="18.75" customHeight="1">
      <c r="A9" s="358">
        <v>64</v>
      </c>
      <c r="B9" s="359"/>
      <c r="C9" s="1846" t="s">
        <v>495</v>
      </c>
      <c r="D9" s="1846"/>
      <c r="E9" s="1441"/>
      <c r="F9" s="328"/>
      <c r="G9" s="323"/>
      <c r="H9" s="324"/>
      <c r="I9" s="354"/>
      <c r="J9" s="1444"/>
      <c r="K9" s="324"/>
      <c r="L9" s="1444"/>
      <c r="M9" s="324"/>
      <c r="N9" s="361"/>
      <c r="O9" s="324"/>
      <c r="P9" s="361"/>
      <c r="Q9" s="324"/>
      <c r="R9" s="361"/>
      <c r="S9" s="324"/>
      <c r="T9" s="361"/>
      <c r="U9" s="324"/>
      <c r="V9" s="361"/>
      <c r="W9" s="324"/>
      <c r="X9" s="361"/>
      <c r="Y9" s="328"/>
    </row>
    <row r="10" spans="1:25" ht="9.75" customHeight="1">
      <c r="A10" s="362"/>
      <c r="B10" s="363"/>
      <c r="C10" s="1453"/>
      <c r="D10" s="1453" t="s">
        <v>830</v>
      </c>
      <c r="E10" s="1440">
        <v>0.08</v>
      </c>
      <c r="F10" s="328"/>
      <c r="G10" s="318"/>
      <c r="H10" s="319"/>
      <c r="I10" s="354"/>
      <c r="J10" s="1443">
        <v>0.08</v>
      </c>
      <c r="K10" s="1359"/>
      <c r="L10" s="1443">
        <v>0.08</v>
      </c>
      <c r="M10" s="1359"/>
      <c r="N10" s="1443">
        <v>0.08</v>
      </c>
      <c r="O10" s="1447"/>
      <c r="P10" s="1443">
        <v>0.08</v>
      </c>
      <c r="Q10" s="1447"/>
      <c r="R10" s="1443">
        <v>0.08</v>
      </c>
      <c r="S10" s="1447"/>
      <c r="T10" s="1443">
        <v>0.08</v>
      </c>
      <c r="U10" s="1447"/>
      <c r="V10" s="1443">
        <v>0.08</v>
      </c>
      <c r="W10" s="1447"/>
      <c r="X10" s="1443">
        <v>0.08</v>
      </c>
      <c r="Y10" s="328"/>
    </row>
    <row r="11" spans="1:25" ht="9" customHeight="1">
      <c r="A11" s="321">
        <v>65</v>
      </c>
      <c r="B11" s="321"/>
      <c r="C11" s="1454"/>
      <c r="D11" s="1455" t="s">
        <v>494</v>
      </c>
      <c r="E11" s="1440">
        <v>0.025</v>
      </c>
      <c r="F11" s="328"/>
      <c r="G11" s="318"/>
      <c r="H11" s="319"/>
      <c r="I11" s="354"/>
      <c r="J11" s="1443">
        <v>0.025</v>
      </c>
      <c r="K11" s="324"/>
      <c r="L11" s="1443">
        <v>0.025</v>
      </c>
      <c r="M11" s="324"/>
      <c r="N11" s="1443">
        <v>0.025</v>
      </c>
      <c r="O11" s="1447"/>
      <c r="P11" s="1443">
        <v>0.025</v>
      </c>
      <c r="Q11" s="1447"/>
      <c r="R11" s="1443">
        <v>0.025</v>
      </c>
      <c r="S11" s="1447"/>
      <c r="T11" s="1443">
        <v>0.025</v>
      </c>
      <c r="U11" s="1447"/>
      <c r="V11" s="1443">
        <v>0.025</v>
      </c>
      <c r="W11" s="1447"/>
      <c r="X11" s="1443">
        <v>0.025</v>
      </c>
      <c r="Y11" s="328"/>
    </row>
    <row r="12" spans="1:25" ht="9" customHeight="1">
      <c r="A12" s="364">
        <v>66</v>
      </c>
      <c r="B12" s="364"/>
      <c r="C12" s="364"/>
      <c r="D12" s="1628" t="s">
        <v>149</v>
      </c>
      <c r="E12" s="1442">
        <v>0</v>
      </c>
      <c r="F12" s="365"/>
      <c r="G12" s="366"/>
      <c r="H12" s="367"/>
      <c r="I12" s="368"/>
      <c r="J12" s="1445">
        <v>0</v>
      </c>
      <c r="K12" s="369"/>
      <c r="L12" s="1445">
        <v>0</v>
      </c>
      <c r="M12" s="369"/>
      <c r="N12" s="1445">
        <v>0</v>
      </c>
      <c r="O12" s="1448"/>
      <c r="P12" s="1445">
        <v>0</v>
      </c>
      <c r="Q12" s="1448"/>
      <c r="R12" s="1445">
        <v>0</v>
      </c>
      <c r="S12" s="1448"/>
      <c r="T12" s="1445">
        <v>0</v>
      </c>
      <c r="U12" s="369"/>
      <c r="V12" s="1445" t="s">
        <v>925</v>
      </c>
      <c r="W12" s="369"/>
      <c r="X12" s="1445" t="s">
        <v>925</v>
      </c>
      <c r="Y12" s="328"/>
    </row>
    <row r="13" spans="1:25" ht="9" customHeight="1">
      <c r="A13" s="321" t="s">
        <v>150</v>
      </c>
      <c r="B13" s="364"/>
      <c r="C13" s="364"/>
      <c r="D13" s="1628" t="s">
        <v>151</v>
      </c>
      <c r="E13" s="1442">
        <v>0.01</v>
      </c>
      <c r="F13" s="365"/>
      <c r="G13" s="366"/>
      <c r="H13" s="367"/>
      <c r="I13" s="368"/>
      <c r="J13" s="1443">
        <v>0.01</v>
      </c>
      <c r="K13" s="324"/>
      <c r="L13" s="1443">
        <v>0.01</v>
      </c>
      <c r="M13" s="324"/>
      <c r="N13" s="1443">
        <v>0.01</v>
      </c>
      <c r="O13" s="1447"/>
      <c r="P13" s="1443">
        <v>0.01</v>
      </c>
      <c r="Q13" s="1447"/>
      <c r="R13" s="1443">
        <v>0.01</v>
      </c>
      <c r="S13" s="1447"/>
      <c r="T13" s="1443">
        <v>0.01</v>
      </c>
      <c r="U13" s="324"/>
      <c r="V13" s="1443">
        <v>0.01</v>
      </c>
      <c r="W13" s="1447"/>
      <c r="X13" s="1443">
        <v>0.01</v>
      </c>
      <c r="Y13" s="328"/>
    </row>
    <row r="14" spans="1:25" ht="18" customHeight="1">
      <c r="A14" s="321">
        <v>68</v>
      </c>
      <c r="B14" s="364"/>
      <c r="C14" s="1831" t="s">
        <v>831</v>
      </c>
      <c r="D14" s="1831"/>
      <c r="E14" s="1442">
        <f>E6</f>
        <v>0.113</v>
      </c>
      <c r="F14" s="365"/>
      <c r="G14" s="366"/>
      <c r="H14" s="367"/>
      <c r="I14" s="368"/>
      <c r="J14" s="1443">
        <f>J6</f>
        <v>0.112</v>
      </c>
      <c r="K14" s="324"/>
      <c r="L14" s="1443">
        <f>L6</f>
        <v>0.108</v>
      </c>
      <c r="M14" s="324"/>
      <c r="N14" s="356">
        <f>N6</f>
        <v>0.106</v>
      </c>
      <c r="O14" s="324"/>
      <c r="P14" s="356">
        <f>P6</f>
        <v>0.104</v>
      </c>
      <c r="Q14" s="324"/>
      <c r="R14" s="356">
        <f>R6</f>
        <v>0.122</v>
      </c>
      <c r="S14" s="324"/>
      <c r="T14" s="356">
        <f>T6</f>
        <v>0.119</v>
      </c>
      <c r="U14" s="324"/>
      <c r="V14" s="356">
        <f>V6</f>
        <v>0.113</v>
      </c>
      <c r="W14" s="324"/>
      <c r="X14" s="356">
        <f>X6</f>
        <v>0.109</v>
      </c>
      <c r="Y14" s="328"/>
    </row>
    <row r="15" spans="1:25" ht="18" customHeight="1">
      <c r="A15" s="370"/>
      <c r="B15" s="1832" t="s">
        <v>496</v>
      </c>
      <c r="C15" s="1832"/>
      <c r="D15" s="1832"/>
      <c r="E15" s="1629"/>
      <c r="F15" s="365"/>
      <c r="G15" s="1630"/>
      <c r="H15" s="369"/>
      <c r="I15" s="368"/>
      <c r="J15" s="1446"/>
      <c r="K15" s="324"/>
      <c r="L15" s="1446"/>
      <c r="M15" s="324"/>
      <c r="N15" s="325"/>
      <c r="O15" s="324"/>
      <c r="P15" s="325"/>
      <c r="Q15" s="324"/>
      <c r="R15" s="325"/>
      <c r="S15" s="324"/>
      <c r="T15" s="325"/>
      <c r="U15" s="324"/>
      <c r="V15" s="325"/>
      <c r="W15" s="324"/>
      <c r="X15" s="325"/>
      <c r="Y15" s="328"/>
    </row>
    <row r="16" spans="1:25" ht="9" customHeight="1">
      <c r="A16" s="317">
        <v>69</v>
      </c>
      <c r="B16" s="1631"/>
      <c r="C16" s="1843" t="s">
        <v>152</v>
      </c>
      <c r="D16" s="1843"/>
      <c r="E16" s="1442">
        <v>0.08</v>
      </c>
      <c r="F16" s="365"/>
      <c r="G16" s="366"/>
      <c r="H16" s="367"/>
      <c r="I16" s="368"/>
      <c r="J16" s="1443">
        <v>0.08</v>
      </c>
      <c r="K16" s="324"/>
      <c r="L16" s="1443">
        <v>0.08</v>
      </c>
      <c r="M16" s="324"/>
      <c r="N16" s="1443">
        <v>0.08</v>
      </c>
      <c r="O16" s="324"/>
      <c r="P16" s="1443">
        <v>0.08</v>
      </c>
      <c r="Q16" s="324"/>
      <c r="R16" s="1443">
        <v>0.08</v>
      </c>
      <c r="S16" s="324"/>
      <c r="T16" s="1443">
        <v>0.08</v>
      </c>
      <c r="U16" s="324"/>
      <c r="V16" s="1443">
        <v>0.08</v>
      </c>
      <c r="W16" s="324"/>
      <c r="X16" s="1443">
        <v>0.08</v>
      </c>
      <c r="Y16" s="328"/>
    </row>
    <row r="17" spans="1:25" ht="9" customHeight="1">
      <c r="A17" s="317">
        <v>70</v>
      </c>
      <c r="B17" s="1632"/>
      <c r="C17" s="1842" t="s">
        <v>153</v>
      </c>
      <c r="D17" s="1842"/>
      <c r="E17" s="1442">
        <v>0.095</v>
      </c>
      <c r="F17" s="365"/>
      <c r="G17" s="366"/>
      <c r="H17" s="367"/>
      <c r="I17" s="368"/>
      <c r="J17" s="1443">
        <v>0.095</v>
      </c>
      <c r="K17" s="332"/>
      <c r="L17" s="1443">
        <v>0.095</v>
      </c>
      <c r="M17" s="332"/>
      <c r="N17" s="1443">
        <v>0.095</v>
      </c>
      <c r="O17" s="332"/>
      <c r="P17" s="1443">
        <v>0.095</v>
      </c>
      <c r="Q17" s="332"/>
      <c r="R17" s="1443">
        <v>0.095</v>
      </c>
      <c r="S17" s="332"/>
      <c r="T17" s="1443">
        <v>0.095</v>
      </c>
      <c r="U17" s="332"/>
      <c r="V17" s="1443">
        <v>0.095</v>
      </c>
      <c r="W17" s="332"/>
      <c r="X17" s="1443">
        <v>0.095</v>
      </c>
      <c r="Y17" s="328"/>
    </row>
    <row r="18" spans="1:25" ht="9" customHeight="1">
      <c r="A18" s="317">
        <v>71</v>
      </c>
      <c r="B18" s="1632"/>
      <c r="C18" s="1842" t="s">
        <v>154</v>
      </c>
      <c r="D18" s="1842"/>
      <c r="E18" s="1442">
        <v>0.115</v>
      </c>
      <c r="F18" s="365"/>
      <c r="G18" s="366"/>
      <c r="H18" s="367"/>
      <c r="I18" s="368"/>
      <c r="J18" s="1443">
        <v>0.115</v>
      </c>
      <c r="K18" s="332"/>
      <c r="L18" s="1443">
        <v>0.115</v>
      </c>
      <c r="M18" s="332"/>
      <c r="N18" s="1443">
        <v>0.115</v>
      </c>
      <c r="O18" s="332"/>
      <c r="P18" s="1443">
        <v>0.115</v>
      </c>
      <c r="Q18" s="332"/>
      <c r="R18" s="1443">
        <v>0.115</v>
      </c>
      <c r="S18" s="332"/>
      <c r="T18" s="1443">
        <v>0.115</v>
      </c>
      <c r="U18" s="332"/>
      <c r="V18" s="1443">
        <v>0.115</v>
      </c>
      <c r="W18" s="332"/>
      <c r="X18" s="1443">
        <v>0.115</v>
      </c>
      <c r="Y18" s="328"/>
    </row>
    <row r="19" spans="1:25" ht="9.75" customHeight="1">
      <c r="A19" s="371"/>
      <c r="B19" s="1840" t="s">
        <v>155</v>
      </c>
      <c r="C19" s="1840"/>
      <c r="D19" s="1841"/>
      <c r="E19" s="1633"/>
      <c r="F19" s="365"/>
      <c r="G19" s="1834" t="s">
        <v>907</v>
      </c>
      <c r="H19" s="369"/>
      <c r="I19" s="368"/>
      <c r="J19" s="333"/>
      <c r="K19" s="332"/>
      <c r="L19" s="333"/>
      <c r="M19" s="332"/>
      <c r="N19" s="333"/>
      <c r="O19" s="332"/>
      <c r="P19" s="333"/>
      <c r="Q19" s="332"/>
      <c r="R19" s="333"/>
      <c r="S19" s="332"/>
      <c r="T19" s="333"/>
      <c r="U19" s="332"/>
      <c r="V19" s="333"/>
      <c r="W19" s="332"/>
      <c r="X19" s="333"/>
      <c r="Y19" s="328"/>
    </row>
    <row r="20" spans="1:25" ht="9" customHeight="1">
      <c r="A20" s="317">
        <v>72</v>
      </c>
      <c r="B20" s="1631"/>
      <c r="C20" s="1843" t="s">
        <v>156</v>
      </c>
      <c r="D20" s="1843"/>
      <c r="E20" s="1634">
        <v>204</v>
      </c>
      <c r="F20" s="365"/>
      <c r="G20" s="1835"/>
      <c r="H20" s="1635"/>
      <c r="I20" s="368"/>
      <c r="J20" s="320">
        <v>289</v>
      </c>
      <c r="K20" s="324"/>
      <c r="L20" s="320">
        <v>279</v>
      </c>
      <c r="M20" s="324"/>
      <c r="N20" s="320">
        <v>306</v>
      </c>
      <c r="O20" s="324"/>
      <c r="P20" s="320">
        <v>450</v>
      </c>
      <c r="Q20" s="324"/>
      <c r="R20" s="320">
        <v>453</v>
      </c>
      <c r="S20" s="324"/>
      <c r="T20" s="320">
        <v>409</v>
      </c>
      <c r="U20" s="324"/>
      <c r="V20" s="320">
        <v>348</v>
      </c>
      <c r="W20" s="324"/>
      <c r="X20" s="320">
        <v>368</v>
      </c>
      <c r="Y20" s="328"/>
    </row>
    <row r="21" spans="1:25" ht="9" customHeight="1">
      <c r="A21" s="321">
        <v>73</v>
      </c>
      <c r="B21" s="364"/>
      <c r="C21" s="1831" t="s">
        <v>157</v>
      </c>
      <c r="D21" s="1831"/>
      <c r="E21" s="1634">
        <v>829</v>
      </c>
      <c r="F21" s="365"/>
      <c r="G21" s="366" t="s">
        <v>158</v>
      </c>
      <c r="H21" s="367"/>
      <c r="I21" s="368"/>
      <c r="J21" s="320">
        <v>814</v>
      </c>
      <c r="K21" s="324"/>
      <c r="L21" s="320">
        <v>804</v>
      </c>
      <c r="M21" s="324"/>
      <c r="N21" s="320">
        <v>802</v>
      </c>
      <c r="O21" s="324"/>
      <c r="P21" s="320">
        <v>810</v>
      </c>
      <c r="Q21" s="324"/>
      <c r="R21" s="320">
        <v>828</v>
      </c>
      <c r="S21" s="324"/>
      <c r="T21" s="320">
        <v>806</v>
      </c>
      <c r="U21" s="324"/>
      <c r="V21" s="320">
        <v>814</v>
      </c>
      <c r="W21" s="324"/>
      <c r="X21" s="320">
        <v>828</v>
      </c>
      <c r="Y21" s="328"/>
    </row>
    <row r="22" spans="1:25" ht="9" customHeight="1">
      <c r="A22" s="321">
        <v>75</v>
      </c>
      <c r="B22" s="364"/>
      <c r="C22" s="1831" t="s">
        <v>159</v>
      </c>
      <c r="D22" s="1831"/>
      <c r="E22" s="1634">
        <v>1024</v>
      </c>
      <c r="F22" s="365"/>
      <c r="G22" s="366" t="s">
        <v>160</v>
      </c>
      <c r="H22" s="367"/>
      <c r="I22" s="368"/>
      <c r="J22" s="320">
        <v>1034</v>
      </c>
      <c r="K22" s="324"/>
      <c r="L22" s="320">
        <v>1030</v>
      </c>
      <c r="M22" s="324"/>
      <c r="N22" s="320">
        <v>1170</v>
      </c>
      <c r="O22" s="324"/>
      <c r="P22" s="320">
        <v>1157</v>
      </c>
      <c r="Q22" s="324"/>
      <c r="R22" s="320">
        <v>912</v>
      </c>
      <c r="S22" s="324"/>
      <c r="T22" s="320">
        <v>894</v>
      </c>
      <c r="U22" s="324"/>
      <c r="V22" s="320">
        <v>978</v>
      </c>
      <c r="W22" s="324"/>
      <c r="X22" s="320">
        <v>981</v>
      </c>
      <c r="Y22" s="328"/>
    </row>
    <row r="23" spans="1:25" ht="9" customHeight="1">
      <c r="A23" s="372"/>
      <c r="B23" s="1832" t="s">
        <v>161</v>
      </c>
      <c r="C23" s="1832"/>
      <c r="D23" s="1832"/>
      <c r="E23" s="1633"/>
      <c r="F23" s="365"/>
      <c r="G23" s="1630"/>
      <c r="H23" s="369"/>
      <c r="I23" s="368"/>
      <c r="J23" s="325"/>
      <c r="K23" s="324"/>
      <c r="L23" s="325"/>
      <c r="M23" s="324"/>
      <c r="N23" s="325"/>
      <c r="O23" s="324"/>
      <c r="P23" s="325"/>
      <c r="Q23" s="324"/>
      <c r="R23" s="325"/>
      <c r="S23" s="324"/>
      <c r="T23" s="325"/>
      <c r="U23" s="324"/>
      <c r="V23" s="325"/>
      <c r="W23" s="324"/>
      <c r="X23" s="325"/>
      <c r="Y23" s="328"/>
    </row>
    <row r="24" spans="1:25" ht="9" customHeight="1">
      <c r="A24" s="1836">
        <v>76</v>
      </c>
      <c r="B24" s="326"/>
      <c r="C24" s="1833" t="s">
        <v>497</v>
      </c>
      <c r="D24" s="1833"/>
      <c r="E24" s="322"/>
      <c r="F24" s="328"/>
      <c r="G24" s="323"/>
      <c r="H24" s="324"/>
      <c r="I24" s="354"/>
      <c r="J24" s="325"/>
      <c r="K24" s="324"/>
      <c r="L24" s="325"/>
      <c r="M24" s="324"/>
      <c r="N24" s="325"/>
      <c r="O24" s="324"/>
      <c r="P24" s="325"/>
      <c r="Q24" s="324"/>
      <c r="R24" s="325"/>
      <c r="S24" s="324"/>
      <c r="T24" s="325"/>
      <c r="U24" s="324"/>
      <c r="V24" s="325"/>
      <c r="W24" s="324"/>
      <c r="X24" s="325"/>
      <c r="Y24" s="328"/>
    </row>
    <row r="25" spans="1:25" ht="9" customHeight="1">
      <c r="A25" s="1837"/>
      <c r="B25" s="317"/>
      <c r="C25" s="126"/>
      <c r="D25" s="126" t="s">
        <v>498</v>
      </c>
      <c r="E25" s="327">
        <v>291</v>
      </c>
      <c r="F25" s="328"/>
      <c r="G25" s="318"/>
      <c r="H25" s="319"/>
      <c r="I25" s="354"/>
      <c r="J25" s="320">
        <v>280</v>
      </c>
      <c r="K25" s="324"/>
      <c r="L25" s="320">
        <v>269</v>
      </c>
      <c r="M25" s="324"/>
      <c r="N25" s="320">
        <v>263</v>
      </c>
      <c r="O25" s="324"/>
      <c r="P25" s="320">
        <v>250</v>
      </c>
      <c r="Q25" s="324"/>
      <c r="R25" s="320">
        <v>73</v>
      </c>
      <c r="S25" s="324"/>
      <c r="T25" s="320">
        <v>70</v>
      </c>
      <c r="U25" s="324"/>
      <c r="V25" s="320">
        <v>74</v>
      </c>
      <c r="W25" s="324"/>
      <c r="X25" s="320">
        <v>72</v>
      </c>
      <c r="Y25" s="328"/>
    </row>
    <row r="26" spans="1:25" ht="9" customHeight="1">
      <c r="A26" s="321">
        <v>77</v>
      </c>
      <c r="B26" s="321"/>
      <c r="C26" s="1816" t="s">
        <v>162</v>
      </c>
      <c r="D26" s="1816"/>
      <c r="E26" s="327">
        <f>E25</f>
        <v>291</v>
      </c>
      <c r="F26" s="328"/>
      <c r="G26" s="318" t="s">
        <v>37</v>
      </c>
      <c r="H26" s="319"/>
      <c r="I26" s="354"/>
      <c r="J26" s="320">
        <v>280</v>
      </c>
      <c r="K26" s="324"/>
      <c r="L26" s="320">
        <v>269</v>
      </c>
      <c r="M26" s="324"/>
      <c r="N26" s="320">
        <v>263</v>
      </c>
      <c r="O26" s="324"/>
      <c r="P26" s="320">
        <v>250</v>
      </c>
      <c r="Q26" s="324"/>
      <c r="R26" s="320">
        <v>73</v>
      </c>
      <c r="S26" s="324"/>
      <c r="T26" s="320">
        <v>70</v>
      </c>
      <c r="U26" s="324"/>
      <c r="V26" s="320">
        <v>74</v>
      </c>
      <c r="W26" s="324"/>
      <c r="X26" s="320">
        <v>72</v>
      </c>
      <c r="Y26" s="328"/>
    </row>
    <row r="27" spans="1:25" ht="9" customHeight="1">
      <c r="A27" s="331">
        <v>78</v>
      </c>
      <c r="B27" s="331"/>
      <c r="C27" s="1821" t="s">
        <v>497</v>
      </c>
      <c r="D27" s="1821"/>
      <c r="E27" s="322"/>
      <c r="F27" s="328"/>
      <c r="G27" s="323"/>
      <c r="H27" s="324"/>
      <c r="I27" s="354"/>
      <c r="J27" s="325"/>
      <c r="K27" s="324"/>
      <c r="L27" s="325"/>
      <c r="M27" s="324"/>
      <c r="N27" s="325"/>
      <c r="O27" s="324"/>
      <c r="P27" s="325"/>
      <c r="Q27" s="324"/>
      <c r="R27" s="325"/>
      <c r="S27" s="324"/>
      <c r="T27" s="325"/>
      <c r="U27" s="324"/>
      <c r="V27" s="325"/>
      <c r="W27" s="324"/>
      <c r="X27" s="325"/>
      <c r="Y27" s="328"/>
    </row>
    <row r="28" spans="1:25" ht="9" customHeight="1">
      <c r="A28" s="317"/>
      <c r="B28" s="317"/>
      <c r="C28" s="126"/>
      <c r="D28" s="126" t="s">
        <v>499</v>
      </c>
      <c r="E28" s="327">
        <v>0</v>
      </c>
      <c r="F28" s="328"/>
      <c r="G28" s="318"/>
      <c r="H28" s="319"/>
      <c r="I28" s="354"/>
      <c r="J28" s="320">
        <v>0</v>
      </c>
      <c r="K28" s="324"/>
      <c r="L28" s="320">
        <v>0</v>
      </c>
      <c r="M28" s="324"/>
      <c r="N28" s="320">
        <v>0</v>
      </c>
      <c r="O28" s="324"/>
      <c r="P28" s="320">
        <v>0</v>
      </c>
      <c r="Q28" s="324"/>
      <c r="R28" s="320">
        <v>0</v>
      </c>
      <c r="S28" s="324"/>
      <c r="T28" s="320">
        <v>0</v>
      </c>
      <c r="U28" s="324"/>
      <c r="V28" s="320">
        <v>0</v>
      </c>
      <c r="W28" s="324"/>
      <c r="X28" s="320">
        <v>0</v>
      </c>
      <c r="Y28" s="328"/>
    </row>
    <row r="29" spans="1:25" ht="18" customHeight="1">
      <c r="A29" s="321">
        <v>79</v>
      </c>
      <c r="B29" s="321"/>
      <c r="C29" s="1816" t="s">
        <v>500</v>
      </c>
      <c r="D29" s="1816"/>
      <c r="E29" s="327">
        <v>0</v>
      </c>
      <c r="F29" s="328"/>
      <c r="G29" s="318" t="s">
        <v>163</v>
      </c>
      <c r="H29" s="319"/>
      <c r="I29" s="354"/>
      <c r="J29" s="320">
        <v>0</v>
      </c>
      <c r="K29" s="324"/>
      <c r="L29" s="320">
        <v>0</v>
      </c>
      <c r="M29" s="324"/>
      <c r="N29" s="320">
        <v>0</v>
      </c>
      <c r="O29" s="324"/>
      <c r="P29" s="320">
        <v>0</v>
      </c>
      <c r="Q29" s="324"/>
      <c r="R29" s="320">
        <v>0</v>
      </c>
      <c r="S29" s="324"/>
      <c r="T29" s="320">
        <v>0</v>
      </c>
      <c r="U29" s="324"/>
      <c r="V29" s="320">
        <v>0</v>
      </c>
      <c r="W29" s="324"/>
      <c r="X29" s="320">
        <v>0</v>
      </c>
      <c r="Y29" s="328"/>
    </row>
    <row r="30" spans="1:25" ht="21" customHeight="1">
      <c r="A30" s="372"/>
      <c r="B30" s="1814" t="s">
        <v>501</v>
      </c>
      <c r="C30" s="1814"/>
      <c r="D30" s="1814"/>
      <c r="E30" s="322"/>
      <c r="F30" s="328"/>
      <c r="G30" s="323"/>
      <c r="H30" s="324"/>
      <c r="I30" s="354"/>
      <c r="J30" s="325"/>
      <c r="K30" s="324"/>
      <c r="L30" s="325"/>
      <c r="M30" s="324"/>
      <c r="N30" s="325"/>
      <c r="O30" s="324"/>
      <c r="P30" s="325"/>
      <c r="Q30" s="324"/>
      <c r="R30" s="325"/>
      <c r="S30" s="324"/>
      <c r="T30" s="325"/>
      <c r="U30" s="324"/>
      <c r="V30" s="325"/>
      <c r="W30" s="324"/>
      <c r="X30" s="325"/>
      <c r="Y30" s="328"/>
    </row>
    <row r="31" spans="1:25" ht="18" customHeight="1">
      <c r="A31" s="317">
        <v>80</v>
      </c>
      <c r="B31" s="317"/>
      <c r="C31" s="1817" t="s">
        <v>502</v>
      </c>
      <c r="D31" s="1817"/>
      <c r="E31" s="374" t="s">
        <v>453</v>
      </c>
      <c r="F31" s="328"/>
      <c r="G31" s="318"/>
      <c r="H31" s="319"/>
      <c r="I31" s="354"/>
      <c r="J31" s="356" t="s">
        <v>453</v>
      </c>
      <c r="K31" s="324"/>
      <c r="L31" s="356" t="s">
        <v>453</v>
      </c>
      <c r="M31" s="324"/>
      <c r="N31" s="356" t="s">
        <v>453</v>
      </c>
      <c r="O31" s="324"/>
      <c r="P31" s="356" t="s">
        <v>453</v>
      </c>
      <c r="Q31" s="324"/>
      <c r="R31" s="356" t="s">
        <v>453</v>
      </c>
      <c r="S31" s="324"/>
      <c r="T31" s="356" t="s">
        <v>453</v>
      </c>
      <c r="U31" s="324"/>
      <c r="V31" s="356" t="s">
        <v>453</v>
      </c>
      <c r="W31" s="324"/>
      <c r="X31" s="356" t="s">
        <v>453</v>
      </c>
      <c r="Y31" s="328"/>
    </row>
    <row r="32" spans="1:25" ht="18" customHeight="1">
      <c r="A32" s="321">
        <v>81</v>
      </c>
      <c r="B32" s="321"/>
      <c r="C32" s="1816" t="s">
        <v>503</v>
      </c>
      <c r="D32" s="1816"/>
      <c r="E32" s="374" t="s">
        <v>453</v>
      </c>
      <c r="F32" s="328"/>
      <c r="G32" s="318"/>
      <c r="H32" s="319"/>
      <c r="I32" s="354"/>
      <c r="J32" s="356" t="s">
        <v>453</v>
      </c>
      <c r="K32" s="324"/>
      <c r="L32" s="356" t="s">
        <v>453</v>
      </c>
      <c r="M32" s="324"/>
      <c r="N32" s="356" t="s">
        <v>453</v>
      </c>
      <c r="O32" s="324"/>
      <c r="P32" s="356" t="s">
        <v>453</v>
      </c>
      <c r="Q32" s="324"/>
      <c r="R32" s="356" t="s">
        <v>453</v>
      </c>
      <c r="S32" s="324"/>
      <c r="T32" s="356" t="s">
        <v>453</v>
      </c>
      <c r="U32" s="324"/>
      <c r="V32" s="356" t="s">
        <v>453</v>
      </c>
      <c r="W32" s="324"/>
      <c r="X32" s="356" t="s">
        <v>453</v>
      </c>
      <c r="Y32" s="328"/>
    </row>
    <row r="33" spans="1:25" ht="9" customHeight="1">
      <c r="A33" s="331"/>
      <c r="B33" s="331"/>
      <c r="C33" s="288"/>
      <c r="D33" s="288"/>
      <c r="E33" s="375"/>
      <c r="F33" s="328"/>
      <c r="G33" s="1819" t="s">
        <v>799</v>
      </c>
      <c r="H33" s="324"/>
      <c r="I33" s="354"/>
      <c r="J33" s="361"/>
      <c r="K33" s="324"/>
      <c r="L33" s="361"/>
      <c r="M33" s="324"/>
      <c r="N33" s="361"/>
      <c r="O33" s="324"/>
      <c r="P33" s="361"/>
      <c r="Q33" s="324"/>
      <c r="R33" s="361"/>
      <c r="S33" s="324"/>
      <c r="T33" s="361"/>
      <c r="U33" s="324"/>
      <c r="V33" s="361"/>
      <c r="W33" s="324"/>
      <c r="X33" s="361"/>
      <c r="Y33" s="328"/>
    </row>
    <row r="34" spans="1:25" ht="9" customHeight="1">
      <c r="A34" s="373">
        <v>82</v>
      </c>
      <c r="B34" s="373"/>
      <c r="C34" s="1817" t="s">
        <v>164</v>
      </c>
      <c r="D34" s="1817"/>
      <c r="E34" s="327">
        <v>1003</v>
      </c>
      <c r="F34" s="328"/>
      <c r="G34" s="1820"/>
      <c r="H34" s="319"/>
      <c r="I34" s="354"/>
      <c r="J34" s="376">
        <v>1003</v>
      </c>
      <c r="K34" s="324"/>
      <c r="L34" s="376">
        <v>1003</v>
      </c>
      <c r="M34" s="324"/>
      <c r="N34" s="376">
        <v>1253</v>
      </c>
      <c r="O34" s="324"/>
      <c r="P34" s="376">
        <v>1253</v>
      </c>
      <c r="Q34" s="324"/>
      <c r="R34" s="376">
        <v>1253</v>
      </c>
      <c r="S34" s="324"/>
      <c r="T34" s="376">
        <v>1253</v>
      </c>
      <c r="U34" s="324"/>
      <c r="V34" s="376">
        <v>1504</v>
      </c>
      <c r="W34" s="324"/>
      <c r="X34" s="376">
        <v>1504</v>
      </c>
      <c r="Y34" s="328"/>
    </row>
    <row r="35" spans="1:25" ht="9" customHeight="1">
      <c r="A35" s="1838">
        <v>83</v>
      </c>
      <c r="B35" s="377"/>
      <c r="C35" s="1821" t="s">
        <v>504</v>
      </c>
      <c r="D35" s="1822"/>
      <c r="E35" s="338"/>
      <c r="F35" s="328"/>
      <c r="G35" s="1819" t="s">
        <v>439</v>
      </c>
      <c r="H35" s="324"/>
      <c r="I35" s="354"/>
      <c r="J35" s="378"/>
      <c r="K35" s="324"/>
      <c r="L35" s="378"/>
      <c r="M35" s="324"/>
      <c r="N35" s="378"/>
      <c r="O35" s="324"/>
      <c r="P35" s="378"/>
      <c r="Q35" s="324"/>
      <c r="R35" s="378"/>
      <c r="S35" s="324"/>
      <c r="T35" s="378"/>
      <c r="U35" s="324"/>
      <c r="V35" s="378"/>
      <c r="W35" s="324"/>
      <c r="X35" s="378"/>
      <c r="Y35" s="328"/>
    </row>
    <row r="36" spans="1:25" ht="9.75" customHeight="1">
      <c r="A36" s="1837"/>
      <c r="B36" s="373"/>
      <c r="C36" s="1817"/>
      <c r="D36" s="1823"/>
      <c r="E36" s="327">
        <v>602</v>
      </c>
      <c r="F36" s="328"/>
      <c r="G36" s="1820"/>
      <c r="H36" s="319"/>
      <c r="I36" s="354"/>
      <c r="J36" s="376">
        <v>597</v>
      </c>
      <c r="K36" s="324"/>
      <c r="L36" s="376">
        <v>608</v>
      </c>
      <c r="M36" s="324"/>
      <c r="N36" s="376">
        <v>369</v>
      </c>
      <c r="O36" s="324"/>
      <c r="P36" s="376">
        <v>376</v>
      </c>
      <c r="Q36" s="324"/>
      <c r="R36" s="376">
        <v>376</v>
      </c>
      <c r="S36" s="324"/>
      <c r="T36" s="376">
        <v>392</v>
      </c>
      <c r="U36" s="324"/>
      <c r="V36" s="376">
        <v>158</v>
      </c>
      <c r="W36" s="324"/>
      <c r="X36" s="376">
        <v>167</v>
      </c>
      <c r="Y36" s="328"/>
    </row>
    <row r="37" spans="1:25" ht="9" customHeight="1">
      <c r="A37" s="345">
        <v>84</v>
      </c>
      <c r="B37" s="345"/>
      <c r="C37" s="1816" t="s">
        <v>165</v>
      </c>
      <c r="D37" s="1816"/>
      <c r="E37" s="327">
        <v>1802</v>
      </c>
      <c r="F37" s="328"/>
      <c r="G37" s="318"/>
      <c r="H37" s="319"/>
      <c r="I37" s="354"/>
      <c r="J37" s="379">
        <v>1802</v>
      </c>
      <c r="K37" s="324"/>
      <c r="L37" s="379">
        <v>1802</v>
      </c>
      <c r="M37" s="324"/>
      <c r="N37" s="379">
        <v>2253</v>
      </c>
      <c r="O37" s="324"/>
      <c r="P37" s="379">
        <v>2253</v>
      </c>
      <c r="Q37" s="324"/>
      <c r="R37" s="379">
        <v>2253</v>
      </c>
      <c r="S37" s="324"/>
      <c r="T37" s="379">
        <v>2253</v>
      </c>
      <c r="U37" s="324"/>
      <c r="V37" s="379">
        <v>2704</v>
      </c>
      <c r="W37" s="324"/>
      <c r="X37" s="379">
        <v>2704</v>
      </c>
      <c r="Y37" s="328"/>
    </row>
    <row r="38" spans="1:25" ht="18" customHeight="1">
      <c r="A38" s="1436">
        <v>85</v>
      </c>
      <c r="B38" s="345"/>
      <c r="C38" s="1816" t="s">
        <v>505</v>
      </c>
      <c r="D38" s="1816"/>
      <c r="E38" s="380">
        <v>0</v>
      </c>
      <c r="F38" s="341"/>
      <c r="G38" s="342"/>
      <c r="H38" s="343"/>
      <c r="I38" s="381"/>
      <c r="J38" s="382">
        <v>0</v>
      </c>
      <c r="K38" s="343"/>
      <c r="L38" s="382">
        <v>0</v>
      </c>
      <c r="M38" s="343"/>
      <c r="N38" s="382">
        <v>0</v>
      </c>
      <c r="O38" s="343"/>
      <c r="P38" s="382">
        <v>0</v>
      </c>
      <c r="Q38" s="343"/>
      <c r="R38" s="382">
        <v>0</v>
      </c>
      <c r="S38" s="343"/>
      <c r="T38" s="382">
        <v>0</v>
      </c>
      <c r="U38" s="343"/>
      <c r="V38" s="382">
        <v>0</v>
      </c>
      <c r="W38" s="343"/>
      <c r="X38" s="382">
        <v>0</v>
      </c>
      <c r="Y38" s="344"/>
    </row>
    <row r="39" spans="1:25" ht="4.5" customHeight="1">
      <c r="A39" s="383"/>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row>
    <row r="40" spans="1:25" ht="27.75" customHeight="1">
      <c r="A40" s="127">
        <v>1</v>
      </c>
      <c r="B40" s="1818" t="s">
        <v>924</v>
      </c>
      <c r="C40" s="1818"/>
      <c r="D40" s="1818"/>
      <c r="E40" s="1818"/>
      <c r="F40" s="1818"/>
      <c r="G40" s="1818"/>
      <c r="H40" s="1818"/>
      <c r="I40" s="1818"/>
      <c r="J40" s="1818"/>
      <c r="K40" s="1818"/>
      <c r="L40" s="1818"/>
      <c r="M40" s="1818"/>
      <c r="N40" s="1818"/>
      <c r="O40" s="1818"/>
      <c r="P40" s="1818"/>
      <c r="Q40" s="1818"/>
      <c r="R40" s="1818"/>
      <c r="S40" s="1818"/>
      <c r="T40" s="1818"/>
      <c r="U40" s="1818"/>
      <c r="V40" s="1818"/>
      <c r="W40" s="1818"/>
      <c r="X40" s="1818"/>
      <c r="Y40" s="1818"/>
    </row>
    <row r="41" spans="1:25" ht="9" customHeight="1">
      <c r="A41" s="127">
        <v>2</v>
      </c>
      <c r="B41" s="1818" t="s">
        <v>166</v>
      </c>
      <c r="C41" s="1818"/>
      <c r="D41" s="1818"/>
      <c r="E41" s="1818"/>
      <c r="F41" s="1818"/>
      <c r="G41" s="1818"/>
      <c r="H41" s="1818"/>
      <c r="I41" s="1818"/>
      <c r="J41" s="1818"/>
      <c r="K41" s="1818"/>
      <c r="L41" s="1818"/>
      <c r="M41" s="1818"/>
      <c r="N41" s="1818"/>
      <c r="O41" s="1818"/>
      <c r="P41" s="1818"/>
      <c r="Q41" s="1818"/>
      <c r="R41" s="1818"/>
      <c r="S41" s="1818"/>
      <c r="T41" s="1818"/>
      <c r="U41" s="1818"/>
      <c r="V41" s="1818"/>
      <c r="W41" s="1818"/>
      <c r="X41" s="1818"/>
      <c r="Y41" s="1818"/>
    </row>
    <row r="42" spans="1:25" ht="9" customHeight="1">
      <c r="A42" s="127">
        <v>3</v>
      </c>
      <c r="B42" s="1815" t="s">
        <v>167</v>
      </c>
      <c r="C42" s="1815"/>
      <c r="D42" s="1815"/>
      <c r="E42" s="1815"/>
      <c r="F42" s="1815"/>
      <c r="G42" s="1815"/>
      <c r="H42" s="1815"/>
      <c r="I42" s="1815"/>
      <c r="J42" s="1815"/>
      <c r="K42" s="1815"/>
      <c r="L42" s="1815"/>
      <c r="M42" s="1815"/>
      <c r="N42" s="1815"/>
      <c r="O42" s="1815"/>
      <c r="P42" s="1815"/>
      <c r="Q42" s="1815"/>
      <c r="R42" s="1815"/>
      <c r="S42" s="1815"/>
      <c r="T42" s="1815"/>
      <c r="U42" s="1815"/>
      <c r="V42" s="1815"/>
      <c r="W42" s="1815"/>
      <c r="X42" s="1815"/>
      <c r="Y42" s="1815"/>
    </row>
    <row r="43" spans="1:25" ht="9" customHeight="1">
      <c r="A43" s="127">
        <v>4</v>
      </c>
      <c r="B43" s="1815" t="s">
        <v>168</v>
      </c>
      <c r="C43" s="1815"/>
      <c r="D43" s="1815"/>
      <c r="E43" s="1815"/>
      <c r="F43" s="1815"/>
      <c r="G43" s="1815"/>
      <c r="H43" s="1815"/>
      <c r="I43" s="1815"/>
      <c r="J43" s="1815"/>
      <c r="K43" s="1815"/>
      <c r="L43" s="1815"/>
      <c r="M43" s="1815"/>
      <c r="N43" s="1815"/>
      <c r="O43" s="1815"/>
      <c r="P43" s="1815"/>
      <c r="Q43" s="1815"/>
      <c r="R43" s="1815"/>
      <c r="S43" s="1815"/>
      <c r="T43" s="1815"/>
      <c r="U43" s="1815"/>
      <c r="V43" s="1815"/>
      <c r="W43" s="1815"/>
      <c r="X43" s="1815"/>
      <c r="Y43" s="1815"/>
    </row>
    <row r="44" spans="1:25" ht="18" customHeight="1">
      <c r="A44" s="127">
        <v>5</v>
      </c>
      <c r="B44" s="1815" t="s">
        <v>732</v>
      </c>
      <c r="C44" s="1815"/>
      <c r="D44" s="1815"/>
      <c r="E44" s="1815"/>
      <c r="F44" s="1815"/>
      <c r="G44" s="1815"/>
      <c r="H44" s="1815"/>
      <c r="I44" s="1815"/>
      <c r="J44" s="1815"/>
      <c r="K44" s="1815"/>
      <c r="L44" s="1815"/>
      <c r="M44" s="1815"/>
      <c r="N44" s="1815"/>
      <c r="O44" s="1815"/>
      <c r="P44" s="1815"/>
      <c r="Q44" s="1815"/>
      <c r="R44" s="1815"/>
      <c r="S44" s="1815"/>
      <c r="T44" s="1815"/>
      <c r="U44" s="1815"/>
      <c r="V44" s="1815"/>
      <c r="W44" s="1815"/>
      <c r="X44" s="1815"/>
      <c r="Y44" s="1815"/>
    </row>
    <row r="45" spans="1:25" ht="18" customHeight="1">
      <c r="A45" s="127">
        <v>6</v>
      </c>
      <c r="B45" s="1815" t="s">
        <v>169</v>
      </c>
      <c r="C45" s="1815"/>
      <c r="D45" s="1815"/>
      <c r="E45" s="1815"/>
      <c r="F45" s="1815"/>
      <c r="G45" s="1815"/>
      <c r="H45" s="1815"/>
      <c r="I45" s="1815"/>
      <c r="J45" s="1815"/>
      <c r="K45" s="1815"/>
      <c r="L45" s="1815"/>
      <c r="M45" s="1815"/>
      <c r="N45" s="1815"/>
      <c r="O45" s="1815"/>
      <c r="P45" s="1815"/>
      <c r="Q45" s="1815"/>
      <c r="R45" s="1815"/>
      <c r="S45" s="1815"/>
      <c r="T45" s="1815"/>
      <c r="U45" s="1815"/>
      <c r="V45" s="1815"/>
      <c r="W45" s="1815"/>
      <c r="X45" s="1815"/>
      <c r="Y45" s="1815"/>
    </row>
    <row r="46" spans="1:25" ht="19.5" customHeight="1">
      <c r="A46" s="127">
        <v>7</v>
      </c>
      <c r="B46" s="1815" t="s">
        <v>677</v>
      </c>
      <c r="C46" s="1815"/>
      <c r="D46" s="1815"/>
      <c r="E46" s="1815"/>
      <c r="F46" s="1815"/>
      <c r="G46" s="1815"/>
      <c r="H46" s="1815"/>
      <c r="I46" s="1815"/>
      <c r="J46" s="1815"/>
      <c r="K46" s="1815"/>
      <c r="L46" s="1815"/>
      <c r="M46" s="1815"/>
      <c r="N46" s="1815"/>
      <c r="O46" s="1815"/>
      <c r="P46" s="1815"/>
      <c r="Q46" s="1815"/>
      <c r="R46" s="1815"/>
      <c r="S46" s="1815"/>
      <c r="T46" s="1815"/>
      <c r="U46" s="1815"/>
      <c r="V46" s="1815"/>
      <c r="W46" s="1815"/>
      <c r="X46" s="1815"/>
      <c r="Y46" s="1815"/>
    </row>
    <row r="47" spans="1:25" ht="18.75" customHeight="1">
      <c r="A47" s="127">
        <v>8</v>
      </c>
      <c r="B47" s="1825" t="s">
        <v>832</v>
      </c>
      <c r="C47" s="1825"/>
      <c r="D47" s="1825"/>
      <c r="E47" s="1825"/>
      <c r="F47" s="1825"/>
      <c r="G47" s="1825"/>
      <c r="H47" s="1825"/>
      <c r="I47" s="1825"/>
      <c r="J47" s="1825"/>
      <c r="K47" s="1825"/>
      <c r="L47" s="1825"/>
      <c r="M47" s="1825"/>
      <c r="N47" s="1825"/>
      <c r="O47" s="1825"/>
      <c r="P47" s="1825"/>
      <c r="Q47" s="1825"/>
      <c r="R47" s="1825"/>
      <c r="S47" s="1825"/>
      <c r="T47" s="1825"/>
      <c r="U47" s="1825"/>
      <c r="V47" s="1825"/>
      <c r="W47" s="1825"/>
      <c r="X47" s="1825"/>
      <c r="Y47" s="1825"/>
    </row>
    <row r="48" spans="1:25" ht="28.5" customHeight="1">
      <c r="A48" s="129">
        <v>9</v>
      </c>
      <c r="B48" s="1826" t="s">
        <v>170</v>
      </c>
      <c r="C48" s="1826"/>
      <c r="D48" s="1826"/>
      <c r="E48" s="1826"/>
      <c r="F48" s="1826"/>
      <c r="G48" s="1826"/>
      <c r="H48" s="1826"/>
      <c r="I48" s="1826"/>
      <c r="J48" s="1826"/>
      <c r="K48" s="1826"/>
      <c r="L48" s="1826"/>
      <c r="M48" s="1826"/>
      <c r="N48" s="1826"/>
      <c r="O48" s="1826"/>
      <c r="P48" s="1826"/>
      <c r="Q48" s="1826"/>
      <c r="R48" s="1826"/>
      <c r="S48" s="1826"/>
      <c r="T48" s="1826"/>
      <c r="U48" s="1826"/>
      <c r="V48" s="1826"/>
      <c r="W48" s="1826"/>
      <c r="X48" s="1826"/>
      <c r="Y48" s="1826"/>
    </row>
    <row r="49" spans="1:25" ht="18.75" customHeight="1">
      <c r="A49" s="129">
        <v>10</v>
      </c>
      <c r="B49" s="1826" t="s">
        <v>908</v>
      </c>
      <c r="C49" s="1826"/>
      <c r="D49" s="1826"/>
      <c r="E49" s="1826"/>
      <c r="F49" s="1826"/>
      <c r="G49" s="1826"/>
      <c r="H49" s="1826"/>
      <c r="I49" s="1826"/>
      <c r="J49" s="1826"/>
      <c r="K49" s="1826"/>
      <c r="L49" s="1826"/>
      <c r="M49" s="1826"/>
      <c r="N49" s="1826"/>
      <c r="O49" s="1826"/>
      <c r="P49" s="1826"/>
      <c r="Q49" s="1826"/>
      <c r="R49" s="1826"/>
      <c r="S49" s="1826"/>
      <c r="T49" s="1826"/>
      <c r="U49" s="1826"/>
      <c r="V49" s="1826"/>
      <c r="W49" s="1826"/>
      <c r="X49" s="1826"/>
      <c r="Y49" s="1826"/>
    </row>
    <row r="50" spans="1:25" ht="9" customHeight="1">
      <c r="A50" s="129">
        <v>11</v>
      </c>
      <c r="B50" s="1826" t="s">
        <v>171</v>
      </c>
      <c r="C50" s="1826"/>
      <c r="D50" s="1826"/>
      <c r="E50" s="1826"/>
      <c r="F50" s="1826"/>
      <c r="G50" s="1826"/>
      <c r="H50" s="1826"/>
      <c r="I50" s="1826"/>
      <c r="J50" s="1826"/>
      <c r="K50" s="1826"/>
      <c r="L50" s="1826"/>
      <c r="M50" s="1826"/>
      <c r="N50" s="1826"/>
      <c r="O50" s="1826"/>
      <c r="P50" s="1826"/>
      <c r="Q50" s="1826"/>
      <c r="R50" s="1826"/>
      <c r="S50" s="1826"/>
      <c r="T50" s="1826"/>
      <c r="U50" s="1826"/>
      <c r="V50" s="1826"/>
      <c r="W50" s="1826"/>
      <c r="X50" s="1826"/>
      <c r="Y50" s="1826"/>
    </row>
    <row r="51" spans="1:25" ht="9">
      <c r="A51" s="128" t="s">
        <v>453</v>
      </c>
      <c r="B51" s="1824" t="s">
        <v>128</v>
      </c>
      <c r="C51" s="1824"/>
      <c r="D51" s="1824"/>
      <c r="E51" s="1824"/>
      <c r="F51" s="1824"/>
      <c r="G51" s="1824"/>
      <c r="H51" s="1824"/>
      <c r="I51" s="1824"/>
      <c r="J51" s="1824"/>
      <c r="K51" s="1824"/>
      <c r="L51" s="1824"/>
      <c r="M51" s="1824"/>
      <c r="N51" s="1824"/>
      <c r="O51" s="1824"/>
      <c r="P51" s="1824"/>
      <c r="Q51" s="1824"/>
      <c r="R51" s="1824"/>
      <c r="S51" s="1824"/>
      <c r="T51" s="1824"/>
      <c r="U51" s="1824"/>
      <c r="V51" s="1824"/>
      <c r="W51" s="1824"/>
      <c r="X51" s="1824"/>
      <c r="Y51" s="1824"/>
    </row>
  </sheetData>
  <sheetProtection/>
  <mergeCells count="48">
    <mergeCell ref="A35:A36"/>
    <mergeCell ref="B44:Y44"/>
    <mergeCell ref="B5:D5"/>
    <mergeCell ref="B19:D19"/>
    <mergeCell ref="C17:D17"/>
    <mergeCell ref="C20:D20"/>
    <mergeCell ref="C6:D6"/>
    <mergeCell ref="C16:D16"/>
    <mergeCell ref="B15:D15"/>
    <mergeCell ref="C7:D7"/>
    <mergeCell ref="C8:D8"/>
    <mergeCell ref="C14:D14"/>
    <mergeCell ref="C9:D9"/>
    <mergeCell ref="C18:D18"/>
    <mergeCell ref="C21:D21"/>
    <mergeCell ref="C26:D26"/>
    <mergeCell ref="C29:D29"/>
    <mergeCell ref="A1:Y1"/>
    <mergeCell ref="E3:H3"/>
    <mergeCell ref="A4:D4"/>
    <mergeCell ref="A2:Y2"/>
    <mergeCell ref="A3:D3"/>
    <mergeCell ref="C22:D22"/>
    <mergeCell ref="B23:D23"/>
    <mergeCell ref="C27:D27"/>
    <mergeCell ref="C24:D24"/>
    <mergeCell ref="G19:G20"/>
    <mergeCell ref="A24:A25"/>
    <mergeCell ref="B51:Y51"/>
    <mergeCell ref="B47:Y47"/>
    <mergeCell ref="B45:Y45"/>
    <mergeCell ref="B46:Y46"/>
    <mergeCell ref="B49:Y49"/>
    <mergeCell ref="B50:Y50"/>
    <mergeCell ref="B48:Y48"/>
    <mergeCell ref="B30:D30"/>
    <mergeCell ref="B42:Y42"/>
    <mergeCell ref="B43:Y43"/>
    <mergeCell ref="C38:D38"/>
    <mergeCell ref="C31:D31"/>
    <mergeCell ref="C32:D32"/>
    <mergeCell ref="B40:Y40"/>
    <mergeCell ref="B41:Y41"/>
    <mergeCell ref="C34:D34"/>
    <mergeCell ref="C37:D37"/>
    <mergeCell ref="G35:G36"/>
    <mergeCell ref="G33:G34"/>
    <mergeCell ref="C35:D36"/>
  </mergeCells>
  <printOptions horizontalCentered="1"/>
  <pageMargins left="0.2362204724409449" right="0.2362204724409449" top="0.2755905511811024" bottom="0.2362204724409449" header="0.11811023622047245" footer="0.11811023622047245"/>
  <pageSetup horizontalDpi="600" verticalDpi="600" orientation="landscape" scale="89"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D4" sqref="D4"/>
    </sheetView>
  </sheetViews>
  <sheetFormatPr defaultColWidth="9.140625" defaultRowHeight="12.75"/>
  <cols>
    <col min="1" max="3" width="2.140625" style="384" customWidth="1"/>
    <col min="4" max="4" width="69.8515625" style="384" customWidth="1"/>
    <col min="5" max="5" width="11.421875" style="384" customWidth="1"/>
    <col min="6" max="6" width="1.28515625" style="384" customWidth="1"/>
    <col min="7" max="7" width="10.57421875" style="384" customWidth="1"/>
    <col min="8" max="8" width="10.140625" style="384" customWidth="1"/>
    <col min="9" max="9" width="1.28515625" style="384" customWidth="1"/>
    <col min="10" max="10" width="13.57421875" style="384" customWidth="1"/>
    <col min="11" max="11" width="7.8515625" style="384" customWidth="1"/>
    <col min="12" max="12" width="11.421875" style="384" customWidth="1"/>
    <col min="13" max="14" width="1.28515625" style="384" customWidth="1"/>
    <col min="15" max="15" width="9.140625" style="384" customWidth="1"/>
    <col min="16" max="16384" width="9.140625" style="384" customWidth="1"/>
  </cols>
  <sheetData>
    <row r="1" spans="1:14" ht="16.5">
      <c r="A1" s="1805" t="s">
        <v>678</v>
      </c>
      <c r="B1" s="1805"/>
      <c r="C1" s="1805"/>
      <c r="D1" s="1805"/>
      <c r="E1" s="1805"/>
      <c r="F1" s="1805"/>
      <c r="G1" s="1805"/>
      <c r="H1" s="1805"/>
      <c r="I1" s="1805"/>
      <c r="J1" s="1805"/>
      <c r="K1" s="1805"/>
      <c r="L1" s="1805"/>
      <c r="M1" s="1805"/>
      <c r="N1" s="1805"/>
    </row>
    <row r="2" spans="1:14" ht="4.5" customHeight="1">
      <c r="A2" s="287"/>
      <c r="B2" s="287"/>
      <c r="C2" s="287"/>
      <c r="D2" s="287"/>
      <c r="E2" s="287"/>
      <c r="F2" s="287"/>
      <c r="G2" s="287"/>
      <c r="H2" s="287"/>
      <c r="I2" s="287"/>
      <c r="J2" s="287"/>
      <c r="K2" s="287"/>
      <c r="L2" s="287"/>
      <c r="M2" s="287"/>
      <c r="N2" s="287"/>
    </row>
    <row r="3" spans="1:14" ht="10.5" customHeight="1">
      <c r="A3" s="1863" t="s">
        <v>440</v>
      </c>
      <c r="B3" s="1863"/>
      <c r="C3" s="1863"/>
      <c r="D3" s="1864"/>
      <c r="E3" s="1827" t="s">
        <v>904</v>
      </c>
      <c r="F3" s="1828"/>
      <c r="G3" s="1828"/>
      <c r="H3" s="1828"/>
      <c r="I3" s="1828"/>
      <c r="J3" s="1828"/>
      <c r="K3" s="1828"/>
      <c r="L3" s="1828"/>
      <c r="M3" s="1828"/>
      <c r="N3" s="1862"/>
    </row>
    <row r="4" spans="1:14" ht="21" customHeight="1">
      <c r="A4" s="385"/>
      <c r="B4" s="385"/>
      <c r="C4" s="385"/>
      <c r="D4" s="385"/>
      <c r="E4" s="386" t="s">
        <v>511</v>
      </c>
      <c r="F4" s="387"/>
      <c r="G4" s="1867" t="s">
        <v>901</v>
      </c>
      <c r="H4" s="1867"/>
      <c r="I4" s="388"/>
      <c r="J4" s="389" t="s">
        <v>514</v>
      </c>
      <c r="K4" s="387"/>
      <c r="L4" s="387" t="s">
        <v>517</v>
      </c>
      <c r="M4" s="388"/>
      <c r="N4" s="350"/>
    </row>
    <row r="5" spans="1:14" ht="10.5" customHeight="1">
      <c r="A5" s="385"/>
      <c r="B5" s="385"/>
      <c r="C5" s="385"/>
      <c r="D5" s="385"/>
      <c r="E5" s="386" t="s">
        <v>512</v>
      </c>
      <c r="F5" s="387"/>
      <c r="G5" s="387"/>
      <c r="H5" s="387" t="s">
        <v>508</v>
      </c>
      <c r="I5" s="388"/>
      <c r="J5" s="387" t="s">
        <v>515</v>
      </c>
      <c r="K5" s="387"/>
      <c r="L5" s="387" t="s">
        <v>518</v>
      </c>
      <c r="M5" s="388"/>
      <c r="N5" s="350"/>
    </row>
    <row r="6" spans="1:14" ht="10.5" customHeight="1">
      <c r="A6" s="1865"/>
      <c r="B6" s="1865"/>
      <c r="C6" s="1866"/>
      <c r="D6" s="390"/>
      <c r="E6" s="1766" t="s">
        <v>510</v>
      </c>
      <c r="F6" s="391"/>
      <c r="G6" s="1767" t="s">
        <v>455</v>
      </c>
      <c r="H6" s="1767" t="s">
        <v>509</v>
      </c>
      <c r="I6" s="392"/>
      <c r="J6" s="391" t="s">
        <v>513</v>
      </c>
      <c r="K6" s="391" t="s">
        <v>456</v>
      </c>
      <c r="L6" s="391" t="s">
        <v>516</v>
      </c>
      <c r="M6" s="1449" t="s">
        <v>96</v>
      </c>
      <c r="N6" s="393"/>
    </row>
    <row r="7" spans="1:14" ht="9" customHeight="1">
      <c r="A7" s="1868" t="s">
        <v>260</v>
      </c>
      <c r="B7" s="1868"/>
      <c r="C7" s="1868"/>
      <c r="D7" s="1869"/>
      <c r="E7" s="394"/>
      <c r="F7" s="395"/>
      <c r="G7" s="395"/>
      <c r="H7" s="395"/>
      <c r="I7" s="395"/>
      <c r="J7" s="395"/>
      <c r="K7" s="395"/>
      <c r="L7" s="395"/>
      <c r="M7" s="395"/>
      <c r="N7" s="396"/>
    </row>
    <row r="8" spans="1:14" ht="10.5" customHeight="1">
      <c r="A8" s="397"/>
      <c r="B8" s="1851" t="s">
        <v>261</v>
      </c>
      <c r="C8" s="1851"/>
      <c r="D8" s="1852"/>
      <c r="E8" s="1427">
        <v>3663</v>
      </c>
      <c r="F8" s="1427"/>
      <c r="G8" s="1430">
        <v>0</v>
      </c>
      <c r="H8" s="1430">
        <v>0</v>
      </c>
      <c r="I8" s="1497"/>
      <c r="J8" s="1427">
        <f>E8+G8+H8</f>
        <v>3663</v>
      </c>
      <c r="K8" s="1431"/>
      <c r="L8" s="398"/>
      <c r="M8" s="399"/>
      <c r="N8" s="400"/>
    </row>
    <row r="9" spans="1:14" ht="10.5" customHeight="1">
      <c r="A9" s="401"/>
      <c r="B9" s="1854" t="s">
        <v>262</v>
      </c>
      <c r="C9" s="1854"/>
      <c r="D9" s="1855"/>
      <c r="E9" s="1427">
        <v>14138</v>
      </c>
      <c r="F9" s="1432"/>
      <c r="G9" s="1430">
        <v>-1</v>
      </c>
      <c r="H9" s="1430">
        <v>0</v>
      </c>
      <c r="I9" s="1432"/>
      <c r="J9" s="1427">
        <f>E9+G9+H9</f>
        <v>14137</v>
      </c>
      <c r="K9" s="1433"/>
      <c r="L9" s="402"/>
      <c r="M9" s="403"/>
      <c r="N9" s="404"/>
    </row>
    <row r="10" spans="1:14" ht="10.5" customHeight="1">
      <c r="A10" s="401"/>
      <c r="B10" s="1854" t="s">
        <v>263</v>
      </c>
      <c r="C10" s="1854"/>
      <c r="D10" s="1855"/>
      <c r="E10" s="1427">
        <v>102628</v>
      </c>
      <c r="F10" s="1432"/>
      <c r="G10" s="1430">
        <v>-246</v>
      </c>
      <c r="H10" s="1430">
        <v>0</v>
      </c>
      <c r="I10" s="1432"/>
      <c r="J10" s="1427">
        <f>E10+G10+H10</f>
        <v>102382</v>
      </c>
      <c r="K10" s="1433"/>
      <c r="L10" s="402"/>
      <c r="M10" s="403"/>
      <c r="N10" s="350"/>
    </row>
    <row r="11" spans="1:14" ht="19.5" customHeight="1">
      <c r="A11" s="405"/>
      <c r="B11" s="406"/>
      <c r="C11" s="1847" t="s">
        <v>506</v>
      </c>
      <c r="D11" s="1848"/>
      <c r="E11" s="1428"/>
      <c r="F11" s="1427"/>
      <c r="G11" s="1430"/>
      <c r="H11" s="1430"/>
      <c r="I11" s="1427"/>
      <c r="J11" s="1427"/>
      <c r="K11" s="1434">
        <v>0</v>
      </c>
      <c r="L11" s="1338" t="s">
        <v>265</v>
      </c>
      <c r="M11" s="407"/>
      <c r="N11" s="350"/>
    </row>
    <row r="12" spans="1:14" ht="19.5" customHeight="1">
      <c r="A12" s="405"/>
      <c r="B12" s="408"/>
      <c r="C12" s="1847" t="s">
        <v>507</v>
      </c>
      <c r="D12" s="1848"/>
      <c r="E12" s="1429"/>
      <c r="F12" s="1432"/>
      <c r="G12" s="1375"/>
      <c r="H12" s="1375"/>
      <c r="I12" s="1432"/>
      <c r="J12" s="1432"/>
      <c r="K12" s="1434">
        <v>56</v>
      </c>
      <c r="L12" s="1338" t="s">
        <v>267</v>
      </c>
      <c r="M12" s="403"/>
      <c r="N12" s="350"/>
    </row>
    <row r="13" spans="1:14" ht="9" customHeight="1">
      <c r="A13" s="405"/>
      <c r="B13" s="408"/>
      <c r="C13" s="1847" t="s">
        <v>939</v>
      </c>
      <c r="D13" s="1848"/>
      <c r="E13" s="1429"/>
      <c r="F13" s="1432"/>
      <c r="G13" s="1375"/>
      <c r="H13" s="1375"/>
      <c r="I13" s="1432"/>
      <c r="J13" s="1432"/>
      <c r="K13" s="1434">
        <v>0</v>
      </c>
      <c r="L13" s="1338"/>
      <c r="M13" s="403"/>
      <c r="N13" s="350"/>
    </row>
    <row r="14" spans="1:14" ht="9" customHeight="1">
      <c r="A14" s="405"/>
      <c r="B14" s="408"/>
      <c r="C14" s="1847" t="s">
        <v>269</v>
      </c>
      <c r="D14" s="1848"/>
      <c r="E14" s="1429"/>
      <c r="F14" s="1432"/>
      <c r="G14" s="1375"/>
      <c r="H14" s="1375"/>
      <c r="I14" s="1432"/>
      <c r="J14" s="1432"/>
      <c r="K14" s="1433">
        <f>J10-K12-K11</f>
        <v>102326</v>
      </c>
      <c r="L14" s="1338"/>
      <c r="M14" s="403"/>
      <c r="N14" s="350"/>
    </row>
    <row r="15" spans="1:14" ht="9" customHeight="1">
      <c r="A15" s="401"/>
      <c r="B15" s="1849" t="s">
        <v>270</v>
      </c>
      <c r="C15" s="1849"/>
      <c r="D15" s="1850"/>
      <c r="E15" s="1427">
        <v>5083</v>
      </c>
      <c r="F15" s="1427"/>
      <c r="G15" s="1430">
        <v>0</v>
      </c>
      <c r="H15" s="1430">
        <v>0</v>
      </c>
      <c r="I15" s="1427"/>
      <c r="J15" s="1427">
        <f>E15+G15+H15</f>
        <v>5083</v>
      </c>
      <c r="K15" s="1435"/>
      <c r="L15" s="1339"/>
      <c r="M15" s="403"/>
      <c r="N15" s="350"/>
    </row>
    <row r="16" spans="1:14" ht="9" customHeight="1">
      <c r="A16" s="401"/>
      <c r="B16" s="1849" t="s">
        <v>933</v>
      </c>
      <c r="C16" s="1849"/>
      <c r="D16" s="1850"/>
      <c r="E16" s="1427">
        <v>44513</v>
      </c>
      <c r="F16" s="1427"/>
      <c r="G16" s="1430">
        <v>0</v>
      </c>
      <c r="H16" s="1430">
        <v>0</v>
      </c>
      <c r="I16" s="1432"/>
      <c r="J16" s="1427">
        <f>E16+G16+H16</f>
        <v>44513</v>
      </c>
      <c r="K16" s="1433"/>
      <c r="L16" s="1338"/>
      <c r="M16" s="403"/>
      <c r="N16" s="350"/>
    </row>
    <row r="17" spans="1:14" ht="9" customHeight="1">
      <c r="A17" s="401"/>
      <c r="B17" s="1849" t="s">
        <v>271</v>
      </c>
      <c r="C17" s="1849"/>
      <c r="D17" s="1850"/>
      <c r="E17" s="1427">
        <v>368434</v>
      </c>
      <c r="F17" s="1427"/>
      <c r="G17" s="1430">
        <v>0</v>
      </c>
      <c r="H17" s="1430">
        <v>0</v>
      </c>
      <c r="I17" s="1432"/>
      <c r="J17" s="1427">
        <f>E17+G17+H17</f>
        <v>368434</v>
      </c>
      <c r="K17" s="1433"/>
      <c r="L17" s="1338"/>
      <c r="M17" s="403"/>
      <c r="N17" s="404"/>
    </row>
    <row r="18" spans="1:14" ht="9" customHeight="1">
      <c r="A18" s="401"/>
      <c r="B18" s="1849" t="s">
        <v>272</v>
      </c>
      <c r="C18" s="1849"/>
      <c r="D18" s="1850"/>
      <c r="E18" s="1427">
        <v>-1641</v>
      </c>
      <c r="F18" s="1427"/>
      <c r="G18" s="1430">
        <v>0</v>
      </c>
      <c r="H18" s="1430">
        <v>0</v>
      </c>
      <c r="I18" s="1432"/>
      <c r="J18" s="1427">
        <f>E18+G18+H18</f>
        <v>-1641</v>
      </c>
      <c r="K18" s="1433"/>
      <c r="L18" s="1338"/>
      <c r="M18" s="403"/>
      <c r="N18" s="350"/>
    </row>
    <row r="19" spans="1:14" ht="10.5" customHeight="1">
      <c r="A19" s="409"/>
      <c r="B19" s="408"/>
      <c r="C19" s="1847" t="s">
        <v>810</v>
      </c>
      <c r="D19" s="1848"/>
      <c r="E19" s="1429"/>
      <c r="F19" s="1432"/>
      <c r="G19" s="1375"/>
      <c r="H19" s="1375"/>
      <c r="I19" s="1432"/>
      <c r="J19" s="1432"/>
      <c r="K19" s="1434">
        <v>-291</v>
      </c>
      <c r="L19" s="1338" t="s">
        <v>37</v>
      </c>
      <c r="M19" s="403"/>
      <c r="N19" s="350"/>
    </row>
    <row r="20" spans="1:14" ht="9" customHeight="1">
      <c r="A20" s="410"/>
      <c r="B20" s="408"/>
      <c r="C20" s="1847" t="s">
        <v>932</v>
      </c>
      <c r="D20" s="1848"/>
      <c r="E20" s="1429"/>
      <c r="F20" s="1432"/>
      <c r="G20" s="1375"/>
      <c r="H20" s="1375"/>
      <c r="I20" s="1432"/>
      <c r="J20" s="1432"/>
      <c r="K20" s="1434">
        <v>0</v>
      </c>
      <c r="L20" s="1338" t="s">
        <v>163</v>
      </c>
      <c r="M20" s="403"/>
      <c r="N20" s="350"/>
    </row>
    <row r="21" spans="1:14" ht="9" customHeight="1">
      <c r="A21" s="410"/>
      <c r="B21" s="408"/>
      <c r="C21" s="1847" t="s">
        <v>938</v>
      </c>
      <c r="D21" s="1848"/>
      <c r="E21" s="1429"/>
      <c r="F21" s="1432"/>
      <c r="G21" s="1375"/>
      <c r="H21" s="1375"/>
      <c r="I21" s="1432"/>
      <c r="J21" s="1432"/>
      <c r="K21" s="1433">
        <f>J18-K19-K20</f>
        <v>-1350</v>
      </c>
      <c r="L21" s="1338"/>
      <c r="M21" s="403"/>
      <c r="N21" s="350"/>
    </row>
    <row r="22" spans="1:14" ht="9" customHeight="1">
      <c r="A22" s="397"/>
      <c r="B22" s="1849" t="s">
        <v>457</v>
      </c>
      <c r="C22" s="1849"/>
      <c r="D22" s="1850"/>
      <c r="E22" s="1427">
        <v>22003</v>
      </c>
      <c r="F22" s="1427"/>
      <c r="G22" s="1430">
        <v>0</v>
      </c>
      <c r="H22" s="1430">
        <v>0</v>
      </c>
      <c r="I22" s="1427"/>
      <c r="J22" s="1427">
        <f aca="true" t="shared" si="0" ref="J22:J27">E22+G22+H22</f>
        <v>22003</v>
      </c>
      <c r="K22" s="1435"/>
      <c r="L22" s="1339"/>
      <c r="M22" s="407"/>
      <c r="N22" s="350"/>
    </row>
    <row r="23" spans="1:14" ht="10.5" customHeight="1">
      <c r="A23" s="401"/>
      <c r="B23" s="1849" t="s">
        <v>274</v>
      </c>
      <c r="C23" s="1849"/>
      <c r="D23" s="1850"/>
      <c r="E23" s="1427">
        <v>10517</v>
      </c>
      <c r="F23" s="1427"/>
      <c r="G23" s="1430">
        <v>0</v>
      </c>
      <c r="H23" s="1430">
        <v>0</v>
      </c>
      <c r="I23" s="1432"/>
      <c r="J23" s="1427">
        <f t="shared" si="0"/>
        <v>10517</v>
      </c>
      <c r="K23" s="1433"/>
      <c r="L23" s="1338"/>
      <c r="M23" s="403"/>
      <c r="N23" s="350"/>
    </row>
    <row r="24" spans="1:14" ht="10.5" customHeight="1">
      <c r="A24" s="401"/>
      <c r="B24" s="1849" t="s">
        <v>275</v>
      </c>
      <c r="C24" s="1849"/>
      <c r="D24" s="1850"/>
      <c r="E24" s="1427">
        <v>1733</v>
      </c>
      <c r="F24" s="1427"/>
      <c r="G24" s="1430">
        <v>0</v>
      </c>
      <c r="H24" s="1430">
        <v>0</v>
      </c>
      <c r="I24" s="1432"/>
      <c r="J24" s="1427">
        <f t="shared" si="0"/>
        <v>1733</v>
      </c>
      <c r="K24" s="1433"/>
      <c r="L24" s="1338"/>
      <c r="M24" s="403"/>
      <c r="N24" s="350"/>
    </row>
    <row r="25" spans="1:14" ht="10.5" customHeight="1">
      <c r="A25" s="401"/>
      <c r="B25" s="1849" t="s">
        <v>276</v>
      </c>
      <c r="C25" s="1849"/>
      <c r="D25" s="1850"/>
      <c r="E25" s="1427">
        <v>5510</v>
      </c>
      <c r="F25" s="1427"/>
      <c r="G25" s="1430">
        <v>0</v>
      </c>
      <c r="H25" s="1430">
        <v>0</v>
      </c>
      <c r="I25" s="1432"/>
      <c r="J25" s="1427">
        <f t="shared" si="0"/>
        <v>5510</v>
      </c>
      <c r="K25" s="1433"/>
      <c r="L25" s="1338" t="s">
        <v>217</v>
      </c>
      <c r="M25" s="403"/>
      <c r="N25" s="350"/>
    </row>
    <row r="26" spans="1:14" ht="10.5" customHeight="1">
      <c r="A26" s="401"/>
      <c r="B26" s="1849" t="s">
        <v>277</v>
      </c>
      <c r="C26" s="1849"/>
      <c r="D26" s="1850"/>
      <c r="E26" s="1427">
        <v>1921</v>
      </c>
      <c r="F26" s="1427"/>
      <c r="G26" s="1430">
        <v>0</v>
      </c>
      <c r="H26" s="1430">
        <v>0</v>
      </c>
      <c r="I26" s="1432"/>
      <c r="J26" s="1427">
        <f t="shared" si="0"/>
        <v>1921</v>
      </c>
      <c r="K26" s="1433"/>
      <c r="L26" s="1338" t="s">
        <v>278</v>
      </c>
      <c r="M26" s="403"/>
      <c r="N26" s="350"/>
    </row>
    <row r="27" spans="1:14" ht="19.5" customHeight="1">
      <c r="A27" s="401"/>
      <c r="B27" s="1849" t="s">
        <v>519</v>
      </c>
      <c r="C27" s="1849"/>
      <c r="D27" s="1850"/>
      <c r="E27" s="1427">
        <v>499</v>
      </c>
      <c r="F27" s="1427"/>
      <c r="G27" s="1430">
        <v>0</v>
      </c>
      <c r="H27" s="1430">
        <v>398</v>
      </c>
      <c r="I27" s="1432"/>
      <c r="J27" s="1427">
        <f t="shared" si="0"/>
        <v>897</v>
      </c>
      <c r="K27" s="1433"/>
      <c r="L27" s="1338"/>
      <c r="M27" s="403"/>
      <c r="N27" s="350"/>
    </row>
    <row r="28" spans="1:14" ht="19.5" customHeight="1">
      <c r="A28" s="410"/>
      <c r="B28" s="408"/>
      <c r="C28" s="1847" t="s">
        <v>520</v>
      </c>
      <c r="D28" s="1848"/>
      <c r="E28" s="1429"/>
      <c r="F28" s="1432"/>
      <c r="G28" s="1498"/>
      <c r="H28" s="1498"/>
      <c r="I28" s="1432"/>
      <c r="J28" s="1432"/>
      <c r="K28" s="1499">
        <v>0</v>
      </c>
      <c r="L28" s="1338" t="s">
        <v>279</v>
      </c>
      <c r="M28" s="403"/>
      <c r="N28" s="350"/>
    </row>
    <row r="29" spans="1:14" ht="19.5" customHeight="1">
      <c r="A29" s="410"/>
      <c r="B29" s="408"/>
      <c r="C29" s="1847" t="s">
        <v>521</v>
      </c>
      <c r="D29" s="1848"/>
      <c r="E29" s="1429"/>
      <c r="F29" s="1432"/>
      <c r="G29" s="1498"/>
      <c r="H29" s="1498"/>
      <c r="I29" s="1432"/>
      <c r="J29" s="1432"/>
      <c r="K29" s="1499">
        <v>0</v>
      </c>
      <c r="L29" s="1338" t="s">
        <v>280</v>
      </c>
      <c r="M29" s="403"/>
      <c r="N29" s="350"/>
    </row>
    <row r="30" spans="1:14" ht="19.5" customHeight="1">
      <c r="A30" s="410"/>
      <c r="B30" s="408"/>
      <c r="C30" s="1847" t="s">
        <v>506</v>
      </c>
      <c r="D30" s="1848"/>
      <c r="E30" s="1429"/>
      <c r="F30" s="1432"/>
      <c r="G30" s="1498"/>
      <c r="H30" s="1498"/>
      <c r="I30" s="1432"/>
      <c r="J30" s="1432"/>
      <c r="K30" s="1499">
        <v>431</v>
      </c>
      <c r="L30" s="1338" t="s">
        <v>281</v>
      </c>
      <c r="M30" s="403"/>
      <c r="N30" s="350"/>
    </row>
    <row r="31" spans="1:14" ht="9" customHeight="1">
      <c r="A31" s="410"/>
      <c r="B31" s="408"/>
      <c r="C31" s="1847" t="s">
        <v>937</v>
      </c>
      <c r="D31" s="1848"/>
      <c r="E31" s="1429"/>
      <c r="F31" s="1432"/>
      <c r="G31" s="1498"/>
      <c r="H31" s="1498"/>
      <c r="I31" s="1432"/>
      <c r="J31" s="1432"/>
      <c r="K31" s="1499">
        <v>10</v>
      </c>
      <c r="L31" s="1338" t="s">
        <v>218</v>
      </c>
      <c r="M31" s="403"/>
      <c r="N31" s="350"/>
    </row>
    <row r="32" spans="1:14" ht="19.5" customHeight="1">
      <c r="A32" s="410"/>
      <c r="B32" s="408"/>
      <c r="C32" s="1847" t="s">
        <v>522</v>
      </c>
      <c r="D32" s="1848"/>
      <c r="E32" s="1429"/>
      <c r="F32" s="1432"/>
      <c r="G32" s="1498"/>
      <c r="H32" s="1498"/>
      <c r="I32" s="1432"/>
      <c r="J32" s="1432"/>
      <c r="K32" s="1499">
        <v>3</v>
      </c>
      <c r="L32" s="1338" t="s">
        <v>282</v>
      </c>
      <c r="M32" s="403"/>
      <c r="N32" s="350"/>
    </row>
    <row r="33" spans="1:14" ht="9" customHeight="1">
      <c r="A33" s="410"/>
      <c r="B33" s="408"/>
      <c r="C33" s="1847" t="s">
        <v>931</v>
      </c>
      <c r="D33" s="1848"/>
      <c r="E33" s="1429"/>
      <c r="F33" s="1432"/>
      <c r="G33" s="1498"/>
      <c r="H33" s="1498"/>
      <c r="I33" s="1432"/>
      <c r="J33" s="1432"/>
      <c r="K33" s="1499">
        <v>34</v>
      </c>
      <c r="L33" s="1338"/>
      <c r="M33" s="403"/>
      <c r="N33" s="350"/>
    </row>
    <row r="34" spans="1:14" ht="19.5" customHeight="1">
      <c r="A34" s="410"/>
      <c r="B34" s="408"/>
      <c r="C34" s="1847" t="s">
        <v>844</v>
      </c>
      <c r="D34" s="1848"/>
      <c r="E34" s="1429"/>
      <c r="F34" s="1432"/>
      <c r="G34" s="1498"/>
      <c r="H34" s="1498"/>
      <c r="I34" s="1432"/>
      <c r="J34" s="1432"/>
      <c r="K34" s="1499">
        <v>0</v>
      </c>
      <c r="L34" s="1338" t="s">
        <v>283</v>
      </c>
      <c r="M34" s="403"/>
      <c r="N34" s="350"/>
    </row>
    <row r="35" spans="1:14" ht="19.5" customHeight="1">
      <c r="A35" s="410"/>
      <c r="B35" s="408"/>
      <c r="C35" s="1847" t="s">
        <v>523</v>
      </c>
      <c r="D35" s="1848"/>
      <c r="E35" s="1429"/>
      <c r="F35" s="1432"/>
      <c r="G35" s="1498"/>
      <c r="H35" s="1498"/>
      <c r="I35" s="1432"/>
      <c r="J35" s="1432"/>
      <c r="K35" s="1499">
        <v>0</v>
      </c>
      <c r="L35" s="1338" t="s">
        <v>284</v>
      </c>
      <c r="M35" s="403"/>
      <c r="N35" s="350"/>
    </row>
    <row r="36" spans="1:14" ht="9" customHeight="1">
      <c r="A36" s="410"/>
      <c r="B36" s="408"/>
      <c r="C36" s="1847" t="s">
        <v>285</v>
      </c>
      <c r="D36" s="1848"/>
      <c r="E36" s="1429"/>
      <c r="F36" s="1432"/>
      <c r="G36" s="1498"/>
      <c r="H36" s="1498"/>
      <c r="I36" s="1432"/>
      <c r="J36" s="1432"/>
      <c r="K36" s="1499">
        <v>398</v>
      </c>
      <c r="L36" s="1338" t="s">
        <v>286</v>
      </c>
      <c r="M36" s="403"/>
      <c r="N36" s="350"/>
    </row>
    <row r="37" spans="1:14" ht="19.5" customHeight="1">
      <c r="A37" s="410"/>
      <c r="B37" s="408"/>
      <c r="C37" s="1847" t="s">
        <v>507</v>
      </c>
      <c r="D37" s="1848"/>
      <c r="E37" s="1429"/>
      <c r="F37" s="1432"/>
      <c r="G37" s="1498"/>
      <c r="H37" s="1498"/>
      <c r="I37" s="1432"/>
      <c r="J37" s="1432"/>
      <c r="K37" s="1499">
        <v>14</v>
      </c>
      <c r="L37" s="1338" t="s">
        <v>287</v>
      </c>
      <c r="M37" s="403"/>
      <c r="N37" s="350"/>
    </row>
    <row r="38" spans="1:14" ht="9" customHeight="1">
      <c r="A38" s="410"/>
      <c r="B38" s="408"/>
      <c r="C38" s="1847" t="s">
        <v>288</v>
      </c>
      <c r="D38" s="1848"/>
      <c r="E38" s="1429"/>
      <c r="F38" s="1432"/>
      <c r="G38" s="1498"/>
      <c r="H38" s="1498"/>
      <c r="I38" s="1432"/>
      <c r="J38" s="1432"/>
      <c r="K38" s="1500">
        <f>J27-SUM(K28:K37)</f>
        <v>7</v>
      </c>
      <c r="L38" s="1338"/>
      <c r="M38" s="403"/>
      <c r="N38" s="350"/>
    </row>
    <row r="39" spans="1:14" ht="9.75" customHeight="1">
      <c r="A39" s="401"/>
      <c r="B39" s="1860" t="s">
        <v>289</v>
      </c>
      <c r="C39" s="1860"/>
      <c r="D39" s="1861"/>
      <c r="E39" s="1427">
        <v>535</v>
      </c>
      <c r="F39" s="1427"/>
      <c r="G39" s="1501">
        <v>0</v>
      </c>
      <c r="H39" s="1501">
        <v>0</v>
      </c>
      <c r="I39" s="1432"/>
      <c r="J39" s="1427">
        <f>E39+G39+H39</f>
        <v>535</v>
      </c>
      <c r="K39" s="1502"/>
      <c r="L39" s="1338"/>
      <c r="M39" s="403"/>
      <c r="N39" s="350"/>
    </row>
    <row r="40" spans="1:14" ht="9" customHeight="1">
      <c r="A40" s="410"/>
      <c r="B40" s="408"/>
      <c r="C40" s="1847" t="s">
        <v>930</v>
      </c>
      <c r="D40" s="1848"/>
      <c r="E40" s="1429"/>
      <c r="F40" s="1432"/>
      <c r="G40" s="1498"/>
      <c r="H40" s="1498"/>
      <c r="I40" s="1432"/>
      <c r="J40" s="1432"/>
      <c r="K40" s="1499">
        <v>19</v>
      </c>
      <c r="L40" s="1338" t="s">
        <v>110</v>
      </c>
      <c r="M40" s="403"/>
      <c r="N40" s="350"/>
    </row>
    <row r="41" spans="1:14" ht="19.5" customHeight="1">
      <c r="A41" s="410"/>
      <c r="B41" s="408"/>
      <c r="C41" s="1847" t="s">
        <v>524</v>
      </c>
      <c r="D41" s="1848"/>
      <c r="E41" s="1429"/>
      <c r="F41" s="1432"/>
      <c r="G41" s="1498"/>
      <c r="H41" s="1498"/>
      <c r="I41" s="1432"/>
      <c r="J41" s="1432"/>
      <c r="K41" s="1499">
        <v>0</v>
      </c>
      <c r="L41" s="1338" t="s">
        <v>123</v>
      </c>
      <c r="M41" s="403"/>
      <c r="N41" s="350"/>
    </row>
    <row r="42" spans="1:14" ht="9" customHeight="1">
      <c r="A42" s="410"/>
      <c r="B42" s="408"/>
      <c r="C42" s="1847" t="s">
        <v>929</v>
      </c>
      <c r="D42" s="1848"/>
      <c r="E42" s="1429"/>
      <c r="F42" s="1432"/>
      <c r="G42" s="1498"/>
      <c r="H42" s="1498"/>
      <c r="I42" s="1432"/>
      <c r="J42" s="1432"/>
      <c r="K42" s="1499">
        <v>1024</v>
      </c>
      <c r="L42" s="1338" t="s">
        <v>160</v>
      </c>
      <c r="M42" s="403"/>
      <c r="N42" s="350"/>
    </row>
    <row r="43" spans="1:14" ht="9" customHeight="1">
      <c r="A43" s="410"/>
      <c r="B43" s="408"/>
      <c r="C43" s="1847" t="s">
        <v>290</v>
      </c>
      <c r="D43" s="1848"/>
      <c r="E43" s="1429"/>
      <c r="F43" s="1432"/>
      <c r="G43" s="1498"/>
      <c r="H43" s="1498"/>
      <c r="I43" s="1432"/>
      <c r="J43" s="1432"/>
      <c r="K43" s="1499">
        <v>-84</v>
      </c>
      <c r="L43" s="1338" t="s">
        <v>291</v>
      </c>
      <c r="M43" s="403"/>
      <c r="N43" s="350"/>
    </row>
    <row r="44" spans="1:14" ht="9" customHeight="1">
      <c r="A44" s="410"/>
      <c r="B44" s="408"/>
      <c r="C44" s="1847" t="s">
        <v>928</v>
      </c>
      <c r="D44" s="1848"/>
      <c r="E44" s="1429"/>
      <c r="F44" s="1432"/>
      <c r="G44" s="1498"/>
      <c r="H44" s="1498"/>
      <c r="I44" s="1432"/>
      <c r="J44" s="1432"/>
      <c r="K44" s="1499">
        <v>-275</v>
      </c>
      <c r="L44" s="1338" t="s">
        <v>292</v>
      </c>
      <c r="M44" s="403"/>
      <c r="N44" s="350"/>
    </row>
    <row r="45" spans="1:14" ht="9" customHeight="1">
      <c r="A45" s="410"/>
      <c r="B45" s="408"/>
      <c r="C45" s="1847" t="s">
        <v>936</v>
      </c>
      <c r="D45" s="1848"/>
      <c r="E45" s="1429"/>
      <c r="F45" s="1432"/>
      <c r="G45" s="1498"/>
      <c r="H45" s="1498"/>
      <c r="I45" s="1432"/>
      <c r="J45" s="1432"/>
      <c r="K45" s="1499">
        <v>-149</v>
      </c>
      <c r="L45" s="1338" t="s">
        <v>293</v>
      </c>
      <c r="M45" s="403"/>
      <c r="N45" s="350"/>
    </row>
    <row r="46" spans="1:14" ht="9" customHeight="1">
      <c r="A46" s="411"/>
      <c r="B46" s="1856" t="s">
        <v>294</v>
      </c>
      <c r="C46" s="1856"/>
      <c r="D46" s="1857"/>
      <c r="E46" s="1503"/>
      <c r="F46" s="1504"/>
      <c r="G46" s="1505"/>
      <c r="H46" s="1505"/>
      <c r="I46" s="1504"/>
      <c r="J46" s="1504"/>
      <c r="K46" s="1506"/>
      <c r="L46" s="1340"/>
      <c r="M46" s="412"/>
      <c r="N46" s="350"/>
    </row>
    <row r="47" spans="1:14" ht="9" customHeight="1">
      <c r="A47" s="397"/>
      <c r="B47" s="355"/>
      <c r="C47" s="1858" t="s">
        <v>934</v>
      </c>
      <c r="D47" s="1859"/>
      <c r="E47" s="1501">
        <v>645</v>
      </c>
      <c r="F47" s="1427"/>
      <c r="G47" s="1501">
        <v>0</v>
      </c>
      <c r="H47" s="1501">
        <v>0</v>
      </c>
      <c r="I47" s="1427"/>
      <c r="J47" s="1427">
        <f>E47+G47+H47</f>
        <v>645</v>
      </c>
      <c r="K47" s="1500"/>
      <c r="L47" s="1339" t="s">
        <v>295</v>
      </c>
      <c r="M47" s="407"/>
      <c r="N47" s="350"/>
    </row>
    <row r="48" spans="1:14" ht="11.25" customHeight="1">
      <c r="A48" s="401"/>
      <c r="B48" s="355"/>
      <c r="C48" s="1847" t="s">
        <v>264</v>
      </c>
      <c r="D48" s="1848"/>
      <c r="E48" s="1427">
        <v>14844</v>
      </c>
      <c r="F48" s="1427"/>
      <c r="G48" s="1501">
        <v>-114</v>
      </c>
      <c r="H48" s="1501">
        <v>0</v>
      </c>
      <c r="I48" s="1504"/>
      <c r="J48" s="1427">
        <f>E48+G48+H48</f>
        <v>14730</v>
      </c>
      <c r="K48" s="1507"/>
      <c r="L48" s="1340"/>
      <c r="M48" s="412"/>
      <c r="N48" s="350"/>
    </row>
    <row r="49" spans="1:14" ht="19.5" customHeight="1">
      <c r="A49" s="401"/>
      <c r="B49" s="355"/>
      <c r="C49" s="345"/>
      <c r="D49" s="408" t="s">
        <v>935</v>
      </c>
      <c r="E49" s="1429"/>
      <c r="F49" s="1432"/>
      <c r="G49" s="1432"/>
      <c r="H49" s="1432"/>
      <c r="I49" s="1432"/>
      <c r="J49" s="1432"/>
      <c r="K49" s="1499">
        <v>5</v>
      </c>
      <c r="L49" s="1338" t="s">
        <v>296</v>
      </c>
      <c r="M49" s="403"/>
      <c r="N49" s="350"/>
    </row>
    <row r="50" spans="1:14" ht="9.75" customHeight="1">
      <c r="A50" s="401"/>
      <c r="B50" s="413"/>
      <c r="C50" s="345"/>
      <c r="D50" s="1482" t="s">
        <v>264</v>
      </c>
      <c r="E50" s="1508"/>
      <c r="F50" s="1497"/>
      <c r="G50" s="1497"/>
      <c r="H50" s="1497"/>
      <c r="I50" s="1497"/>
      <c r="J50" s="1497"/>
      <c r="K50" s="1509">
        <f>J48-K49</f>
        <v>14725</v>
      </c>
      <c r="L50" s="1341"/>
      <c r="M50" s="399"/>
      <c r="N50" s="350"/>
    </row>
    <row r="51" spans="1:14" ht="9.75" customHeight="1">
      <c r="A51" s="1854" t="s">
        <v>297</v>
      </c>
      <c r="B51" s="1854"/>
      <c r="C51" s="1854"/>
      <c r="D51" s="1855"/>
      <c r="E51" s="1483">
        <f>SUM(E8:E50)</f>
        <v>595025</v>
      </c>
      <c r="F51" s="1484"/>
      <c r="G51" s="1484">
        <f>SUM(G8:G50)</f>
        <v>-361</v>
      </c>
      <c r="H51" s="1484">
        <f>SUM(H8:H50)</f>
        <v>398</v>
      </c>
      <c r="I51" s="1484"/>
      <c r="J51" s="1484">
        <f>SUM(J8:J50)</f>
        <v>595062</v>
      </c>
      <c r="K51" s="1485"/>
      <c r="L51" s="1729"/>
      <c r="M51" s="414"/>
      <c r="N51" s="415"/>
    </row>
    <row r="52" spans="1:14" ht="2.25" customHeight="1">
      <c r="A52" s="312"/>
      <c r="B52" s="312"/>
      <c r="C52" s="312"/>
      <c r="D52" s="312"/>
      <c r="E52" s="399"/>
      <c r="F52" s="399"/>
      <c r="G52" s="399"/>
      <c r="H52" s="399"/>
      <c r="I52" s="399"/>
      <c r="J52" s="399"/>
      <c r="K52" s="416"/>
      <c r="L52" s="399"/>
      <c r="M52" s="399"/>
      <c r="N52" s="417"/>
    </row>
    <row r="53" spans="1:14" ht="9.75" customHeight="1">
      <c r="A53" s="1853" t="s">
        <v>454</v>
      </c>
      <c r="B53" s="1853"/>
      <c r="C53" s="1853"/>
      <c r="D53" s="1853"/>
      <c r="E53" s="1853"/>
      <c r="F53" s="1853"/>
      <c r="G53" s="1853"/>
      <c r="H53" s="1853"/>
      <c r="I53" s="1853"/>
      <c r="J53" s="1853"/>
      <c r="K53" s="1853"/>
      <c r="L53" s="1853"/>
      <c r="M53" s="1853"/>
      <c r="N53" s="1853"/>
    </row>
  </sheetData>
  <sheetProtection/>
  <mergeCells count="49">
    <mergeCell ref="A1:N1"/>
    <mergeCell ref="C43:D43"/>
    <mergeCell ref="C44:D44"/>
    <mergeCell ref="E3:N3"/>
    <mergeCell ref="A3:D3"/>
    <mergeCell ref="A6:C6"/>
    <mergeCell ref="G4:H4"/>
    <mergeCell ref="B25:D25"/>
    <mergeCell ref="C14:D14"/>
    <mergeCell ref="C21:D21"/>
    <mergeCell ref="C32:D32"/>
    <mergeCell ref="A7:D7"/>
    <mergeCell ref="C11:D11"/>
    <mergeCell ref="C12:D12"/>
    <mergeCell ref="B9:D9"/>
    <mergeCell ref="B10:D10"/>
    <mergeCell ref="C45:D45"/>
    <mergeCell ref="B39:D39"/>
    <mergeCell ref="C40:D40"/>
    <mergeCell ref="C41:D41"/>
    <mergeCell ref="C42:D42"/>
    <mergeCell ref="A53:N53"/>
    <mergeCell ref="A51:D51"/>
    <mergeCell ref="B46:D46"/>
    <mergeCell ref="C47:D47"/>
    <mergeCell ref="C48:D48"/>
    <mergeCell ref="B8:D8"/>
    <mergeCell ref="B22:D22"/>
    <mergeCell ref="B18:D18"/>
    <mergeCell ref="B15:D15"/>
    <mergeCell ref="B16:D16"/>
    <mergeCell ref="B17:D17"/>
    <mergeCell ref="C19:D19"/>
    <mergeCell ref="C20:D20"/>
    <mergeCell ref="C37:D37"/>
    <mergeCell ref="C13:D13"/>
    <mergeCell ref="C38:D38"/>
    <mergeCell ref="C28:D28"/>
    <mergeCell ref="C29:D29"/>
    <mergeCell ref="C30:D30"/>
    <mergeCell ref="C35:D35"/>
    <mergeCell ref="B27:D27"/>
    <mergeCell ref="B26:D26"/>
    <mergeCell ref="C33:D33"/>
    <mergeCell ref="C34:D34"/>
    <mergeCell ref="C36:D36"/>
    <mergeCell ref="B24:D24"/>
    <mergeCell ref="B23:D23"/>
    <mergeCell ref="C31:D31"/>
  </mergeCells>
  <printOptions horizontalCentered="1"/>
  <pageMargins left="0.2362204724409449" right="0.2362204724409449" top="0.2755905511811024" bottom="0.2362204724409449" header="0.11811023622047245" footer="0.11811023622047245"/>
  <pageSetup horizontalDpi="600" verticalDpi="600" orientation="landscape" scale="90" r:id="rId1"/>
  <ignoredErrors>
    <ignoredError sqref="M6" numberStoredAsText="1"/>
  </ignoredErrors>
</worksheet>
</file>

<file path=xl/worksheets/sheet6.xml><?xml version="1.0" encoding="utf-8"?>
<worksheet xmlns="http://schemas.openxmlformats.org/spreadsheetml/2006/main" xmlns:r="http://schemas.openxmlformats.org/officeDocument/2006/relationships">
  <dimension ref="A1:Q49"/>
  <sheetViews>
    <sheetView zoomScaleSheetLayoutView="100" zoomScalePageLayoutView="0" workbookViewId="0" topLeftCell="A1">
      <selection activeCell="G11" sqref="G11"/>
    </sheetView>
  </sheetViews>
  <sheetFormatPr defaultColWidth="9.140625" defaultRowHeight="12.75"/>
  <cols>
    <col min="1" max="1" width="2.140625" style="419" customWidth="1"/>
    <col min="2" max="3" width="1.8515625" style="419" customWidth="1"/>
    <col min="4" max="4" width="66.8515625" style="419" customWidth="1"/>
    <col min="5" max="5" width="9.28125" style="419" customWidth="1"/>
    <col min="6" max="6" width="1.28515625" style="419" customWidth="1"/>
    <col min="7" max="7" width="9.8515625" style="418" customWidth="1"/>
    <col min="8" max="8" width="1.28515625" style="418" customWidth="1"/>
    <col min="9" max="9" width="8.57421875" style="418" customWidth="1"/>
    <col min="10" max="10" width="1.28515625" style="418" customWidth="1"/>
    <col min="11" max="11" width="8.57421875" style="418" customWidth="1"/>
    <col min="12" max="12" width="1.28515625" style="418" customWidth="1"/>
    <col min="13" max="13" width="7.421875" style="419" customWidth="1"/>
    <col min="14" max="14" width="1.28515625" style="419" customWidth="1"/>
    <col min="15" max="15" width="7.421875" style="418" customWidth="1"/>
    <col min="16" max="17" width="1.28515625" style="418" customWidth="1"/>
    <col min="18" max="18" width="9.140625" style="418" customWidth="1"/>
    <col min="19" max="19" width="9.140625" style="419" customWidth="1"/>
    <col min="20" max="16384" width="9.140625" style="419" customWidth="1"/>
  </cols>
  <sheetData>
    <row r="1" spans="1:17" ht="14.25" customHeight="1">
      <c r="A1" s="1880" t="s">
        <v>679</v>
      </c>
      <c r="B1" s="1880"/>
      <c r="C1" s="1880"/>
      <c r="D1" s="1880"/>
      <c r="E1" s="1880"/>
      <c r="F1" s="1880"/>
      <c r="G1" s="1880"/>
      <c r="H1" s="1880"/>
      <c r="I1" s="1880"/>
      <c r="J1" s="1880"/>
      <c r="K1" s="1880"/>
      <c r="L1" s="1880"/>
      <c r="M1" s="1880"/>
      <c r="N1" s="1880"/>
      <c r="O1" s="1880"/>
      <c r="P1" s="1880"/>
      <c r="Q1" s="1880"/>
    </row>
    <row r="2" spans="1:17" s="420" customFormat="1" ht="8.25" customHeight="1">
      <c r="A2" s="1885"/>
      <c r="B2" s="1885"/>
      <c r="C2" s="1885"/>
      <c r="D2" s="1885"/>
      <c r="E2" s="1885"/>
      <c r="F2" s="1885"/>
      <c r="G2" s="1885"/>
      <c r="H2" s="1885"/>
      <c r="I2" s="1885"/>
      <c r="J2" s="1885"/>
      <c r="K2" s="1885"/>
      <c r="L2" s="1885"/>
      <c r="M2" s="1885"/>
      <c r="N2" s="1885"/>
      <c r="O2" s="1885"/>
      <c r="P2" s="1885"/>
      <c r="Q2" s="1885"/>
    </row>
    <row r="3" spans="1:17" s="421" customFormat="1" ht="9.75" customHeight="1">
      <c r="A3" s="1881"/>
      <c r="B3" s="1881"/>
      <c r="C3" s="1881"/>
      <c r="D3" s="1881"/>
      <c r="E3" s="1882" t="s">
        <v>904</v>
      </c>
      <c r="F3" s="1883"/>
      <c r="G3" s="1883"/>
      <c r="H3" s="1883"/>
      <c r="I3" s="1883"/>
      <c r="J3" s="1883"/>
      <c r="K3" s="1883"/>
      <c r="L3" s="1883"/>
      <c r="M3" s="1883"/>
      <c r="N3" s="1883"/>
      <c r="O3" s="1883"/>
      <c r="P3" s="1883"/>
      <c r="Q3" s="1884"/>
    </row>
    <row r="4" spans="1:17" s="421" customFormat="1" ht="9.75" customHeight="1">
      <c r="A4" s="1879" t="s">
        <v>440</v>
      </c>
      <c r="B4" s="1879"/>
      <c r="C4" s="1879"/>
      <c r="D4" s="1879"/>
      <c r="E4" s="423"/>
      <c r="F4" s="422"/>
      <c r="G4" s="1878" t="s">
        <v>680</v>
      </c>
      <c r="H4" s="1878"/>
      <c r="I4" s="1878"/>
      <c r="J4" s="422"/>
      <c r="K4" s="422" t="s">
        <v>532</v>
      </c>
      <c r="L4" s="422"/>
      <c r="M4" s="422"/>
      <c r="N4" s="422"/>
      <c r="O4" s="422" t="s">
        <v>528</v>
      </c>
      <c r="P4" s="422"/>
      <c r="Q4" s="424"/>
    </row>
    <row r="5" spans="1:17" s="421" customFormat="1" ht="9" customHeight="1">
      <c r="A5" s="1879"/>
      <c r="B5" s="1879"/>
      <c r="C5" s="1879"/>
      <c r="D5" s="1879"/>
      <c r="E5" s="425" t="s">
        <v>525</v>
      </c>
      <c r="F5" s="422"/>
      <c r="G5" s="426"/>
      <c r="H5" s="426"/>
      <c r="I5" s="426"/>
      <c r="J5" s="422"/>
      <c r="K5" s="422" t="s">
        <v>533</v>
      </c>
      <c r="L5" s="422"/>
      <c r="M5" s="422"/>
      <c r="N5" s="422"/>
      <c r="O5" s="422" t="s">
        <v>529</v>
      </c>
      <c r="P5" s="422"/>
      <c r="Q5" s="424"/>
    </row>
    <row r="6" spans="1:17" s="421" customFormat="1" ht="9" customHeight="1">
      <c r="A6" s="1879"/>
      <c r="B6" s="1879"/>
      <c r="C6" s="1879"/>
      <c r="D6" s="1879"/>
      <c r="E6" s="425" t="s">
        <v>526</v>
      </c>
      <c r="F6" s="422"/>
      <c r="G6" s="422"/>
      <c r="H6" s="422"/>
      <c r="I6" s="422" t="s">
        <v>530</v>
      </c>
      <c r="J6" s="422"/>
      <c r="K6" s="422" t="s">
        <v>515</v>
      </c>
      <c r="L6" s="422"/>
      <c r="M6" s="422"/>
      <c r="N6" s="422"/>
      <c r="O6" s="422" t="s">
        <v>527</v>
      </c>
      <c r="P6" s="422"/>
      <c r="Q6" s="424"/>
    </row>
    <row r="7" spans="1:17" s="421" customFormat="1" ht="9" customHeight="1">
      <c r="A7" s="1877" t="s">
        <v>298</v>
      </c>
      <c r="B7" s="1877"/>
      <c r="C7" s="1877"/>
      <c r="D7" s="1877"/>
      <c r="E7" s="427" t="s">
        <v>510</v>
      </c>
      <c r="F7" s="428"/>
      <c r="G7" s="428" t="s">
        <v>455</v>
      </c>
      <c r="H7" s="428"/>
      <c r="I7" s="428" t="s">
        <v>531</v>
      </c>
      <c r="J7" s="428"/>
      <c r="K7" s="428" t="s">
        <v>513</v>
      </c>
      <c r="L7" s="428"/>
      <c r="M7" s="428" t="s">
        <v>456</v>
      </c>
      <c r="N7" s="428"/>
      <c r="O7" s="428" t="s">
        <v>516</v>
      </c>
      <c r="P7" s="315" t="s">
        <v>96</v>
      </c>
      <c r="Q7" s="429"/>
    </row>
    <row r="8" spans="1:17" s="421" customFormat="1" ht="9" customHeight="1">
      <c r="A8" s="430"/>
      <c r="B8" s="1875" t="s">
        <v>299</v>
      </c>
      <c r="C8" s="1875"/>
      <c r="D8" s="1875"/>
      <c r="E8" s="432">
        <v>459767</v>
      </c>
      <c r="F8" s="433"/>
      <c r="G8" s="434">
        <v>0</v>
      </c>
      <c r="H8" s="435"/>
      <c r="I8" s="436">
        <v>0</v>
      </c>
      <c r="J8" s="433"/>
      <c r="K8" s="433">
        <f aca="true" t="shared" si="0" ref="K8:K16">E8+G8+I8</f>
        <v>459767</v>
      </c>
      <c r="L8" s="433"/>
      <c r="M8" s="437"/>
      <c r="N8" s="437"/>
      <c r="O8" s="438"/>
      <c r="P8" s="439"/>
      <c r="Q8" s="424"/>
    </row>
    <row r="9" spans="1:17" s="421" customFormat="1" ht="9" customHeight="1">
      <c r="A9" s="440"/>
      <c r="B9" s="1871" t="s">
        <v>300</v>
      </c>
      <c r="C9" s="1871"/>
      <c r="D9" s="1871"/>
      <c r="E9" s="432">
        <v>12152</v>
      </c>
      <c r="F9" s="441"/>
      <c r="G9" s="442">
        <v>0</v>
      </c>
      <c r="H9" s="435"/>
      <c r="I9" s="442">
        <v>0</v>
      </c>
      <c r="J9" s="433"/>
      <c r="K9" s="433">
        <f t="shared" si="0"/>
        <v>12152</v>
      </c>
      <c r="L9" s="433"/>
      <c r="M9" s="443"/>
      <c r="N9" s="443"/>
      <c r="O9" s="444"/>
      <c r="P9" s="445"/>
      <c r="Q9" s="424"/>
    </row>
    <row r="10" spans="1:17" s="421" customFormat="1" ht="9" customHeight="1">
      <c r="A10" s="440"/>
      <c r="B10" s="1871" t="s">
        <v>301</v>
      </c>
      <c r="C10" s="1871"/>
      <c r="D10" s="1871"/>
      <c r="E10" s="432">
        <v>2462</v>
      </c>
      <c r="F10" s="433"/>
      <c r="G10" s="442">
        <v>0</v>
      </c>
      <c r="H10" s="435"/>
      <c r="I10" s="442">
        <v>0</v>
      </c>
      <c r="J10" s="433"/>
      <c r="K10" s="433">
        <f t="shared" si="0"/>
        <v>2462</v>
      </c>
      <c r="L10" s="433"/>
      <c r="M10" s="443"/>
      <c r="N10" s="443"/>
      <c r="O10" s="444"/>
      <c r="P10" s="445"/>
      <c r="Q10" s="424"/>
    </row>
    <row r="11" spans="1:17" s="421" customFormat="1" ht="9" customHeight="1">
      <c r="A11" s="440"/>
      <c r="B11" s="1871" t="s">
        <v>302</v>
      </c>
      <c r="C11" s="1871"/>
      <c r="D11" s="1871"/>
      <c r="E11" s="432">
        <v>32985</v>
      </c>
      <c r="F11" s="433"/>
      <c r="G11" s="442">
        <v>0</v>
      </c>
      <c r="H11" s="435"/>
      <c r="I11" s="442">
        <v>0</v>
      </c>
      <c r="J11" s="433"/>
      <c r="K11" s="433">
        <f t="shared" si="0"/>
        <v>32985</v>
      </c>
      <c r="L11" s="433"/>
      <c r="M11" s="446"/>
      <c r="N11" s="446"/>
      <c r="O11" s="444"/>
      <c r="P11" s="445"/>
      <c r="Q11" s="424"/>
    </row>
    <row r="12" spans="1:17" s="421" customFormat="1" ht="9" customHeight="1">
      <c r="A12" s="430"/>
      <c r="B12" s="1871" t="s">
        <v>457</v>
      </c>
      <c r="C12" s="1871"/>
      <c r="D12" s="1871"/>
      <c r="E12" s="432">
        <v>21776</v>
      </c>
      <c r="F12" s="433"/>
      <c r="G12" s="442">
        <v>0</v>
      </c>
      <c r="H12" s="435"/>
      <c r="I12" s="442">
        <v>0</v>
      </c>
      <c r="J12" s="433"/>
      <c r="K12" s="433">
        <f t="shared" si="0"/>
        <v>21776</v>
      </c>
      <c r="L12" s="433"/>
      <c r="M12" s="447"/>
      <c r="N12" s="447"/>
      <c r="O12" s="438"/>
      <c r="P12" s="439"/>
      <c r="Q12" s="424"/>
    </row>
    <row r="13" spans="1:17" s="421" customFormat="1" ht="9" customHeight="1">
      <c r="A13" s="440"/>
      <c r="B13" s="1871" t="s">
        <v>303</v>
      </c>
      <c r="C13" s="1871"/>
      <c r="D13" s="1871"/>
      <c r="E13" s="432">
        <v>10521</v>
      </c>
      <c r="F13" s="433"/>
      <c r="G13" s="442">
        <v>0</v>
      </c>
      <c r="H13" s="435"/>
      <c r="I13" s="442">
        <v>0</v>
      </c>
      <c r="J13" s="433"/>
      <c r="K13" s="433">
        <f t="shared" si="0"/>
        <v>10521</v>
      </c>
      <c r="L13" s="433"/>
      <c r="M13" s="446"/>
      <c r="N13" s="446"/>
      <c r="O13" s="444"/>
      <c r="P13" s="445"/>
      <c r="Q13" s="424"/>
    </row>
    <row r="14" spans="1:17" s="421" customFormat="1" ht="9" customHeight="1">
      <c r="A14" s="440"/>
      <c r="B14" s="1871" t="s">
        <v>304</v>
      </c>
      <c r="C14" s="1871"/>
      <c r="D14" s="1871"/>
      <c r="E14" s="432">
        <v>31</v>
      </c>
      <c r="F14" s="433"/>
      <c r="G14" s="442">
        <v>0</v>
      </c>
      <c r="H14" s="435"/>
      <c r="I14" s="442">
        <v>0</v>
      </c>
      <c r="J14" s="433"/>
      <c r="K14" s="433">
        <f t="shared" si="0"/>
        <v>31</v>
      </c>
      <c r="L14" s="433"/>
      <c r="M14" s="447"/>
      <c r="N14" s="446"/>
      <c r="O14" s="444"/>
      <c r="P14" s="445"/>
      <c r="Q14" s="424"/>
    </row>
    <row r="15" spans="1:17" s="421" customFormat="1" ht="9" customHeight="1">
      <c r="A15" s="440"/>
      <c r="B15" s="1871" t="s">
        <v>305</v>
      </c>
      <c r="C15" s="1871"/>
      <c r="D15" s="1871"/>
      <c r="E15" s="432">
        <v>16746</v>
      </c>
      <c r="F15" s="433"/>
      <c r="G15" s="442">
        <v>198</v>
      </c>
      <c r="H15" s="435"/>
      <c r="I15" s="442">
        <v>-161</v>
      </c>
      <c r="J15" s="433"/>
      <c r="K15" s="433">
        <f t="shared" si="0"/>
        <v>16783</v>
      </c>
      <c r="L15" s="433"/>
      <c r="M15" s="447"/>
      <c r="N15" s="447"/>
      <c r="O15" s="448"/>
      <c r="P15" s="439"/>
      <c r="Q15" s="424"/>
    </row>
    <row r="16" spans="1:17" s="421" customFormat="1" ht="9" customHeight="1">
      <c r="A16" s="440"/>
      <c r="B16" s="1871" t="s">
        <v>306</v>
      </c>
      <c r="C16" s="1871"/>
      <c r="D16" s="1871"/>
      <c r="E16" s="432">
        <v>4031</v>
      </c>
      <c r="F16" s="433"/>
      <c r="G16" s="442">
        <v>0</v>
      </c>
      <c r="H16" s="435"/>
      <c r="I16" s="442">
        <v>0</v>
      </c>
      <c r="J16" s="433"/>
      <c r="K16" s="433">
        <f t="shared" si="0"/>
        <v>4031</v>
      </c>
      <c r="L16" s="433"/>
      <c r="M16" s="446"/>
      <c r="N16" s="446"/>
      <c r="O16" s="449"/>
      <c r="P16" s="445"/>
      <c r="Q16" s="424"/>
    </row>
    <row r="17" spans="1:17" s="421" customFormat="1" ht="9" customHeight="1">
      <c r="A17" s="450"/>
      <c r="B17" s="451"/>
      <c r="C17" s="1876" t="s">
        <v>307</v>
      </c>
      <c r="D17" s="1876"/>
      <c r="E17" s="432"/>
      <c r="F17" s="441"/>
      <c r="G17" s="441"/>
      <c r="H17" s="433"/>
      <c r="I17" s="433"/>
      <c r="J17" s="433"/>
      <c r="K17" s="433"/>
      <c r="L17" s="433"/>
      <c r="M17" s="452">
        <v>3390</v>
      </c>
      <c r="N17" s="447"/>
      <c r="O17" s="1342" t="s">
        <v>136</v>
      </c>
      <c r="P17" s="445"/>
      <c r="Q17" s="424"/>
    </row>
    <row r="18" spans="1:17" s="421" customFormat="1" ht="15.75" customHeight="1">
      <c r="A18" s="450"/>
      <c r="B18" s="451"/>
      <c r="C18" s="1876" t="s">
        <v>650</v>
      </c>
      <c r="D18" s="1876"/>
      <c r="E18" s="432"/>
      <c r="F18" s="441"/>
      <c r="G18" s="441"/>
      <c r="H18" s="433"/>
      <c r="I18" s="433"/>
      <c r="J18" s="433"/>
      <c r="K18" s="433"/>
      <c r="L18" s="433"/>
      <c r="M18" s="452">
        <v>586</v>
      </c>
      <c r="N18" s="447"/>
      <c r="O18" s="1342" t="s">
        <v>137</v>
      </c>
      <c r="P18" s="445"/>
      <c r="Q18" s="424"/>
    </row>
    <row r="19" spans="1:17" s="421" customFormat="1" ht="15.75" customHeight="1">
      <c r="A19" s="450"/>
      <c r="B19" s="451"/>
      <c r="C19" s="1876" t="s">
        <v>649</v>
      </c>
      <c r="D19" s="1876"/>
      <c r="E19" s="432"/>
      <c r="F19" s="441"/>
      <c r="G19" s="441"/>
      <c r="H19" s="433"/>
      <c r="I19" s="433"/>
      <c r="J19" s="433"/>
      <c r="K19" s="433"/>
      <c r="L19" s="433"/>
      <c r="M19" s="452">
        <v>0</v>
      </c>
      <c r="N19" s="447"/>
      <c r="O19" s="1342"/>
      <c r="P19" s="445"/>
      <c r="Q19" s="424"/>
    </row>
    <row r="20" spans="1:17" s="421" customFormat="1" ht="9" customHeight="1">
      <c r="A20" s="450"/>
      <c r="B20" s="451"/>
      <c r="C20" s="1876" t="s">
        <v>308</v>
      </c>
      <c r="D20" s="1876"/>
      <c r="E20" s="432"/>
      <c r="F20" s="441"/>
      <c r="G20" s="441"/>
      <c r="H20" s="433"/>
      <c r="I20" s="433"/>
      <c r="J20" s="433"/>
      <c r="K20" s="433"/>
      <c r="L20" s="433"/>
      <c r="M20" s="452">
        <v>0</v>
      </c>
      <c r="N20" s="447"/>
      <c r="O20" s="1342"/>
      <c r="P20" s="445"/>
      <c r="Q20" s="424"/>
    </row>
    <row r="21" spans="1:17" s="421" customFormat="1" ht="9" customHeight="1">
      <c r="A21" s="450"/>
      <c r="B21" s="451"/>
      <c r="C21" s="1876" t="s">
        <v>309</v>
      </c>
      <c r="D21" s="1876"/>
      <c r="E21" s="432"/>
      <c r="F21" s="441"/>
      <c r="G21" s="441"/>
      <c r="H21" s="441"/>
      <c r="I21" s="441"/>
      <c r="J21" s="441"/>
      <c r="K21" s="441"/>
      <c r="L21" s="441"/>
      <c r="M21" s="446">
        <f>K16-M17-M18-M19-M20</f>
        <v>55</v>
      </c>
      <c r="N21" s="453"/>
      <c r="O21" s="1343"/>
      <c r="P21" s="454"/>
      <c r="Q21" s="424"/>
    </row>
    <row r="22" spans="1:17" s="421" customFormat="1" ht="9.75" customHeight="1">
      <c r="A22" s="1871" t="s">
        <v>310</v>
      </c>
      <c r="B22" s="1871"/>
      <c r="C22" s="1871"/>
      <c r="D22" s="1871"/>
      <c r="E22" s="455">
        <f>SUM(E8:E21)</f>
        <v>560471</v>
      </c>
      <c r="F22" s="456"/>
      <c r="G22" s="456">
        <f>SUM(G8:G21)</f>
        <v>198</v>
      </c>
      <c r="H22" s="456"/>
      <c r="I22" s="456">
        <f>SUM(I8:I21)</f>
        <v>-161</v>
      </c>
      <c r="J22" s="456"/>
      <c r="K22" s="456">
        <f>SUM(K8:K21)</f>
        <v>560508</v>
      </c>
      <c r="L22" s="456"/>
      <c r="M22" s="457"/>
      <c r="N22" s="457"/>
      <c r="O22" s="1344"/>
      <c r="P22" s="458"/>
      <c r="Q22" s="459"/>
    </row>
    <row r="23" spans="1:17" s="421" customFormat="1" ht="9" customHeight="1">
      <c r="A23" s="1877" t="s">
        <v>257</v>
      </c>
      <c r="B23" s="1877"/>
      <c r="C23" s="1877"/>
      <c r="D23" s="1877"/>
      <c r="E23" s="460"/>
      <c r="F23" s="461"/>
      <c r="G23" s="461"/>
      <c r="H23" s="461"/>
      <c r="I23" s="461"/>
      <c r="J23" s="461"/>
      <c r="K23" s="461"/>
      <c r="L23" s="461"/>
      <c r="M23" s="462"/>
      <c r="N23" s="462"/>
      <c r="O23" s="1345"/>
      <c r="P23" s="463"/>
      <c r="Q23" s="464"/>
    </row>
    <row r="24" spans="1:17" s="421" customFormat="1" ht="9" customHeight="1">
      <c r="A24" s="465"/>
      <c r="B24" s="1875" t="s">
        <v>311</v>
      </c>
      <c r="C24" s="1875"/>
      <c r="D24" s="1875"/>
      <c r="E24" s="466">
        <v>2250</v>
      </c>
      <c r="F24" s="433"/>
      <c r="G24" s="435">
        <v>0</v>
      </c>
      <c r="H24" s="435"/>
      <c r="I24" s="435">
        <v>0</v>
      </c>
      <c r="J24" s="433"/>
      <c r="K24" s="433">
        <f>E24+G24+I24</f>
        <v>2250</v>
      </c>
      <c r="L24" s="433"/>
      <c r="M24" s="447"/>
      <c r="N24" s="447"/>
      <c r="O24" s="1346"/>
      <c r="P24" s="439"/>
      <c r="Q24" s="467"/>
    </row>
    <row r="25" spans="1:17" s="421" customFormat="1" ht="9" customHeight="1">
      <c r="A25" s="465"/>
      <c r="B25" s="451"/>
      <c r="C25" s="1876" t="s">
        <v>312</v>
      </c>
      <c r="D25" s="1876"/>
      <c r="E25" s="432"/>
      <c r="F25" s="441"/>
      <c r="G25" s="442"/>
      <c r="H25" s="435"/>
      <c r="I25" s="435"/>
      <c r="J25" s="433"/>
      <c r="K25" s="433"/>
      <c r="L25" s="433"/>
      <c r="M25" s="452">
        <v>2250</v>
      </c>
      <c r="N25" s="447"/>
      <c r="O25" s="1342" t="s">
        <v>127</v>
      </c>
      <c r="P25" s="445"/>
      <c r="Q25" s="468"/>
    </row>
    <row r="26" spans="1:17" s="421" customFormat="1" ht="15.75" customHeight="1">
      <c r="A26" s="465"/>
      <c r="B26" s="451"/>
      <c r="C26" s="1876" t="s">
        <v>535</v>
      </c>
      <c r="D26" s="1876"/>
      <c r="E26" s="432"/>
      <c r="F26" s="441"/>
      <c r="G26" s="442"/>
      <c r="H26" s="435"/>
      <c r="I26" s="435"/>
      <c r="J26" s="433"/>
      <c r="K26" s="433"/>
      <c r="L26" s="433"/>
      <c r="M26" s="452">
        <v>0</v>
      </c>
      <c r="N26" s="447"/>
      <c r="O26" s="1342" t="s">
        <v>313</v>
      </c>
      <c r="P26" s="445"/>
      <c r="Q26" s="468"/>
    </row>
    <row r="27" spans="1:17" s="421" customFormat="1" ht="15.75" customHeight="1">
      <c r="A27" s="465"/>
      <c r="B27" s="451"/>
      <c r="C27" s="1876" t="s">
        <v>534</v>
      </c>
      <c r="D27" s="1876"/>
      <c r="E27" s="432"/>
      <c r="F27" s="441"/>
      <c r="G27" s="442"/>
      <c r="H27" s="435"/>
      <c r="I27" s="435"/>
      <c r="J27" s="433"/>
      <c r="K27" s="433"/>
      <c r="L27" s="433"/>
      <c r="M27" s="452">
        <v>0</v>
      </c>
      <c r="N27" s="447"/>
      <c r="O27" s="1342" t="s">
        <v>314</v>
      </c>
      <c r="P27" s="445"/>
      <c r="Q27" s="468"/>
    </row>
    <row r="28" spans="1:17" s="421" customFormat="1" ht="9" customHeight="1">
      <c r="A28" s="469"/>
      <c r="B28" s="1875" t="s">
        <v>273</v>
      </c>
      <c r="C28" s="1875"/>
      <c r="D28" s="1875"/>
      <c r="E28" s="432">
        <v>13201</v>
      </c>
      <c r="F28" s="433"/>
      <c r="G28" s="442">
        <v>0</v>
      </c>
      <c r="H28" s="435"/>
      <c r="I28" s="442">
        <v>0</v>
      </c>
      <c r="J28" s="433"/>
      <c r="K28" s="433">
        <f>E28+G28+I28</f>
        <v>13201</v>
      </c>
      <c r="L28" s="433"/>
      <c r="M28" s="446"/>
      <c r="N28" s="446"/>
      <c r="O28" s="1342"/>
      <c r="P28" s="445"/>
      <c r="Q28" s="468"/>
    </row>
    <row r="29" spans="1:17" s="421" customFormat="1" ht="9" customHeight="1">
      <c r="A29" s="469"/>
      <c r="B29" s="431"/>
      <c r="C29" s="1876" t="s">
        <v>316</v>
      </c>
      <c r="D29" s="1876"/>
      <c r="E29" s="432"/>
      <c r="F29" s="433"/>
      <c r="G29" s="442"/>
      <c r="H29" s="435"/>
      <c r="I29" s="442"/>
      <c r="J29" s="433"/>
      <c r="K29" s="433"/>
      <c r="L29" s="433"/>
      <c r="M29" s="446">
        <v>0</v>
      </c>
      <c r="N29" s="446"/>
      <c r="O29" s="1342"/>
      <c r="P29" s="445"/>
      <c r="Q29" s="468"/>
    </row>
    <row r="30" spans="1:17" s="421" customFormat="1" ht="9" customHeight="1">
      <c r="A30" s="469"/>
      <c r="B30" s="431"/>
      <c r="C30" s="1876" t="s">
        <v>273</v>
      </c>
      <c r="D30" s="1876"/>
      <c r="E30" s="432"/>
      <c r="F30" s="433"/>
      <c r="G30" s="442"/>
      <c r="H30" s="435"/>
      <c r="I30" s="442"/>
      <c r="J30" s="433"/>
      <c r="K30" s="433"/>
      <c r="L30" s="433"/>
      <c r="M30" s="446">
        <f>K28-M29</f>
        <v>13201</v>
      </c>
      <c r="N30" s="446"/>
      <c r="O30" s="1342" t="s">
        <v>43</v>
      </c>
      <c r="P30" s="445"/>
      <c r="Q30" s="468"/>
    </row>
    <row r="31" spans="1:17" s="421" customFormat="1" ht="9" customHeight="1">
      <c r="A31" s="469"/>
      <c r="B31" s="1875" t="s">
        <v>317</v>
      </c>
      <c r="C31" s="1875"/>
      <c r="D31" s="1875"/>
      <c r="E31" s="432">
        <v>133</v>
      </c>
      <c r="F31" s="433"/>
      <c r="G31" s="442">
        <v>0</v>
      </c>
      <c r="H31" s="435"/>
      <c r="I31" s="442">
        <v>0</v>
      </c>
      <c r="J31" s="433"/>
      <c r="K31" s="433">
        <f>E31+G31+I31</f>
        <v>133</v>
      </c>
      <c r="L31" s="433"/>
      <c r="M31" s="446"/>
      <c r="N31" s="446"/>
      <c r="O31" s="1342" t="s">
        <v>61</v>
      </c>
      <c r="P31" s="445"/>
      <c r="Q31" s="470"/>
    </row>
    <row r="32" spans="1:17" s="421" customFormat="1" ht="9" customHeight="1">
      <c r="A32" s="469"/>
      <c r="B32" s="1875" t="s">
        <v>318</v>
      </c>
      <c r="C32" s="1875"/>
      <c r="D32" s="1875"/>
      <c r="E32" s="432">
        <v>18051</v>
      </c>
      <c r="F32" s="433"/>
      <c r="G32" s="442">
        <v>-561</v>
      </c>
      <c r="H32" s="435"/>
      <c r="I32" s="442">
        <v>561</v>
      </c>
      <c r="J32" s="433"/>
      <c r="K32" s="433">
        <f>E32+G32+I32</f>
        <v>18051</v>
      </c>
      <c r="L32" s="433"/>
      <c r="M32" s="446"/>
      <c r="N32" s="446"/>
      <c r="O32" s="1342" t="s">
        <v>71</v>
      </c>
      <c r="P32" s="445"/>
      <c r="Q32" s="470"/>
    </row>
    <row r="33" spans="1:17" s="421" customFormat="1" ht="15.75" customHeight="1">
      <c r="A33" s="469"/>
      <c r="B33" s="451"/>
      <c r="C33" s="1876" t="s">
        <v>537</v>
      </c>
      <c r="D33" s="1876"/>
      <c r="E33" s="432"/>
      <c r="F33" s="441"/>
      <c r="G33" s="442"/>
      <c r="H33" s="435"/>
      <c r="I33" s="435"/>
      <c r="J33" s="433"/>
      <c r="K33" s="433"/>
      <c r="L33" s="433"/>
      <c r="M33" s="452">
        <v>52</v>
      </c>
      <c r="N33" s="447"/>
      <c r="O33" s="1342" t="s">
        <v>320</v>
      </c>
      <c r="P33" s="445"/>
      <c r="Q33" s="470"/>
    </row>
    <row r="34" spans="1:17" s="421" customFormat="1" ht="9" customHeight="1">
      <c r="A34" s="469"/>
      <c r="B34" s="451"/>
      <c r="C34" s="1876" t="s">
        <v>321</v>
      </c>
      <c r="D34" s="1876"/>
      <c r="E34" s="432"/>
      <c r="F34" s="441"/>
      <c r="G34" s="442"/>
      <c r="H34" s="435"/>
      <c r="I34" s="435"/>
      <c r="J34" s="433"/>
      <c r="K34" s="433"/>
      <c r="L34" s="433"/>
      <c r="M34" s="446">
        <f>K32-M33</f>
        <v>17999</v>
      </c>
      <c r="N34" s="446"/>
      <c r="O34" s="1342"/>
      <c r="P34" s="445"/>
      <c r="Q34" s="470"/>
    </row>
    <row r="35" spans="1:17" s="421" customFormat="1" ht="9" customHeight="1">
      <c r="A35" s="469"/>
      <c r="B35" s="1875" t="s">
        <v>322</v>
      </c>
      <c r="C35" s="1875"/>
      <c r="D35" s="1875"/>
      <c r="E35" s="432">
        <v>746</v>
      </c>
      <c r="F35" s="433"/>
      <c r="G35" s="442">
        <v>2</v>
      </c>
      <c r="H35" s="435"/>
      <c r="I35" s="442">
        <v>-2</v>
      </c>
      <c r="J35" s="433"/>
      <c r="K35" s="433">
        <f>E35+G35+I35</f>
        <v>746</v>
      </c>
      <c r="L35" s="433"/>
      <c r="M35" s="446"/>
      <c r="N35" s="446"/>
      <c r="O35" s="1342" t="s">
        <v>70</v>
      </c>
      <c r="P35" s="445"/>
      <c r="Q35" s="470"/>
    </row>
    <row r="36" spans="1:17" s="421" customFormat="1" ht="9" customHeight="1">
      <c r="A36" s="469"/>
      <c r="B36" s="431"/>
      <c r="C36" s="1873" t="s">
        <v>319</v>
      </c>
      <c r="D36" s="1873"/>
      <c r="E36" s="432"/>
      <c r="F36" s="441"/>
      <c r="G36" s="442"/>
      <c r="H36" s="435"/>
      <c r="I36" s="435"/>
      <c r="J36" s="433"/>
      <c r="K36" s="433"/>
      <c r="L36" s="433"/>
      <c r="M36" s="452">
        <v>10</v>
      </c>
      <c r="N36" s="447"/>
      <c r="O36" s="1342" t="s">
        <v>112</v>
      </c>
      <c r="P36" s="445"/>
      <c r="Q36" s="470"/>
    </row>
    <row r="37" spans="1:17" s="421" customFormat="1" ht="15.75" customHeight="1">
      <c r="A37" s="469"/>
      <c r="B37" s="431"/>
      <c r="C37" s="1873" t="s">
        <v>536</v>
      </c>
      <c r="D37" s="1873"/>
      <c r="E37" s="432"/>
      <c r="F37" s="441"/>
      <c r="G37" s="442"/>
      <c r="H37" s="435"/>
      <c r="I37" s="435"/>
      <c r="J37" s="433"/>
      <c r="K37" s="433"/>
      <c r="L37" s="433"/>
      <c r="M37" s="452">
        <v>-4</v>
      </c>
      <c r="N37" s="447"/>
      <c r="O37" s="1342" t="s">
        <v>323</v>
      </c>
      <c r="P37" s="445"/>
      <c r="Q37" s="470"/>
    </row>
    <row r="38" spans="1:17" s="421" customFormat="1" ht="9" customHeight="1">
      <c r="A38" s="469"/>
      <c r="B38" s="431"/>
      <c r="C38" s="1876" t="s">
        <v>264</v>
      </c>
      <c r="D38" s="1876"/>
      <c r="E38" s="432"/>
      <c r="F38" s="441"/>
      <c r="G38" s="442"/>
      <c r="H38" s="435"/>
      <c r="I38" s="435"/>
      <c r="J38" s="433"/>
      <c r="K38" s="433"/>
      <c r="L38" s="433"/>
      <c r="M38" s="446">
        <f>K35-M36-M37</f>
        <v>740</v>
      </c>
      <c r="N38" s="446"/>
      <c r="O38" s="1342"/>
      <c r="P38" s="445"/>
      <c r="Q38" s="470"/>
    </row>
    <row r="39" spans="1:17" s="421" customFormat="1" ht="9" customHeight="1">
      <c r="A39" s="469"/>
      <c r="B39" s="1875" t="s">
        <v>324</v>
      </c>
      <c r="C39" s="1875"/>
      <c r="D39" s="1875"/>
      <c r="E39" s="432">
        <v>173</v>
      </c>
      <c r="F39" s="433"/>
      <c r="G39" s="442">
        <v>0</v>
      </c>
      <c r="H39" s="435"/>
      <c r="I39" s="442">
        <v>0</v>
      </c>
      <c r="J39" s="433"/>
      <c r="K39" s="433">
        <f>E39+G39+I39</f>
        <v>173</v>
      </c>
      <c r="L39" s="433"/>
      <c r="M39" s="446"/>
      <c r="N39" s="446"/>
      <c r="O39" s="1342"/>
      <c r="P39" s="445"/>
      <c r="Q39" s="471"/>
    </row>
    <row r="40" spans="1:17" s="421" customFormat="1" ht="9" customHeight="1">
      <c r="A40" s="469"/>
      <c r="B40" s="431"/>
      <c r="C40" s="1873" t="s">
        <v>325</v>
      </c>
      <c r="D40" s="1873"/>
      <c r="E40" s="432"/>
      <c r="F40" s="441"/>
      <c r="G40" s="442"/>
      <c r="H40" s="435"/>
      <c r="I40" s="435"/>
      <c r="J40" s="433"/>
      <c r="K40" s="433"/>
      <c r="L40" s="433"/>
      <c r="M40" s="452">
        <v>118</v>
      </c>
      <c r="N40" s="447"/>
      <c r="O40" s="1342" t="s">
        <v>102</v>
      </c>
      <c r="P40" s="445"/>
      <c r="Q40" s="471"/>
    </row>
    <row r="41" spans="1:17" s="421" customFormat="1" ht="9" customHeight="1">
      <c r="A41" s="469"/>
      <c r="B41" s="431"/>
      <c r="C41" s="1873" t="s">
        <v>326</v>
      </c>
      <c r="D41" s="1873"/>
      <c r="E41" s="432"/>
      <c r="F41" s="441"/>
      <c r="G41" s="442"/>
      <c r="H41" s="435"/>
      <c r="I41" s="435"/>
      <c r="J41" s="433"/>
      <c r="K41" s="433"/>
      <c r="L41" s="433"/>
      <c r="M41" s="452">
        <v>16</v>
      </c>
      <c r="N41" s="447"/>
      <c r="O41" s="1342" t="s">
        <v>129</v>
      </c>
      <c r="P41" s="445"/>
      <c r="Q41" s="471"/>
    </row>
    <row r="42" spans="1:17" s="421" customFormat="1" ht="9" customHeight="1">
      <c r="A42" s="469"/>
      <c r="B42" s="431"/>
      <c r="C42" s="1873" t="s">
        <v>327</v>
      </c>
      <c r="D42" s="1873"/>
      <c r="E42" s="432"/>
      <c r="F42" s="441"/>
      <c r="G42" s="442"/>
      <c r="H42" s="435"/>
      <c r="I42" s="435"/>
      <c r="J42" s="433"/>
      <c r="K42" s="433"/>
      <c r="L42" s="433"/>
      <c r="M42" s="452">
        <v>21</v>
      </c>
      <c r="N42" s="447"/>
      <c r="O42" s="1342" t="s">
        <v>138</v>
      </c>
      <c r="P42" s="445"/>
      <c r="Q42" s="471"/>
    </row>
    <row r="43" spans="1:17" s="421" customFormat="1" ht="9" customHeight="1">
      <c r="A43" s="469"/>
      <c r="B43" s="431"/>
      <c r="C43" s="1873" t="s">
        <v>328</v>
      </c>
      <c r="D43" s="1873"/>
      <c r="E43" s="472"/>
      <c r="F43" s="473"/>
      <c r="G43" s="473"/>
      <c r="H43" s="474"/>
      <c r="I43" s="474"/>
      <c r="J43" s="474"/>
      <c r="K43" s="474"/>
      <c r="L43" s="474"/>
      <c r="M43" s="453">
        <f>K39-M40-M41-M42</f>
        <v>18</v>
      </c>
      <c r="N43" s="453"/>
      <c r="O43" s="1343"/>
      <c r="P43" s="454"/>
      <c r="Q43" s="475"/>
    </row>
    <row r="44" spans="1:17" s="421" customFormat="1" ht="9.75" customHeight="1">
      <c r="A44" s="1871" t="s">
        <v>329</v>
      </c>
      <c r="B44" s="1871"/>
      <c r="C44" s="1871"/>
      <c r="D44" s="1871"/>
      <c r="E44" s="455">
        <f>SUM(E24:F43)</f>
        <v>34554</v>
      </c>
      <c r="F44" s="456"/>
      <c r="G44" s="456">
        <f>SUM(G24:G43)</f>
        <v>-559</v>
      </c>
      <c r="H44" s="456"/>
      <c r="I44" s="456">
        <f>SUM(I24:I43)</f>
        <v>559</v>
      </c>
      <c r="J44" s="456"/>
      <c r="K44" s="456">
        <f>SUM(K24:K43)</f>
        <v>34554</v>
      </c>
      <c r="L44" s="456"/>
      <c r="M44" s="476"/>
      <c r="N44" s="476"/>
      <c r="O44" s="477"/>
      <c r="P44" s="458"/>
      <c r="Q44" s="478"/>
    </row>
    <row r="45" spans="1:17" s="421" customFormat="1" ht="9.75" customHeight="1">
      <c r="A45" s="1872" t="s">
        <v>330</v>
      </c>
      <c r="B45" s="1872"/>
      <c r="C45" s="1872"/>
      <c r="D45" s="1872"/>
      <c r="E45" s="1636">
        <f>E22+E44</f>
        <v>595025</v>
      </c>
      <c r="F45" s="1637"/>
      <c r="G45" s="1637">
        <f>G22+G44</f>
        <v>-361</v>
      </c>
      <c r="H45" s="1637"/>
      <c r="I45" s="1637">
        <f>I22+I44</f>
        <v>398</v>
      </c>
      <c r="J45" s="1637"/>
      <c r="K45" s="1637">
        <f>K22+K44</f>
        <v>595062</v>
      </c>
      <c r="L45" s="1637"/>
      <c r="M45" s="1638"/>
      <c r="N45" s="1638"/>
      <c r="O45" s="1639"/>
      <c r="P45" s="1637"/>
      <c r="Q45" s="1640"/>
    </row>
    <row r="46" spans="1:17" s="479" customFormat="1" ht="4.5" customHeight="1">
      <c r="A46" s="1874"/>
      <c r="B46" s="1874"/>
      <c r="C46" s="1874"/>
      <c r="D46" s="1874"/>
      <c r="E46" s="1874"/>
      <c r="F46" s="1874"/>
      <c r="G46" s="1874"/>
      <c r="H46" s="1874"/>
      <c r="I46" s="1874"/>
      <c r="J46" s="1874"/>
      <c r="K46" s="1874"/>
      <c r="L46" s="1874"/>
      <c r="M46" s="1874"/>
      <c r="N46" s="1874"/>
      <c r="O46" s="1874"/>
      <c r="P46" s="1874"/>
      <c r="Q46" s="1874"/>
    </row>
    <row r="47" spans="1:17" s="481" customFormat="1" ht="7.5" customHeight="1">
      <c r="A47" s="480" t="s">
        <v>84</v>
      </c>
      <c r="B47" s="1870" t="s">
        <v>331</v>
      </c>
      <c r="C47" s="1870"/>
      <c r="D47" s="1870"/>
      <c r="E47" s="1870"/>
      <c r="F47" s="1870"/>
      <c r="G47" s="1870"/>
      <c r="H47" s="1870"/>
      <c r="I47" s="1870"/>
      <c r="J47" s="1870"/>
      <c r="K47" s="1870"/>
      <c r="L47" s="1870"/>
      <c r="M47" s="1870"/>
      <c r="N47" s="1870"/>
      <c r="O47" s="1870"/>
      <c r="P47" s="1870"/>
      <c r="Q47" s="1870"/>
    </row>
    <row r="48" spans="1:17" s="481" customFormat="1" ht="38.25" customHeight="1">
      <c r="A48" s="482" t="s">
        <v>332</v>
      </c>
      <c r="B48" s="1870" t="s">
        <v>911</v>
      </c>
      <c r="C48" s="1870"/>
      <c r="D48" s="1870"/>
      <c r="E48" s="1870"/>
      <c r="F48" s="1870"/>
      <c r="G48" s="1870"/>
      <c r="H48" s="1870"/>
      <c r="I48" s="1870"/>
      <c r="J48" s="1870"/>
      <c r="K48" s="1870"/>
      <c r="L48" s="1870"/>
      <c r="M48" s="1870"/>
      <c r="N48" s="1870"/>
      <c r="O48" s="1870"/>
      <c r="P48" s="1870"/>
      <c r="Q48" s="1870"/>
    </row>
    <row r="49" spans="1:17" s="481" customFormat="1" ht="7.5" customHeight="1">
      <c r="A49" s="480" t="s">
        <v>96</v>
      </c>
      <c r="B49" s="1870" t="s">
        <v>333</v>
      </c>
      <c r="C49" s="1870"/>
      <c r="D49" s="1870"/>
      <c r="E49" s="1870"/>
      <c r="F49" s="1870"/>
      <c r="G49" s="1870"/>
      <c r="H49" s="1870"/>
      <c r="I49" s="1870"/>
      <c r="J49" s="1870"/>
      <c r="K49" s="1870"/>
      <c r="L49" s="1870"/>
      <c r="M49" s="1870"/>
      <c r="N49" s="1870"/>
      <c r="O49" s="1870"/>
      <c r="P49" s="1870"/>
      <c r="Q49" s="1870"/>
    </row>
  </sheetData>
  <sheetProtection/>
  <mergeCells count="51">
    <mergeCell ref="C20:D20"/>
    <mergeCell ref="B15:D15"/>
    <mergeCell ref="B16:D16"/>
    <mergeCell ref="C21:D21"/>
    <mergeCell ref="A1:Q1"/>
    <mergeCell ref="A3:D3"/>
    <mergeCell ref="E3:Q3"/>
    <mergeCell ref="A2:Q2"/>
    <mergeCell ref="C25:D25"/>
    <mergeCell ref="B9:D9"/>
    <mergeCell ref="B8:D8"/>
    <mergeCell ref="A7:D7"/>
    <mergeCell ref="G4:I4"/>
    <mergeCell ref="C19:D19"/>
    <mergeCell ref="B14:D14"/>
    <mergeCell ref="C17:D17"/>
    <mergeCell ref="B12:D12"/>
    <mergeCell ref="B13:D13"/>
    <mergeCell ref="A4:D4"/>
    <mergeCell ref="B11:D11"/>
    <mergeCell ref="B10:D10"/>
    <mergeCell ref="A5:D5"/>
    <mergeCell ref="A6:D6"/>
    <mergeCell ref="C18:D18"/>
    <mergeCell ref="B31:D31"/>
    <mergeCell ref="B28:D28"/>
    <mergeCell ref="B48:Q48"/>
    <mergeCell ref="B49:Q49"/>
    <mergeCell ref="A22:D22"/>
    <mergeCell ref="C29:D29"/>
    <mergeCell ref="C30:D30"/>
    <mergeCell ref="C27:D27"/>
    <mergeCell ref="A23:D23"/>
    <mergeCell ref="B24:D24"/>
    <mergeCell ref="C26:D26"/>
    <mergeCell ref="B32:D32"/>
    <mergeCell ref="C41:D41"/>
    <mergeCell ref="C37:D37"/>
    <mergeCell ref="C40:D40"/>
    <mergeCell ref="C38:D38"/>
    <mergeCell ref="B35:D35"/>
    <mergeCell ref="B39:D39"/>
    <mergeCell ref="C33:D33"/>
    <mergeCell ref="C36:D36"/>
    <mergeCell ref="C34:D34"/>
    <mergeCell ref="B47:Q47"/>
    <mergeCell ref="A44:D44"/>
    <mergeCell ref="A45:D45"/>
    <mergeCell ref="C43:D43"/>
    <mergeCell ref="C42:D42"/>
    <mergeCell ref="A46:Q46"/>
  </mergeCells>
  <printOptions horizontalCentered="1"/>
  <pageMargins left="0.2362204724409449" right="0.2362204724409449" top="0.2755905511811024" bottom="0.2362204724409449" header="0.11811023622047245" footer="0.11811023622047245"/>
  <pageSetup horizontalDpi="600" verticalDpi="600" orientation="landscape" scale="97" r:id="rId1"/>
</worksheet>
</file>

<file path=xl/worksheets/sheet7.xml><?xml version="1.0" encoding="utf-8"?>
<worksheet xmlns="http://schemas.openxmlformats.org/spreadsheetml/2006/main" xmlns:r="http://schemas.openxmlformats.org/officeDocument/2006/relationships">
  <dimension ref="A1:U54"/>
  <sheetViews>
    <sheetView zoomScaleSheetLayoutView="100" zoomScalePageLayoutView="0" workbookViewId="0" topLeftCell="A1">
      <selection activeCell="X38" sqref="X38"/>
    </sheetView>
  </sheetViews>
  <sheetFormatPr defaultColWidth="9.140625" defaultRowHeight="12.75"/>
  <cols>
    <col min="1" max="2" width="2.140625" style="484" customWidth="1"/>
    <col min="3" max="3" width="63.7109375" style="484" customWidth="1"/>
    <col min="4" max="4" width="7.140625" style="484" customWidth="1"/>
    <col min="5" max="5" width="1.28515625" style="484" customWidth="1"/>
    <col min="6" max="6" width="6.57421875" style="484" customWidth="1"/>
    <col min="7" max="7" width="1.28515625" style="484" customWidth="1"/>
    <col min="8" max="8" width="6.57421875" style="484" customWidth="1"/>
    <col min="9" max="9" width="1.28515625" style="484" customWidth="1"/>
    <col min="10" max="10" width="6.57421875" style="484" customWidth="1"/>
    <col min="11" max="11" width="1.28515625" style="484" customWidth="1"/>
    <col min="12" max="12" width="6.57421875" style="484" customWidth="1"/>
    <col min="13" max="13" width="1.28515625" style="484" customWidth="1"/>
    <col min="14" max="14" width="6.57421875" style="484" customWidth="1"/>
    <col min="15" max="15" width="1.28515625" style="484" customWidth="1"/>
    <col min="16" max="16" width="6.57421875" style="484" customWidth="1"/>
    <col min="17" max="17" width="1.28515625" style="484" customWidth="1"/>
    <col min="18" max="18" width="6.57421875" style="484" customWidth="1"/>
    <col min="19" max="19" width="1.28515625" style="484" customWidth="1"/>
    <col min="20" max="20" width="6.57421875" style="484" customWidth="1"/>
    <col min="21" max="21" width="1.28515625" style="484" customWidth="1"/>
    <col min="22" max="22" width="9.140625" style="483" customWidth="1"/>
    <col min="23" max="23" width="9.140625" style="484" customWidth="1"/>
    <col min="24" max="16384" width="9.140625" style="484" customWidth="1"/>
  </cols>
  <sheetData>
    <row r="1" spans="1:21" ht="14.25" customHeight="1">
      <c r="A1" s="1805" t="s">
        <v>681</v>
      </c>
      <c r="B1" s="1805"/>
      <c r="C1" s="1805"/>
      <c r="D1" s="1805"/>
      <c r="E1" s="1805"/>
      <c r="F1" s="1805"/>
      <c r="G1" s="1805"/>
      <c r="H1" s="1805"/>
      <c r="I1" s="1805"/>
      <c r="J1" s="1805"/>
      <c r="K1" s="1805"/>
      <c r="L1" s="1805"/>
      <c r="M1" s="1805"/>
      <c r="N1" s="1805"/>
      <c r="O1" s="1805"/>
      <c r="P1" s="1805"/>
      <c r="Q1" s="1805"/>
      <c r="R1" s="1805"/>
      <c r="S1" s="1805"/>
      <c r="T1" s="1805"/>
      <c r="U1" s="1805"/>
    </row>
    <row r="2" spans="1:21" s="485" customFormat="1" ht="3" customHeight="1">
      <c r="A2" s="1890"/>
      <c r="B2" s="1890"/>
      <c r="C2" s="1890"/>
      <c r="D2" s="1890"/>
      <c r="E2" s="1890"/>
      <c r="F2" s="1890"/>
      <c r="G2" s="1890"/>
      <c r="H2" s="1890"/>
      <c r="I2" s="1890"/>
      <c r="J2" s="1890"/>
      <c r="K2" s="1890"/>
      <c r="L2" s="1890"/>
      <c r="M2" s="1890"/>
      <c r="N2" s="1890"/>
      <c r="O2" s="1890"/>
      <c r="P2" s="1890"/>
      <c r="Q2" s="1890"/>
      <c r="R2" s="1890"/>
      <c r="S2" s="1890"/>
      <c r="T2" s="1890"/>
      <c r="U2" s="1890"/>
    </row>
    <row r="3" spans="1:21" s="1730" customFormat="1" ht="9" customHeight="1">
      <c r="A3" s="1893" t="s">
        <v>440</v>
      </c>
      <c r="B3" s="1893"/>
      <c r="C3" s="1893"/>
      <c r="D3" s="1893"/>
      <c r="E3" s="1893"/>
      <c r="F3" s="1893"/>
      <c r="G3" s="1893"/>
      <c r="H3" s="1893"/>
      <c r="I3" s="1893"/>
      <c r="J3" s="1893"/>
      <c r="K3" s="1893"/>
      <c r="L3" s="1893"/>
      <c r="M3" s="1893"/>
      <c r="N3" s="1893"/>
      <c r="O3" s="1893"/>
      <c r="P3" s="1893"/>
      <c r="Q3" s="1893"/>
      <c r="R3" s="1893"/>
      <c r="S3" s="1893"/>
      <c r="T3" s="1893"/>
      <c r="U3" s="1893"/>
    </row>
    <row r="4" spans="1:21" s="1730" customFormat="1" ht="9" customHeight="1">
      <c r="A4" s="1731"/>
      <c r="B4" s="1731"/>
      <c r="C4" s="1731"/>
      <c r="D4" s="1732" t="s">
        <v>904</v>
      </c>
      <c r="E4" s="1733"/>
      <c r="F4" s="1734" t="s">
        <v>803</v>
      </c>
      <c r="G4" s="1733"/>
      <c r="H4" s="1734" t="s">
        <v>441</v>
      </c>
      <c r="I4" s="1733"/>
      <c r="J4" s="1735" t="s">
        <v>442</v>
      </c>
      <c r="K4" s="1733"/>
      <c r="L4" s="1735" t="s">
        <v>443</v>
      </c>
      <c r="M4" s="1733"/>
      <c r="N4" s="1735" t="s">
        <v>444</v>
      </c>
      <c r="O4" s="1733"/>
      <c r="P4" s="1735" t="s">
        <v>445</v>
      </c>
      <c r="Q4" s="1733"/>
      <c r="R4" s="1735" t="s">
        <v>446</v>
      </c>
      <c r="S4" s="1733"/>
      <c r="T4" s="1735" t="s">
        <v>447</v>
      </c>
      <c r="U4" s="1733"/>
    </row>
    <row r="5" spans="1:21" s="1730" customFormat="1" ht="9" customHeight="1">
      <c r="A5" s="1892" t="s">
        <v>124</v>
      </c>
      <c r="B5" s="1892"/>
      <c r="C5" s="1892"/>
      <c r="D5" s="998"/>
      <c r="E5" s="1736"/>
      <c r="F5" s="1001"/>
      <c r="G5" s="1736"/>
      <c r="H5" s="1001"/>
      <c r="I5" s="1736"/>
      <c r="J5" s="1736"/>
      <c r="K5" s="1736"/>
      <c r="L5" s="1736"/>
      <c r="M5" s="1736"/>
      <c r="N5" s="1736"/>
      <c r="O5" s="1736"/>
      <c r="P5" s="1736"/>
      <c r="Q5" s="1736"/>
      <c r="R5" s="1736"/>
      <c r="S5" s="1736"/>
      <c r="T5" s="1736"/>
      <c r="U5" s="1736"/>
    </row>
    <row r="6" spans="1:21" s="1730" customFormat="1" ht="9" customHeight="1">
      <c r="A6" s="1887" t="s">
        <v>229</v>
      </c>
      <c r="B6" s="1887"/>
      <c r="C6" s="1887"/>
      <c r="D6" s="1737">
        <v>23225</v>
      </c>
      <c r="E6" s="1738"/>
      <c r="F6" s="1739">
        <v>22115</v>
      </c>
      <c r="G6" s="1738"/>
      <c r="H6" s="1739">
        <v>21618</v>
      </c>
      <c r="I6" s="1738"/>
      <c r="J6" s="1739">
        <v>20664</v>
      </c>
      <c r="K6" s="1731"/>
      <c r="L6" s="1739">
        <v>21356</v>
      </c>
      <c r="M6" s="1731"/>
      <c r="N6" s="1739">
        <v>20093</v>
      </c>
      <c r="O6" s="1731"/>
      <c r="P6" s="1739">
        <v>19148</v>
      </c>
      <c r="Q6" s="1731"/>
      <c r="R6" s="1739">
        <v>18345</v>
      </c>
      <c r="S6" s="1731"/>
      <c r="T6" s="1739">
        <v>17165</v>
      </c>
      <c r="U6" s="1738"/>
    </row>
    <row r="7" spans="1:21" s="1730" customFormat="1" ht="9" customHeight="1">
      <c r="A7" s="1740"/>
      <c r="B7" s="1887" t="s">
        <v>230</v>
      </c>
      <c r="C7" s="1887"/>
      <c r="D7" s="1741">
        <v>0</v>
      </c>
      <c r="E7" s="1738"/>
      <c r="F7" s="1742">
        <v>0</v>
      </c>
      <c r="G7" s="1738"/>
      <c r="H7" s="1742">
        <v>194</v>
      </c>
      <c r="I7" s="1738"/>
      <c r="J7" s="1742">
        <v>0</v>
      </c>
      <c r="K7" s="1731"/>
      <c r="L7" s="1742">
        <v>3443</v>
      </c>
      <c r="M7" s="1731"/>
      <c r="N7" s="1742">
        <v>0</v>
      </c>
      <c r="O7" s="1731"/>
      <c r="P7" s="1742">
        <v>0</v>
      </c>
      <c r="Q7" s="1731"/>
      <c r="R7" s="1742">
        <v>0</v>
      </c>
      <c r="S7" s="1731"/>
      <c r="T7" s="1742">
        <v>0</v>
      </c>
      <c r="U7" s="1738"/>
    </row>
    <row r="8" spans="1:21" s="1730" customFormat="1" ht="9" customHeight="1">
      <c r="A8" s="1740"/>
      <c r="B8" s="1887" t="s">
        <v>231</v>
      </c>
      <c r="C8" s="1887"/>
      <c r="D8" s="1741">
        <v>0</v>
      </c>
      <c r="E8" s="1738"/>
      <c r="F8" s="1742">
        <v>0</v>
      </c>
      <c r="G8" s="1738"/>
      <c r="H8" s="1742">
        <v>0</v>
      </c>
      <c r="I8" s="1738"/>
      <c r="J8" s="1742">
        <v>126</v>
      </c>
      <c r="K8" s="1731"/>
      <c r="L8" s="1742">
        <v>0</v>
      </c>
      <c r="M8" s="1731"/>
      <c r="N8" s="1742">
        <v>0</v>
      </c>
      <c r="O8" s="1731"/>
      <c r="P8" s="1742">
        <v>0</v>
      </c>
      <c r="Q8" s="1731"/>
      <c r="R8" s="1742">
        <v>0</v>
      </c>
      <c r="S8" s="1731"/>
      <c r="T8" s="1742">
        <v>0</v>
      </c>
      <c r="U8" s="1738"/>
    </row>
    <row r="9" spans="1:21" s="1730" customFormat="1" ht="9" customHeight="1">
      <c r="A9" s="1740"/>
      <c r="B9" s="1887" t="s">
        <v>232</v>
      </c>
      <c r="C9" s="1887"/>
      <c r="D9" s="1741">
        <v>0</v>
      </c>
      <c r="E9" s="1738"/>
      <c r="F9" s="1742">
        <v>0</v>
      </c>
      <c r="G9" s="1738"/>
      <c r="H9" s="1742">
        <v>47</v>
      </c>
      <c r="I9" s="1738"/>
      <c r="J9" s="1742">
        <v>0</v>
      </c>
      <c r="K9" s="1731"/>
      <c r="L9" s="1742">
        <v>0</v>
      </c>
      <c r="M9" s="1731"/>
      <c r="N9" s="1742">
        <v>0</v>
      </c>
      <c r="O9" s="1731"/>
      <c r="P9" s="1742">
        <v>0</v>
      </c>
      <c r="Q9" s="1731"/>
      <c r="R9" s="1742">
        <v>0</v>
      </c>
      <c r="S9" s="1731"/>
      <c r="T9" s="1742">
        <v>0</v>
      </c>
      <c r="U9" s="1738"/>
    </row>
    <row r="10" spans="1:21" s="1730" customFormat="1" ht="9" customHeight="1">
      <c r="A10" s="1740"/>
      <c r="B10" s="1887" t="s">
        <v>238</v>
      </c>
      <c r="C10" s="1887"/>
      <c r="D10" s="1741">
        <v>46</v>
      </c>
      <c r="E10" s="1738"/>
      <c r="F10" s="1742">
        <v>47</v>
      </c>
      <c r="G10" s="1738"/>
      <c r="H10" s="1742">
        <v>196</v>
      </c>
      <c r="I10" s="1738"/>
      <c r="J10" s="1742">
        <v>201</v>
      </c>
      <c r="K10" s="1731"/>
      <c r="L10" s="1742">
        <v>187</v>
      </c>
      <c r="M10" s="1731"/>
      <c r="N10" s="1742">
        <v>191</v>
      </c>
      <c r="O10" s="1731"/>
      <c r="P10" s="1742">
        <v>170</v>
      </c>
      <c r="Q10" s="1731"/>
      <c r="R10" s="1742">
        <v>164</v>
      </c>
      <c r="S10" s="1731"/>
      <c r="T10" s="1742">
        <v>0</v>
      </c>
      <c r="U10" s="1738"/>
    </row>
    <row r="11" spans="1:21" s="1730" customFormat="1" ht="9" customHeight="1">
      <c r="A11" s="1740"/>
      <c r="B11" s="1887" t="s">
        <v>233</v>
      </c>
      <c r="C11" s="1887"/>
      <c r="D11" s="1741">
        <v>48</v>
      </c>
      <c r="E11" s="1738"/>
      <c r="F11" s="1742">
        <v>42</v>
      </c>
      <c r="G11" s="1738"/>
      <c r="H11" s="1742">
        <v>82</v>
      </c>
      <c r="I11" s="1738"/>
      <c r="J11" s="1742">
        <v>40</v>
      </c>
      <c r="K11" s="1731"/>
      <c r="L11" s="1742">
        <v>37</v>
      </c>
      <c r="M11" s="1731"/>
      <c r="N11" s="1742">
        <v>40</v>
      </c>
      <c r="O11" s="1731"/>
      <c r="P11" s="1742">
        <v>91</v>
      </c>
      <c r="Q11" s="1731"/>
      <c r="R11" s="1742">
        <v>48</v>
      </c>
      <c r="S11" s="1731"/>
      <c r="T11" s="1742">
        <v>23</v>
      </c>
      <c r="U11" s="1738"/>
    </row>
    <row r="12" spans="1:21" s="1730" customFormat="1" ht="9" customHeight="1">
      <c r="A12" s="1740"/>
      <c r="B12" s="1887" t="s">
        <v>315</v>
      </c>
      <c r="C12" s="1887"/>
      <c r="D12" s="1741">
        <v>0</v>
      </c>
      <c r="E12" s="1738"/>
      <c r="F12" s="1742">
        <v>0</v>
      </c>
      <c r="G12" s="1738"/>
      <c r="H12" s="1742">
        <v>0</v>
      </c>
      <c r="I12" s="1738"/>
      <c r="J12" s="1742">
        <v>0</v>
      </c>
      <c r="K12" s="1731"/>
      <c r="L12" s="1742">
        <v>0</v>
      </c>
      <c r="M12" s="1731"/>
      <c r="N12" s="1742">
        <v>0</v>
      </c>
      <c r="O12" s="1731"/>
      <c r="P12" s="1742">
        <v>0</v>
      </c>
      <c r="Q12" s="1731"/>
      <c r="R12" s="1742">
        <v>0</v>
      </c>
      <c r="S12" s="1731"/>
      <c r="T12" s="1742">
        <v>0</v>
      </c>
      <c r="U12" s="1738"/>
    </row>
    <row r="13" spans="1:21" s="1730" customFormat="1" ht="9" customHeight="1">
      <c r="A13" s="1740"/>
      <c r="B13" s="1887" t="s">
        <v>235</v>
      </c>
      <c r="C13" s="1887"/>
      <c r="D13" s="1741">
        <v>-52</v>
      </c>
      <c r="E13" s="1738"/>
      <c r="F13" s="1742">
        <v>0</v>
      </c>
      <c r="G13" s="1738"/>
      <c r="H13" s="1742">
        <v>0</v>
      </c>
      <c r="I13" s="1738"/>
      <c r="J13" s="1742">
        <v>0</v>
      </c>
      <c r="K13" s="1731"/>
      <c r="L13" s="1742">
        <v>0</v>
      </c>
      <c r="M13" s="1731"/>
      <c r="N13" s="1742">
        <v>0</v>
      </c>
      <c r="O13" s="1731"/>
      <c r="P13" s="1742">
        <v>0</v>
      </c>
      <c r="Q13" s="1731"/>
      <c r="R13" s="1742">
        <v>0</v>
      </c>
      <c r="S13" s="1731"/>
      <c r="T13" s="1742">
        <v>0</v>
      </c>
      <c r="U13" s="1738"/>
    </row>
    <row r="14" spans="1:21" s="1730" customFormat="1" ht="9" customHeight="1">
      <c r="A14" s="1740"/>
      <c r="B14" s="1887" t="s">
        <v>236</v>
      </c>
      <c r="C14" s="1887"/>
      <c r="D14" s="1741">
        <v>-150</v>
      </c>
      <c r="E14" s="1738"/>
      <c r="F14" s="1742">
        <v>0</v>
      </c>
      <c r="G14" s="1738"/>
      <c r="H14" s="1742">
        <v>0</v>
      </c>
      <c r="I14" s="1738"/>
      <c r="J14" s="1742">
        <v>0</v>
      </c>
      <c r="K14" s="1731"/>
      <c r="L14" s="1742">
        <v>0</v>
      </c>
      <c r="M14" s="1731"/>
      <c r="N14" s="1742">
        <v>0</v>
      </c>
      <c r="O14" s="1731"/>
      <c r="P14" s="1742">
        <v>0</v>
      </c>
      <c r="Q14" s="1731"/>
      <c r="R14" s="1742">
        <v>0</v>
      </c>
      <c r="S14" s="1731"/>
      <c r="T14" s="1742">
        <v>0</v>
      </c>
      <c r="U14" s="1738"/>
    </row>
    <row r="15" spans="1:21" s="1730" customFormat="1" ht="9" customHeight="1">
      <c r="A15" s="1740"/>
      <c r="B15" s="1887" t="s">
        <v>237</v>
      </c>
      <c r="C15" s="1887"/>
      <c r="D15" s="1741">
        <v>-612</v>
      </c>
      <c r="E15" s="1738"/>
      <c r="F15" s="1742">
        <v>-615</v>
      </c>
      <c r="G15" s="1738"/>
      <c r="H15" s="1742">
        <v>-592</v>
      </c>
      <c r="I15" s="1738"/>
      <c r="J15" s="1742">
        <v>-593</v>
      </c>
      <c r="K15" s="1731"/>
      <c r="L15" s="1742">
        <v>-560</v>
      </c>
      <c r="M15" s="1731"/>
      <c r="N15" s="1742">
        <v>-518</v>
      </c>
      <c r="O15" s="1731"/>
      <c r="P15" s="1742">
        <v>-502</v>
      </c>
      <c r="Q15" s="1731"/>
      <c r="R15" s="1742">
        <v>-488</v>
      </c>
      <c r="S15" s="1731"/>
      <c r="T15" s="1742">
        <v>-487</v>
      </c>
      <c r="U15" s="1738"/>
    </row>
    <row r="16" spans="1:21" s="1730" customFormat="1" ht="9" customHeight="1">
      <c r="A16" s="1740"/>
      <c r="B16" s="1887" t="s">
        <v>239</v>
      </c>
      <c r="C16" s="1887"/>
      <c r="D16" s="1741">
        <v>1365</v>
      </c>
      <c r="E16" s="1738"/>
      <c r="F16" s="1742">
        <v>1313</v>
      </c>
      <c r="G16" s="1738"/>
      <c r="H16" s="1742">
        <v>1323</v>
      </c>
      <c r="I16" s="1738"/>
      <c r="J16" s="1742">
        <v>1159</v>
      </c>
      <c r="K16" s="1731"/>
      <c r="L16" s="1742">
        <v>1093</v>
      </c>
      <c r="M16" s="1731"/>
      <c r="N16" s="1742">
        <v>1045</v>
      </c>
      <c r="O16" s="1731"/>
      <c r="P16" s="1742">
        <v>1402</v>
      </c>
      <c r="Q16" s="1731"/>
      <c r="R16" s="1742">
        <v>927</v>
      </c>
      <c r="S16" s="1731"/>
      <c r="T16" s="1742">
        <v>1435</v>
      </c>
      <c r="U16" s="1738"/>
    </row>
    <row r="17" spans="1:21" s="1730" customFormat="1" ht="9" customHeight="1">
      <c r="A17" s="1740"/>
      <c r="B17" s="1887" t="s">
        <v>240</v>
      </c>
      <c r="C17" s="1887"/>
      <c r="D17" s="1741">
        <v>-13</v>
      </c>
      <c r="E17" s="1738"/>
      <c r="F17" s="1742">
        <v>-8</v>
      </c>
      <c r="G17" s="1738"/>
      <c r="H17" s="1742">
        <v>14</v>
      </c>
      <c r="I17" s="1738"/>
      <c r="J17" s="1743">
        <v>13</v>
      </c>
      <c r="K17" s="1731"/>
      <c r="L17" s="1743">
        <v>-10</v>
      </c>
      <c r="M17" s="1731"/>
      <c r="N17" s="1743">
        <v>18</v>
      </c>
      <c r="O17" s="1731"/>
      <c r="P17" s="1743">
        <v>40</v>
      </c>
      <c r="Q17" s="1731"/>
      <c r="R17" s="1743">
        <v>-1</v>
      </c>
      <c r="S17" s="1731"/>
      <c r="T17" s="1743">
        <v>-29</v>
      </c>
      <c r="U17" s="1738"/>
    </row>
    <row r="18" spans="1:21" s="1730" customFormat="1" ht="19.5" customHeight="1">
      <c r="A18" s="1744"/>
      <c r="B18" s="1895" t="s">
        <v>833</v>
      </c>
      <c r="C18" s="1895"/>
      <c r="D18" s="1745"/>
      <c r="E18" s="1738"/>
      <c r="F18" s="1746"/>
      <c r="G18" s="1738"/>
      <c r="H18" s="1746"/>
      <c r="I18" s="1738"/>
      <c r="J18" s="1746"/>
      <c r="K18" s="1731"/>
      <c r="L18" s="1746"/>
      <c r="M18" s="1731"/>
      <c r="N18" s="1746"/>
      <c r="O18" s="1731"/>
      <c r="P18" s="1746"/>
      <c r="Q18" s="1731"/>
      <c r="R18" s="1746"/>
      <c r="S18" s="1731"/>
      <c r="T18" s="1746"/>
      <c r="U18" s="1738"/>
    </row>
    <row r="19" spans="1:21" s="1730" customFormat="1" ht="10.5" customHeight="1">
      <c r="A19" s="1740"/>
      <c r="B19" s="1740"/>
      <c r="C19" s="1740" t="s">
        <v>241</v>
      </c>
      <c r="D19" s="1741">
        <v>151</v>
      </c>
      <c r="E19" s="1738"/>
      <c r="F19" s="1742">
        <v>536</v>
      </c>
      <c r="G19" s="1738"/>
      <c r="H19" s="1742">
        <v>-582</v>
      </c>
      <c r="I19" s="1738"/>
      <c r="J19" s="1742">
        <v>431</v>
      </c>
      <c r="K19" s="1731"/>
      <c r="L19" s="1742">
        <v>-1057</v>
      </c>
      <c r="M19" s="1731"/>
      <c r="N19" s="1742">
        <v>503</v>
      </c>
      <c r="O19" s="1731"/>
      <c r="P19" s="1742">
        <v>-253</v>
      </c>
      <c r="Q19" s="1731"/>
      <c r="R19" s="1742">
        <v>223</v>
      </c>
      <c r="S19" s="1731"/>
      <c r="T19" s="1742">
        <v>86</v>
      </c>
      <c r="U19" s="1738"/>
    </row>
    <row r="20" spans="1:21" s="1730" customFormat="1" ht="21" customHeight="1">
      <c r="A20" s="1731"/>
      <c r="B20" s="1731"/>
      <c r="C20" s="1747" t="s">
        <v>899</v>
      </c>
      <c r="D20" s="1748"/>
      <c r="E20" s="1738"/>
      <c r="F20" s="1749"/>
      <c r="G20" s="1738"/>
      <c r="H20" s="1749"/>
      <c r="I20" s="1738"/>
      <c r="J20" s="1749"/>
      <c r="K20" s="1731"/>
      <c r="L20" s="1749"/>
      <c r="M20" s="1731"/>
      <c r="N20" s="1749"/>
      <c r="O20" s="1731"/>
      <c r="P20" s="1749"/>
      <c r="Q20" s="1731"/>
      <c r="R20" s="1749"/>
      <c r="S20" s="1731"/>
      <c r="T20" s="1749"/>
      <c r="U20" s="1738"/>
    </row>
    <row r="21" spans="1:21" s="1730" customFormat="1" ht="10.5" customHeight="1">
      <c r="A21" s="1740"/>
      <c r="B21" s="1740"/>
      <c r="C21" s="1750" t="s">
        <v>913</v>
      </c>
      <c r="D21" s="1741">
        <v>-45</v>
      </c>
      <c r="E21" s="1738"/>
      <c r="F21" s="1742">
        <v>-73</v>
      </c>
      <c r="G21" s="1738"/>
      <c r="H21" s="1742">
        <v>-54</v>
      </c>
      <c r="I21" s="1738"/>
      <c r="J21" s="1742">
        <v>-24</v>
      </c>
      <c r="K21" s="1731"/>
      <c r="L21" s="1742">
        <v>-42</v>
      </c>
      <c r="M21" s="1731"/>
      <c r="N21" s="1742">
        <v>35</v>
      </c>
      <c r="O21" s="1731"/>
      <c r="P21" s="1742">
        <v>-70</v>
      </c>
      <c r="Q21" s="1731"/>
      <c r="R21" s="1742">
        <v>9</v>
      </c>
      <c r="S21" s="1731"/>
      <c r="T21" s="1742">
        <v>40</v>
      </c>
      <c r="U21" s="1738"/>
    </row>
    <row r="22" spans="1:21" s="1730" customFormat="1" ht="10.5" customHeight="1">
      <c r="A22" s="1740"/>
      <c r="B22" s="1740"/>
      <c r="C22" s="1740" t="s">
        <v>319</v>
      </c>
      <c r="D22" s="1741">
        <v>10</v>
      </c>
      <c r="E22" s="1738"/>
      <c r="F22" s="1742">
        <v>-39</v>
      </c>
      <c r="G22" s="1738"/>
      <c r="H22" s="1742">
        <v>6</v>
      </c>
      <c r="I22" s="1738"/>
      <c r="J22" s="1742">
        <v>6</v>
      </c>
      <c r="K22" s="1731"/>
      <c r="L22" s="1742">
        <v>-19</v>
      </c>
      <c r="M22" s="1731"/>
      <c r="N22" s="1742">
        <v>8</v>
      </c>
      <c r="O22" s="1731"/>
      <c r="P22" s="1742">
        <v>15</v>
      </c>
      <c r="Q22" s="1731"/>
      <c r="R22" s="1742">
        <v>-3</v>
      </c>
      <c r="S22" s="1731"/>
      <c r="T22" s="1742">
        <v>8</v>
      </c>
      <c r="U22" s="1738"/>
    </row>
    <row r="23" spans="1:21" s="1730" customFormat="1" ht="9.75" customHeight="1">
      <c r="A23" s="1740"/>
      <c r="B23" s="1740"/>
      <c r="C23" s="1740" t="s">
        <v>243</v>
      </c>
      <c r="D23" s="1741">
        <v>219</v>
      </c>
      <c r="E23" s="1738"/>
      <c r="F23" s="1742">
        <v>-5</v>
      </c>
      <c r="G23" s="1738"/>
      <c r="H23" s="1742">
        <v>107</v>
      </c>
      <c r="I23" s="1738"/>
      <c r="J23" s="1742">
        <v>-125</v>
      </c>
      <c r="K23" s="1731"/>
      <c r="L23" s="1742">
        <v>203</v>
      </c>
      <c r="M23" s="1731"/>
      <c r="N23" s="1742">
        <v>-158</v>
      </c>
      <c r="O23" s="1731"/>
      <c r="P23" s="1742">
        <v>219</v>
      </c>
      <c r="Q23" s="1731"/>
      <c r="R23" s="1742">
        <v>55</v>
      </c>
      <c r="S23" s="1731"/>
      <c r="T23" s="1742">
        <v>-148</v>
      </c>
      <c r="U23" s="1738"/>
    </row>
    <row r="24" spans="1:21" s="1730" customFormat="1" ht="19.5" customHeight="1">
      <c r="A24" s="1740"/>
      <c r="B24" s="1887" t="s">
        <v>912</v>
      </c>
      <c r="C24" s="1887"/>
      <c r="D24" s="1741">
        <v>-61</v>
      </c>
      <c r="E24" s="1738"/>
      <c r="F24" s="1742">
        <v>-176</v>
      </c>
      <c r="G24" s="1738"/>
      <c r="H24" s="1742">
        <v>90</v>
      </c>
      <c r="I24" s="1738"/>
      <c r="J24" s="1742">
        <v>-388</v>
      </c>
      <c r="K24" s="1731"/>
      <c r="L24" s="1742">
        <v>-3778</v>
      </c>
      <c r="M24" s="1731"/>
      <c r="N24" s="1742">
        <v>-51</v>
      </c>
      <c r="O24" s="1731"/>
      <c r="P24" s="1742">
        <v>-2</v>
      </c>
      <c r="Q24" s="1731"/>
      <c r="R24" s="1742">
        <v>-56</v>
      </c>
      <c r="S24" s="1731"/>
      <c r="T24" s="1742">
        <v>288</v>
      </c>
      <c r="U24" s="1738"/>
    </row>
    <row r="25" spans="1:21" s="1730" customFormat="1" ht="9.75" customHeight="1">
      <c r="A25" s="1740"/>
      <c r="B25" s="1887" t="s">
        <v>113</v>
      </c>
      <c r="C25" s="1887"/>
      <c r="D25" s="1741">
        <v>0</v>
      </c>
      <c r="E25" s="1738"/>
      <c r="F25" s="1742">
        <v>6</v>
      </c>
      <c r="G25" s="1738"/>
      <c r="H25" s="1742">
        <v>-157</v>
      </c>
      <c r="I25" s="1738"/>
      <c r="J25" s="1743">
        <v>-27</v>
      </c>
      <c r="K25" s="1731"/>
      <c r="L25" s="1743">
        <v>-205</v>
      </c>
      <c r="M25" s="1731"/>
      <c r="N25" s="1743">
        <v>59</v>
      </c>
      <c r="O25" s="1731"/>
      <c r="P25" s="1743">
        <v>-18</v>
      </c>
      <c r="Q25" s="1731"/>
      <c r="R25" s="1743">
        <v>-27</v>
      </c>
      <c r="S25" s="1731"/>
      <c r="T25" s="1743">
        <v>-63</v>
      </c>
      <c r="U25" s="1738"/>
    </row>
    <row r="26" spans="1:21" s="1730" customFormat="1" ht="9.75" customHeight="1">
      <c r="A26" s="1731"/>
      <c r="B26" s="1893" t="s">
        <v>244</v>
      </c>
      <c r="C26" s="1893"/>
      <c r="D26" s="1748"/>
      <c r="E26" s="1738"/>
      <c r="F26" s="1749"/>
      <c r="G26" s="1738"/>
      <c r="H26" s="1749"/>
      <c r="I26" s="1738"/>
      <c r="J26" s="1749"/>
      <c r="K26" s="1731"/>
      <c r="L26" s="1749"/>
      <c r="M26" s="1731"/>
      <c r="N26" s="1749"/>
      <c r="O26" s="1731"/>
      <c r="P26" s="1749"/>
      <c r="Q26" s="1731"/>
      <c r="R26" s="1749"/>
      <c r="S26" s="1731"/>
      <c r="T26" s="1749"/>
      <c r="U26" s="1738"/>
    </row>
    <row r="27" spans="1:21" s="1730" customFormat="1" ht="20.25" customHeight="1">
      <c r="A27" s="1740"/>
      <c r="B27" s="1740"/>
      <c r="C27" s="1740" t="s">
        <v>927</v>
      </c>
      <c r="D27" s="1741">
        <v>-14</v>
      </c>
      <c r="E27" s="1738"/>
      <c r="F27" s="1742">
        <v>1</v>
      </c>
      <c r="G27" s="1738"/>
      <c r="H27" s="1742">
        <v>12</v>
      </c>
      <c r="I27" s="1738"/>
      <c r="J27" s="1742">
        <v>6</v>
      </c>
      <c r="K27" s="1731"/>
      <c r="L27" s="1742">
        <v>47</v>
      </c>
      <c r="M27" s="1731"/>
      <c r="N27" s="1742">
        <v>-5</v>
      </c>
      <c r="O27" s="1731"/>
      <c r="P27" s="1742">
        <v>4</v>
      </c>
      <c r="Q27" s="1731"/>
      <c r="R27" s="1742">
        <v>-14</v>
      </c>
      <c r="S27" s="1731"/>
      <c r="T27" s="1742">
        <v>43</v>
      </c>
      <c r="U27" s="1738"/>
    </row>
    <row r="28" spans="1:21" s="1730" customFormat="1" ht="9" customHeight="1">
      <c r="A28" s="1740"/>
      <c r="B28" s="1740"/>
      <c r="C28" s="1740" t="s">
        <v>268</v>
      </c>
      <c r="D28" s="1741">
        <v>-237</v>
      </c>
      <c r="E28" s="1738"/>
      <c r="F28" s="1742">
        <v>9</v>
      </c>
      <c r="G28" s="1738"/>
      <c r="H28" s="1742">
        <v>-108</v>
      </c>
      <c r="I28" s="1738"/>
      <c r="J28" s="1742">
        <v>140</v>
      </c>
      <c r="K28" s="1731"/>
      <c r="L28" s="1742">
        <v>-109</v>
      </c>
      <c r="M28" s="1731"/>
      <c r="N28" s="1742">
        <v>96</v>
      </c>
      <c r="O28" s="1731"/>
      <c r="P28" s="1742">
        <v>-131</v>
      </c>
      <c r="Q28" s="1731"/>
      <c r="R28" s="1742">
        <v>-41</v>
      </c>
      <c r="S28" s="1731"/>
      <c r="T28" s="1742">
        <v>-5</v>
      </c>
      <c r="U28" s="1738"/>
    </row>
    <row r="29" spans="1:21" s="1730" customFormat="1" ht="10.5" customHeight="1">
      <c r="A29" s="1740"/>
      <c r="B29" s="1740"/>
      <c r="C29" s="1740" t="s">
        <v>246</v>
      </c>
      <c r="D29" s="1741">
        <v>0</v>
      </c>
      <c r="E29" s="1738"/>
      <c r="F29" s="1742">
        <v>0</v>
      </c>
      <c r="G29" s="1738"/>
      <c r="H29" s="1742">
        <v>0</v>
      </c>
      <c r="I29" s="1738"/>
      <c r="J29" s="1742">
        <v>0</v>
      </c>
      <c r="K29" s="1731"/>
      <c r="L29" s="1742">
        <v>0</v>
      </c>
      <c r="M29" s="1731"/>
      <c r="N29" s="1742">
        <v>0</v>
      </c>
      <c r="O29" s="1731"/>
      <c r="P29" s="1742">
        <v>0</v>
      </c>
      <c r="Q29" s="1731"/>
      <c r="R29" s="1742">
        <v>0</v>
      </c>
      <c r="S29" s="1731"/>
      <c r="T29" s="1742">
        <v>0</v>
      </c>
      <c r="U29" s="1738"/>
    </row>
    <row r="30" spans="1:21" s="1730" customFormat="1" ht="9.75" customHeight="1">
      <c r="A30" s="1740"/>
      <c r="B30" s="1740"/>
      <c r="C30" s="1740" t="s">
        <v>119</v>
      </c>
      <c r="D30" s="1741">
        <v>0</v>
      </c>
      <c r="E30" s="1738"/>
      <c r="F30" s="1742">
        <v>0</v>
      </c>
      <c r="G30" s="1738"/>
      <c r="H30" s="1742">
        <v>0</v>
      </c>
      <c r="I30" s="1738"/>
      <c r="J30" s="1742">
        <v>0</v>
      </c>
      <c r="K30" s="1731"/>
      <c r="L30" s="1742">
        <v>0</v>
      </c>
      <c r="M30" s="1731"/>
      <c r="N30" s="1742">
        <v>0</v>
      </c>
      <c r="O30" s="1731"/>
      <c r="P30" s="1742">
        <v>0</v>
      </c>
      <c r="Q30" s="1731"/>
      <c r="R30" s="1742">
        <v>0</v>
      </c>
      <c r="S30" s="1731"/>
      <c r="T30" s="1742">
        <v>0</v>
      </c>
      <c r="U30" s="1738"/>
    </row>
    <row r="31" spans="1:21" s="1730" customFormat="1" ht="10.5" customHeight="1">
      <c r="A31" s="1740"/>
      <c r="B31" s="1740"/>
      <c r="C31" s="1740" t="s">
        <v>450</v>
      </c>
      <c r="D31" s="1741">
        <v>-5</v>
      </c>
      <c r="E31" s="1738"/>
      <c r="F31" s="1742">
        <v>10</v>
      </c>
      <c r="G31" s="1738"/>
      <c r="H31" s="1742">
        <v>2</v>
      </c>
      <c r="I31" s="1738"/>
      <c r="J31" s="1742">
        <v>1</v>
      </c>
      <c r="K31" s="1731"/>
      <c r="L31" s="1742">
        <v>-3</v>
      </c>
      <c r="M31" s="1731"/>
      <c r="N31" s="1742">
        <v>7</v>
      </c>
      <c r="O31" s="1731"/>
      <c r="P31" s="1742">
        <v>2</v>
      </c>
      <c r="Q31" s="1731"/>
      <c r="R31" s="1742">
        <v>-1</v>
      </c>
      <c r="S31" s="1731"/>
      <c r="T31" s="1742">
        <v>-5</v>
      </c>
      <c r="U31" s="1738"/>
    </row>
    <row r="32" spans="1:21" s="1730" customFormat="1" ht="11.25" customHeight="1">
      <c r="A32" s="1751"/>
      <c r="B32" s="1752"/>
      <c r="C32" s="1752" t="s">
        <v>926</v>
      </c>
      <c r="D32" s="1748">
        <v>36</v>
      </c>
      <c r="E32" s="1753"/>
      <c r="F32" s="1749">
        <v>62</v>
      </c>
      <c r="G32" s="1753"/>
      <c r="H32" s="1749">
        <v>-83</v>
      </c>
      <c r="I32" s="1753"/>
      <c r="J32" s="1754">
        <v>-12</v>
      </c>
      <c r="K32" s="1755"/>
      <c r="L32" s="1754">
        <v>81</v>
      </c>
      <c r="M32" s="1755"/>
      <c r="N32" s="1754">
        <v>-7</v>
      </c>
      <c r="O32" s="1755"/>
      <c r="P32" s="1754">
        <v>-22</v>
      </c>
      <c r="Q32" s="1755"/>
      <c r="R32" s="1754">
        <v>8</v>
      </c>
      <c r="S32" s="1755"/>
      <c r="T32" s="1754">
        <v>-6</v>
      </c>
      <c r="U32" s="1738"/>
    </row>
    <row r="33" spans="1:21" s="1730" customFormat="1" ht="11.25" customHeight="1">
      <c r="A33" s="1888" t="s">
        <v>105</v>
      </c>
      <c r="B33" s="1888"/>
      <c r="C33" s="1888"/>
      <c r="D33" s="1756">
        <f>SUM(D6:D32)</f>
        <v>23911</v>
      </c>
      <c r="E33" s="1733"/>
      <c r="F33" s="1757">
        <f>SUM(F6:F32)</f>
        <v>23225</v>
      </c>
      <c r="G33" s="1733"/>
      <c r="H33" s="1757">
        <f>SUM(H6:H32)</f>
        <v>22115</v>
      </c>
      <c r="I33" s="1733"/>
      <c r="J33" s="1757">
        <f>SUM(J6:J32)</f>
        <v>21618</v>
      </c>
      <c r="K33" s="1758"/>
      <c r="L33" s="1757">
        <f>SUM(L6:L32)</f>
        <v>20664</v>
      </c>
      <c r="M33" s="1758"/>
      <c r="N33" s="1757">
        <f>SUM(N6:N32)</f>
        <v>21356</v>
      </c>
      <c r="O33" s="1758"/>
      <c r="P33" s="1757">
        <f>SUM(P6:P32)</f>
        <v>20093</v>
      </c>
      <c r="Q33" s="1758"/>
      <c r="R33" s="1757">
        <f>SUM(R6:R32)</f>
        <v>19148</v>
      </c>
      <c r="S33" s="1758"/>
      <c r="T33" s="1757">
        <f>SUM(T6:T32)</f>
        <v>18345</v>
      </c>
      <c r="U33" s="1733"/>
    </row>
    <row r="34" spans="1:21" s="1730" customFormat="1" ht="9.75" customHeight="1">
      <c r="A34" s="1894" t="s">
        <v>248</v>
      </c>
      <c r="B34" s="1894"/>
      <c r="C34" s="1894"/>
      <c r="D34" s="1759"/>
      <c r="E34" s="1738"/>
      <c r="F34" s="1760"/>
      <c r="G34" s="1738"/>
      <c r="H34" s="1760"/>
      <c r="I34" s="1738"/>
      <c r="J34" s="1760"/>
      <c r="K34" s="1731"/>
      <c r="L34" s="1760"/>
      <c r="M34" s="1731"/>
      <c r="N34" s="1760"/>
      <c r="O34" s="1731"/>
      <c r="P34" s="1760"/>
      <c r="Q34" s="1731"/>
      <c r="R34" s="1760"/>
      <c r="S34" s="1731"/>
      <c r="T34" s="1760"/>
      <c r="U34" s="1738"/>
    </row>
    <row r="35" spans="1:21" s="1730" customFormat="1" ht="9.75" customHeight="1">
      <c r="A35" s="1887" t="s">
        <v>229</v>
      </c>
      <c r="B35" s="1887"/>
      <c r="C35" s="1887"/>
      <c r="D35" s="1741">
        <v>3265</v>
      </c>
      <c r="E35" s="1738"/>
      <c r="F35" s="1742">
        <v>3262</v>
      </c>
      <c r="G35" s="1738"/>
      <c r="H35" s="1742">
        <v>3064</v>
      </c>
      <c r="I35" s="1738"/>
      <c r="J35" s="1742">
        <v>3062</v>
      </c>
      <c r="K35" s="1731"/>
      <c r="L35" s="1742">
        <v>2268</v>
      </c>
      <c r="M35" s="1731"/>
      <c r="N35" s="1742">
        <v>2267</v>
      </c>
      <c r="O35" s="1731"/>
      <c r="P35" s="1742">
        <v>2518</v>
      </c>
      <c r="Q35" s="1731"/>
      <c r="R35" s="1742">
        <v>2517</v>
      </c>
      <c r="S35" s="1731"/>
      <c r="T35" s="1742">
        <v>2517</v>
      </c>
      <c r="U35" s="1738"/>
    </row>
    <row r="36" spans="1:21" s="1730" customFormat="1" ht="9.75" customHeight="1">
      <c r="A36" s="1761"/>
      <c r="B36" s="1888" t="s">
        <v>249</v>
      </c>
      <c r="C36" s="1888"/>
      <c r="D36" s="1741">
        <v>0</v>
      </c>
      <c r="E36" s="1738"/>
      <c r="F36" s="1742">
        <v>0</v>
      </c>
      <c r="G36" s="1738"/>
      <c r="H36" s="1742">
        <v>450</v>
      </c>
      <c r="I36" s="1738"/>
      <c r="J36" s="1742">
        <v>0</v>
      </c>
      <c r="K36" s="1731"/>
      <c r="L36" s="1742">
        <v>800</v>
      </c>
      <c r="M36" s="1731"/>
      <c r="N36" s="1742">
        <v>0</v>
      </c>
      <c r="O36" s="1731"/>
      <c r="P36" s="1742">
        <v>0</v>
      </c>
      <c r="Q36" s="1731"/>
      <c r="R36" s="1742">
        <v>0</v>
      </c>
      <c r="S36" s="1731"/>
      <c r="T36" s="1742">
        <v>0</v>
      </c>
      <c r="U36" s="1738"/>
    </row>
    <row r="37" spans="1:21" s="1730" customFormat="1" ht="9.75" customHeight="1">
      <c r="A37" s="1761"/>
      <c r="B37" s="1888" t="s">
        <v>315</v>
      </c>
      <c r="C37" s="1888"/>
      <c r="D37" s="1741">
        <v>0</v>
      </c>
      <c r="E37" s="1738"/>
      <c r="F37" s="1742">
        <v>0</v>
      </c>
      <c r="G37" s="1738"/>
      <c r="H37" s="1742">
        <v>0</v>
      </c>
      <c r="I37" s="1738"/>
      <c r="J37" s="1742">
        <v>0</v>
      </c>
      <c r="K37" s="1731"/>
      <c r="L37" s="1742">
        <v>0</v>
      </c>
      <c r="M37" s="1731"/>
      <c r="N37" s="1742">
        <v>0</v>
      </c>
      <c r="O37" s="1731"/>
      <c r="P37" s="1742">
        <v>0</v>
      </c>
      <c r="Q37" s="1731"/>
      <c r="R37" s="1742">
        <v>0</v>
      </c>
      <c r="S37" s="1731"/>
      <c r="T37" s="1742">
        <v>0</v>
      </c>
      <c r="U37" s="1738"/>
    </row>
    <row r="38" spans="1:21" s="1730" customFormat="1" ht="9.75" customHeight="1">
      <c r="A38" s="1761"/>
      <c r="B38" s="1888" t="s">
        <v>247</v>
      </c>
      <c r="C38" s="1888"/>
      <c r="D38" s="1741">
        <v>0</v>
      </c>
      <c r="E38" s="1738"/>
      <c r="F38" s="1742">
        <v>0</v>
      </c>
      <c r="G38" s="1738"/>
      <c r="H38" s="1742">
        <v>-251</v>
      </c>
      <c r="I38" s="1738"/>
      <c r="J38" s="1742">
        <v>0</v>
      </c>
      <c r="K38" s="1731"/>
      <c r="L38" s="1742">
        <v>0</v>
      </c>
      <c r="M38" s="1731"/>
      <c r="N38" s="1742">
        <v>0</v>
      </c>
      <c r="O38" s="1731"/>
      <c r="P38" s="1742">
        <v>-251</v>
      </c>
      <c r="Q38" s="1731"/>
      <c r="R38" s="1742">
        <v>0</v>
      </c>
      <c r="S38" s="1731"/>
      <c r="T38" s="1742">
        <v>0</v>
      </c>
      <c r="U38" s="1738"/>
    </row>
    <row r="39" spans="1:21" s="1730" customFormat="1" ht="9.75" customHeight="1">
      <c r="A39" s="1740"/>
      <c r="B39" s="1887" t="s">
        <v>244</v>
      </c>
      <c r="C39" s="1887"/>
      <c r="D39" s="1741">
        <v>4</v>
      </c>
      <c r="E39" s="1738"/>
      <c r="F39" s="1742">
        <v>3</v>
      </c>
      <c r="G39" s="1738"/>
      <c r="H39" s="1742">
        <v>-1</v>
      </c>
      <c r="I39" s="1738"/>
      <c r="J39" s="1749">
        <v>2</v>
      </c>
      <c r="K39" s="1731"/>
      <c r="L39" s="1749">
        <v>-6</v>
      </c>
      <c r="M39" s="1731"/>
      <c r="N39" s="1749">
        <v>1</v>
      </c>
      <c r="O39" s="1731"/>
      <c r="P39" s="1749">
        <v>0</v>
      </c>
      <c r="Q39" s="1731"/>
      <c r="R39" s="1749">
        <v>1</v>
      </c>
      <c r="S39" s="1731"/>
      <c r="T39" s="1749">
        <v>0</v>
      </c>
      <c r="U39" s="1738"/>
    </row>
    <row r="40" spans="1:21" s="1730" customFormat="1" ht="11.25" customHeight="1">
      <c r="A40" s="1888" t="s">
        <v>105</v>
      </c>
      <c r="B40" s="1888"/>
      <c r="C40" s="1888"/>
      <c r="D40" s="1756">
        <f>SUM(D35:D39)</f>
        <v>3269</v>
      </c>
      <c r="E40" s="1733"/>
      <c r="F40" s="1757">
        <f>SUM(F35:F39)</f>
        <v>3265</v>
      </c>
      <c r="G40" s="1733"/>
      <c r="H40" s="1757">
        <f>SUM(H35:H39)</f>
        <v>3262</v>
      </c>
      <c r="I40" s="1733"/>
      <c r="J40" s="1757">
        <f>SUM(J35:J39)</f>
        <v>3064</v>
      </c>
      <c r="K40" s="1758"/>
      <c r="L40" s="1757">
        <f>SUM(L35:L39)</f>
        <v>3062</v>
      </c>
      <c r="M40" s="1758"/>
      <c r="N40" s="1757">
        <f>SUM(N35:N39)</f>
        <v>2268</v>
      </c>
      <c r="O40" s="1758"/>
      <c r="P40" s="1757">
        <f>SUM(P35:P39)</f>
        <v>2267</v>
      </c>
      <c r="Q40" s="1758"/>
      <c r="R40" s="1757">
        <f>SUM(R35:R39)</f>
        <v>2518</v>
      </c>
      <c r="S40" s="1758"/>
      <c r="T40" s="1757">
        <f>SUM(T35:T39)</f>
        <v>2517</v>
      </c>
      <c r="U40" s="1733"/>
    </row>
    <row r="41" spans="1:21" s="1730" customFormat="1" ht="11.25" customHeight="1">
      <c r="A41" s="1889" t="s">
        <v>251</v>
      </c>
      <c r="B41" s="1889"/>
      <c r="C41" s="1889"/>
      <c r="D41" s="1756">
        <f>D40+D33</f>
        <v>27180</v>
      </c>
      <c r="E41" s="1733"/>
      <c r="F41" s="1757">
        <f>F40+F33</f>
        <v>26490</v>
      </c>
      <c r="G41" s="1733"/>
      <c r="H41" s="1757">
        <f>H40+H33</f>
        <v>25377</v>
      </c>
      <c r="I41" s="1733"/>
      <c r="J41" s="1757">
        <f>J40+J33</f>
        <v>24682</v>
      </c>
      <c r="K41" s="1758"/>
      <c r="L41" s="1757">
        <f>L40+L33</f>
        <v>23726</v>
      </c>
      <c r="M41" s="1758"/>
      <c r="N41" s="1757">
        <f>N40+N33</f>
        <v>23624</v>
      </c>
      <c r="O41" s="1758"/>
      <c r="P41" s="1757">
        <f>P40+P33</f>
        <v>22360</v>
      </c>
      <c r="Q41" s="1758"/>
      <c r="R41" s="1757">
        <f>R40+R33</f>
        <v>21666</v>
      </c>
      <c r="S41" s="1758"/>
      <c r="T41" s="1757">
        <f>T40+T33</f>
        <v>20862</v>
      </c>
      <c r="U41" s="1733"/>
    </row>
    <row r="42" spans="1:21" s="1730" customFormat="1" ht="9.75" customHeight="1">
      <c r="A42" s="1894" t="s">
        <v>142</v>
      </c>
      <c r="B42" s="1894"/>
      <c r="C42" s="1894"/>
      <c r="D42" s="1759"/>
      <c r="E42" s="1738"/>
      <c r="F42" s="1760"/>
      <c r="G42" s="1738"/>
      <c r="H42" s="1760"/>
      <c r="I42" s="1738"/>
      <c r="J42" s="1760"/>
      <c r="K42" s="1731"/>
      <c r="L42" s="1760"/>
      <c r="M42" s="1731"/>
      <c r="N42" s="1760"/>
      <c r="O42" s="1731"/>
      <c r="P42" s="1760"/>
      <c r="Q42" s="1731"/>
      <c r="R42" s="1760"/>
      <c r="S42" s="1731"/>
      <c r="T42" s="1760"/>
      <c r="U42" s="1738"/>
    </row>
    <row r="43" spans="1:21" s="1730" customFormat="1" ht="9.75" customHeight="1">
      <c r="A43" s="1887" t="s">
        <v>229</v>
      </c>
      <c r="B43" s="1887"/>
      <c r="C43" s="1887"/>
      <c r="D43" s="1741">
        <v>4895</v>
      </c>
      <c r="E43" s="1738"/>
      <c r="F43" s="1742">
        <v>3394</v>
      </c>
      <c r="G43" s="1738"/>
      <c r="H43" s="1742">
        <v>3447</v>
      </c>
      <c r="I43" s="1738"/>
      <c r="J43" s="1742">
        <v>3427</v>
      </c>
      <c r="K43" s="1731"/>
      <c r="L43" s="1742">
        <v>3353</v>
      </c>
      <c r="M43" s="1731"/>
      <c r="N43" s="1742">
        <v>3350</v>
      </c>
      <c r="O43" s="1731"/>
      <c r="P43" s="1742">
        <v>3417</v>
      </c>
      <c r="Q43" s="1731"/>
      <c r="R43" s="1742">
        <v>3449</v>
      </c>
      <c r="S43" s="1731"/>
      <c r="T43" s="1742">
        <v>3401</v>
      </c>
      <c r="U43" s="1738"/>
    </row>
    <row r="44" spans="1:21" s="1730" customFormat="1" ht="9.75" customHeight="1">
      <c r="A44" s="1761"/>
      <c r="B44" s="1888" t="s">
        <v>253</v>
      </c>
      <c r="C44" s="1888"/>
      <c r="D44" s="1741">
        <v>0</v>
      </c>
      <c r="E44" s="1738"/>
      <c r="F44" s="1742">
        <v>1500</v>
      </c>
      <c r="G44" s="1738"/>
      <c r="H44" s="1742">
        <v>0</v>
      </c>
      <c r="I44" s="1738"/>
      <c r="J44" s="1742">
        <v>0</v>
      </c>
      <c r="K44" s="1731"/>
      <c r="L44" s="1742">
        <v>0</v>
      </c>
      <c r="M44" s="1731"/>
      <c r="N44" s="1742">
        <v>0</v>
      </c>
      <c r="O44" s="1731"/>
      <c r="P44" s="1742">
        <v>0</v>
      </c>
      <c r="Q44" s="1731"/>
      <c r="R44" s="1742">
        <v>0</v>
      </c>
      <c r="S44" s="1731"/>
      <c r="T44" s="1742">
        <v>0</v>
      </c>
      <c r="U44" s="1738"/>
    </row>
    <row r="45" spans="1:21" s="1730" customFormat="1" ht="9.75" customHeight="1">
      <c r="A45" s="1740"/>
      <c r="B45" s="1888" t="s">
        <v>315</v>
      </c>
      <c r="C45" s="1888"/>
      <c r="D45" s="1741">
        <v>-600</v>
      </c>
      <c r="E45" s="1738"/>
      <c r="F45" s="1742">
        <v>0</v>
      </c>
      <c r="G45" s="1738"/>
      <c r="H45" s="1742">
        <v>0</v>
      </c>
      <c r="I45" s="1738"/>
      <c r="J45" s="1742">
        <v>0</v>
      </c>
      <c r="K45" s="1731"/>
      <c r="L45" s="1742">
        <v>0</v>
      </c>
      <c r="M45" s="1731"/>
      <c r="N45" s="1742">
        <v>0</v>
      </c>
      <c r="O45" s="1731"/>
      <c r="P45" s="1742">
        <v>0</v>
      </c>
      <c r="Q45" s="1731"/>
      <c r="R45" s="1742">
        <v>0</v>
      </c>
      <c r="S45" s="1731"/>
      <c r="T45" s="1742">
        <v>0</v>
      </c>
      <c r="U45" s="1738"/>
    </row>
    <row r="46" spans="1:21" s="1730" customFormat="1" ht="9.75" customHeight="1">
      <c r="A46" s="1740"/>
      <c r="B46" s="1888" t="s">
        <v>254</v>
      </c>
      <c r="C46" s="1888"/>
      <c r="D46" s="1741">
        <v>0</v>
      </c>
      <c r="E46" s="1738"/>
      <c r="F46" s="1742">
        <v>0</v>
      </c>
      <c r="G46" s="1738"/>
      <c r="H46" s="1742">
        <v>0</v>
      </c>
      <c r="I46" s="1738"/>
      <c r="J46" s="1742">
        <v>0</v>
      </c>
      <c r="K46" s="1731"/>
      <c r="L46" s="1742">
        <v>0</v>
      </c>
      <c r="M46" s="1731"/>
      <c r="N46" s="1742">
        <v>0</v>
      </c>
      <c r="O46" s="1731"/>
      <c r="P46" s="1742">
        <v>0</v>
      </c>
      <c r="Q46" s="1731"/>
      <c r="R46" s="1742">
        <v>0</v>
      </c>
      <c r="S46" s="1731"/>
      <c r="T46" s="1742">
        <v>0</v>
      </c>
      <c r="U46" s="1738"/>
    </row>
    <row r="47" spans="1:21" s="1730" customFormat="1" ht="9.75" customHeight="1">
      <c r="A47" s="1740"/>
      <c r="B47" s="1888" t="s">
        <v>247</v>
      </c>
      <c r="C47" s="1888"/>
      <c r="D47" s="1741">
        <v>0</v>
      </c>
      <c r="E47" s="1738"/>
      <c r="F47" s="1742">
        <v>0</v>
      </c>
      <c r="G47" s="1738"/>
      <c r="H47" s="1742">
        <v>0</v>
      </c>
      <c r="I47" s="1738"/>
      <c r="J47" s="1742">
        <v>0</v>
      </c>
      <c r="K47" s="1731"/>
      <c r="L47" s="1742">
        <v>0</v>
      </c>
      <c r="M47" s="1731"/>
      <c r="N47" s="1742">
        <v>0</v>
      </c>
      <c r="O47" s="1731"/>
      <c r="P47" s="1742">
        <v>0</v>
      </c>
      <c r="Q47" s="1731"/>
      <c r="R47" s="1742">
        <v>0</v>
      </c>
      <c r="S47" s="1731"/>
      <c r="T47" s="1742">
        <v>0</v>
      </c>
      <c r="U47" s="1738"/>
    </row>
    <row r="48" spans="1:21" s="1730" customFormat="1" ht="9.75" customHeight="1">
      <c r="A48" s="1740"/>
      <c r="B48" s="1888" t="s">
        <v>244</v>
      </c>
      <c r="C48" s="1888"/>
      <c r="D48" s="1741">
        <v>-7</v>
      </c>
      <c r="E48" s="1738"/>
      <c r="F48" s="1742">
        <v>1</v>
      </c>
      <c r="G48" s="1738"/>
      <c r="H48" s="1742">
        <v>-53</v>
      </c>
      <c r="I48" s="1738"/>
      <c r="J48" s="1749">
        <v>20</v>
      </c>
      <c r="K48" s="1731"/>
      <c r="L48" s="1749">
        <v>74</v>
      </c>
      <c r="M48" s="1731"/>
      <c r="N48" s="1749">
        <v>3</v>
      </c>
      <c r="O48" s="1731"/>
      <c r="P48" s="1749">
        <v>-67</v>
      </c>
      <c r="Q48" s="1731"/>
      <c r="R48" s="1749">
        <v>-32</v>
      </c>
      <c r="S48" s="1731"/>
      <c r="T48" s="1749">
        <v>48</v>
      </c>
      <c r="U48" s="1738"/>
    </row>
    <row r="49" spans="1:21" s="1730" customFormat="1" ht="11.25" customHeight="1">
      <c r="A49" s="1888" t="s">
        <v>105</v>
      </c>
      <c r="B49" s="1888"/>
      <c r="C49" s="1888"/>
      <c r="D49" s="1756">
        <f>SUM(D43:D48)</f>
        <v>4288</v>
      </c>
      <c r="E49" s="1733"/>
      <c r="F49" s="1757">
        <f>SUM(F43:F48)</f>
        <v>4895</v>
      </c>
      <c r="G49" s="1733"/>
      <c r="H49" s="1757">
        <f>SUM(H43:H48)</f>
        <v>3394</v>
      </c>
      <c r="I49" s="1733"/>
      <c r="J49" s="1757">
        <f>SUM(J43:J48)</f>
        <v>3447</v>
      </c>
      <c r="K49" s="1758"/>
      <c r="L49" s="1757">
        <f>SUM(L43:L48)</f>
        <v>3427</v>
      </c>
      <c r="M49" s="1758"/>
      <c r="N49" s="1757">
        <f>SUM(N43:N48)</f>
        <v>3353</v>
      </c>
      <c r="O49" s="1758"/>
      <c r="P49" s="1757">
        <f>SUM(P43:P48)</f>
        <v>3350</v>
      </c>
      <c r="Q49" s="1758"/>
      <c r="R49" s="1757">
        <f>SUM(R43:R48)</f>
        <v>3417</v>
      </c>
      <c r="S49" s="1758"/>
      <c r="T49" s="1757">
        <f>SUM(T43:T48)</f>
        <v>3449</v>
      </c>
      <c r="U49" s="1733"/>
    </row>
    <row r="50" spans="1:21" s="1730" customFormat="1" ht="11.25" customHeight="1">
      <c r="A50" s="1889" t="s">
        <v>255</v>
      </c>
      <c r="B50" s="1889"/>
      <c r="C50" s="1889"/>
      <c r="D50" s="1762">
        <f>D49+D41</f>
        <v>31468</v>
      </c>
      <c r="E50" s="1763"/>
      <c r="F50" s="1764">
        <f>F49+F41</f>
        <v>31385</v>
      </c>
      <c r="G50" s="1763"/>
      <c r="H50" s="1764">
        <f>H49+H41</f>
        <v>28771</v>
      </c>
      <c r="I50" s="1763"/>
      <c r="J50" s="1764">
        <f>J49+J41</f>
        <v>28129</v>
      </c>
      <c r="K50" s="1765"/>
      <c r="L50" s="1764">
        <f>L49+L41</f>
        <v>27153</v>
      </c>
      <c r="M50" s="1765"/>
      <c r="N50" s="1764">
        <f>N49+N41</f>
        <v>26977</v>
      </c>
      <c r="O50" s="1765"/>
      <c r="P50" s="1764">
        <f>P49+P41</f>
        <v>25710</v>
      </c>
      <c r="Q50" s="1765"/>
      <c r="R50" s="1764">
        <f>R49+R41</f>
        <v>25083</v>
      </c>
      <c r="S50" s="1765"/>
      <c r="T50" s="1764">
        <f>T49+T41</f>
        <v>24311</v>
      </c>
      <c r="U50" s="1763"/>
    </row>
    <row r="51" spans="1:21" s="485" customFormat="1" ht="3.75" customHeight="1">
      <c r="A51" s="1890"/>
      <c r="B51" s="1890"/>
      <c r="C51" s="1890"/>
      <c r="D51" s="1890"/>
      <c r="E51" s="1890"/>
      <c r="F51" s="1890"/>
      <c r="G51" s="1890"/>
      <c r="H51" s="1890"/>
      <c r="I51" s="1890"/>
      <c r="J51" s="1890"/>
      <c r="K51" s="1890"/>
      <c r="L51" s="1890"/>
      <c r="M51" s="1890"/>
      <c r="N51" s="1890"/>
      <c r="O51" s="1890"/>
      <c r="P51" s="1890"/>
      <c r="Q51" s="1890"/>
      <c r="R51" s="1890"/>
      <c r="S51" s="1890"/>
      <c r="T51" s="1890"/>
      <c r="U51" s="1890"/>
    </row>
    <row r="52" spans="1:21" s="485" customFormat="1" ht="8.25" customHeight="1">
      <c r="A52" s="489">
        <v>1</v>
      </c>
      <c r="B52" s="1891" t="s">
        <v>256</v>
      </c>
      <c r="C52" s="1891"/>
      <c r="D52" s="1891"/>
      <c r="E52" s="1891"/>
      <c r="F52" s="1891"/>
      <c r="G52" s="1891"/>
      <c r="H52" s="1891"/>
      <c r="I52" s="1891"/>
      <c r="J52" s="1891"/>
      <c r="K52" s="1891"/>
      <c r="L52" s="1891"/>
      <c r="M52" s="1891"/>
      <c r="N52" s="1891"/>
      <c r="O52" s="1891"/>
      <c r="P52" s="1891"/>
      <c r="Q52" s="1891"/>
      <c r="R52" s="1891"/>
      <c r="S52" s="1891"/>
      <c r="T52" s="1891"/>
      <c r="U52" s="1891"/>
    </row>
    <row r="53" spans="1:21" ht="17.25" customHeight="1">
      <c r="A53" s="1261">
        <v>2</v>
      </c>
      <c r="B53" s="1886" t="s">
        <v>940</v>
      </c>
      <c r="C53" s="1886"/>
      <c r="D53" s="1886"/>
      <c r="E53" s="1886"/>
      <c r="F53" s="1886"/>
      <c r="G53" s="1886"/>
      <c r="H53" s="1886"/>
      <c r="I53" s="1886"/>
      <c r="J53" s="1886"/>
      <c r="K53" s="1886"/>
      <c r="L53" s="1886"/>
      <c r="M53" s="1886"/>
      <c r="N53" s="1886"/>
      <c r="O53" s="1886"/>
      <c r="P53" s="1886"/>
      <c r="Q53" s="1886"/>
      <c r="R53" s="1886"/>
      <c r="S53" s="1886"/>
      <c r="T53" s="1886"/>
      <c r="U53" s="1886"/>
    </row>
    <row r="54" ht="6.75" customHeight="1">
      <c r="B54" s="1238"/>
    </row>
  </sheetData>
  <sheetProtection/>
  <mergeCells count="41">
    <mergeCell ref="B18:C18"/>
    <mergeCell ref="A33:C33"/>
    <mergeCell ref="B24:C24"/>
    <mergeCell ref="B25:C25"/>
    <mergeCell ref="B26:C26"/>
    <mergeCell ref="A34:C34"/>
    <mergeCell ref="B47:C47"/>
    <mergeCell ref="A42:C42"/>
    <mergeCell ref="B36:C36"/>
    <mergeCell ref="A40:C40"/>
    <mergeCell ref="A1:U1"/>
    <mergeCell ref="B17:C17"/>
    <mergeCell ref="B16:C16"/>
    <mergeCell ref="B12:C12"/>
    <mergeCell ref="B14:C14"/>
    <mergeCell ref="B15:C15"/>
    <mergeCell ref="A5:C5"/>
    <mergeCell ref="B11:C11"/>
    <mergeCell ref="B13:C13"/>
    <mergeCell ref="A6:C6"/>
    <mergeCell ref="B7:C7"/>
    <mergeCell ref="A2:U2"/>
    <mergeCell ref="B9:C9"/>
    <mergeCell ref="B8:C8"/>
    <mergeCell ref="A3:U3"/>
    <mergeCell ref="B10:C10"/>
    <mergeCell ref="B53:U53"/>
    <mergeCell ref="A35:C35"/>
    <mergeCell ref="B38:C38"/>
    <mergeCell ref="A49:C49"/>
    <mergeCell ref="A43:C43"/>
    <mergeCell ref="B45:C45"/>
    <mergeCell ref="B46:C46"/>
    <mergeCell ref="A41:C41"/>
    <mergeCell ref="B44:C44"/>
    <mergeCell ref="A51:U51"/>
    <mergeCell ref="B52:U52"/>
    <mergeCell ref="B37:C37"/>
    <mergeCell ref="B39:C39"/>
    <mergeCell ref="A50:C50"/>
    <mergeCell ref="B48:C48"/>
  </mergeCells>
  <printOptions horizontalCentered="1"/>
  <pageMargins left="0.2362204724409449" right="0.2362204724409449" top="0.2755905511811024" bottom="0.2362204724409449" header="0.11811023622047245" footer="0.11811023622047245"/>
  <pageSetup horizontalDpi="600" verticalDpi="600" orientation="landscape" scale="97" r:id="rId1"/>
  <colBreaks count="1" manualBreakCount="1">
    <brk id="21" max="65535" man="1"/>
  </colBreaks>
</worksheet>
</file>

<file path=xl/worksheets/sheet8.xml><?xml version="1.0" encoding="utf-8"?>
<worksheet xmlns="http://schemas.openxmlformats.org/spreadsheetml/2006/main" xmlns:r="http://schemas.openxmlformats.org/officeDocument/2006/relationships">
  <dimension ref="A1:V55"/>
  <sheetViews>
    <sheetView zoomScaleSheetLayoutView="100" zoomScalePageLayoutView="0" workbookViewId="0" topLeftCell="A1">
      <selection activeCell="Z12" sqref="Z12"/>
    </sheetView>
  </sheetViews>
  <sheetFormatPr defaultColWidth="9.140625" defaultRowHeight="12.75"/>
  <cols>
    <col min="1" max="1" width="2.57421875" style="305" customWidth="1"/>
    <col min="2" max="3" width="2.140625" style="305" customWidth="1"/>
    <col min="4" max="4" width="65.140625" style="305" customWidth="1"/>
    <col min="5" max="5" width="8.00390625" style="305" customWidth="1"/>
    <col min="6" max="6" width="1.28515625" style="305" customWidth="1"/>
    <col min="7" max="7" width="6.421875" style="305" customWidth="1"/>
    <col min="8" max="8" width="1.28515625" style="305" customWidth="1"/>
    <col min="9" max="9" width="6.421875" style="305" customWidth="1"/>
    <col min="10" max="10" width="1.28515625" style="305" customWidth="1"/>
    <col min="11" max="11" width="6.421875" style="305" customWidth="1"/>
    <col min="12" max="12" width="1.28515625" style="305" customWidth="1"/>
    <col min="13" max="13" width="6.421875" style="305" customWidth="1"/>
    <col min="14" max="14" width="1.28515625" style="305" customWidth="1"/>
    <col min="15" max="15" width="6.421875" style="305" customWidth="1"/>
    <col min="16" max="16" width="1.28515625" style="305" customWidth="1"/>
    <col min="17" max="17" width="6.421875" style="305" customWidth="1"/>
    <col min="18" max="18" width="1.28515625" style="305" customWidth="1"/>
    <col min="19" max="19" width="6.421875" style="305" customWidth="1"/>
    <col min="20" max="20" width="1.28515625" style="305" customWidth="1"/>
    <col min="21" max="21" width="6.421875" style="305" customWidth="1"/>
    <col min="22" max="22" width="1.28515625" style="305" customWidth="1"/>
    <col min="23" max="32" width="9.140625" style="305" customWidth="1"/>
    <col min="33" max="33" width="9.140625" style="307" customWidth="1"/>
    <col min="34" max="34" width="9.140625" style="305" customWidth="1"/>
    <col min="35" max="16384" width="9.140625" style="305" customWidth="1"/>
  </cols>
  <sheetData>
    <row r="1" spans="1:22" ht="15.75" customHeight="1">
      <c r="A1" s="1880" t="s">
        <v>790</v>
      </c>
      <c r="B1" s="1880"/>
      <c r="C1" s="1880"/>
      <c r="D1" s="1880"/>
      <c r="E1" s="1880"/>
      <c r="F1" s="1880"/>
      <c r="G1" s="1880"/>
      <c r="H1" s="1880"/>
      <c r="I1" s="1880"/>
      <c r="J1" s="1880"/>
      <c r="K1" s="1880"/>
      <c r="L1" s="1880"/>
      <c r="M1" s="1880"/>
      <c r="N1" s="1880"/>
      <c r="O1" s="1880"/>
      <c r="P1" s="1880"/>
      <c r="Q1" s="1880"/>
      <c r="R1" s="1880"/>
      <c r="S1" s="1880"/>
      <c r="T1" s="1880"/>
      <c r="U1" s="1880"/>
      <c r="V1" s="1880"/>
    </row>
    <row r="2" spans="1:22" s="308" customFormat="1" ht="2.25" customHeight="1">
      <c r="A2" s="1807"/>
      <c r="B2" s="1807"/>
      <c r="C2" s="1807"/>
      <c r="D2" s="1807"/>
      <c r="E2" s="1807"/>
      <c r="F2" s="1807"/>
      <c r="G2" s="1807"/>
      <c r="H2" s="1807"/>
      <c r="I2" s="1807"/>
      <c r="J2" s="1807"/>
      <c r="K2" s="1807"/>
      <c r="L2" s="1807"/>
      <c r="M2" s="1807"/>
      <c r="N2" s="1807"/>
      <c r="O2" s="1807"/>
      <c r="P2" s="1807"/>
      <c r="Q2" s="1807"/>
      <c r="R2" s="1807"/>
      <c r="S2" s="1807"/>
      <c r="T2" s="1807"/>
      <c r="U2" s="1807"/>
      <c r="V2" s="1807"/>
    </row>
    <row r="3" spans="1:22" ht="9.75" customHeight="1">
      <c r="A3" s="1803" t="s">
        <v>787</v>
      </c>
      <c r="B3" s="1803"/>
      <c r="C3" s="1803"/>
      <c r="D3" s="1803"/>
      <c r="E3" s="1803"/>
      <c r="F3" s="1803"/>
      <c r="G3" s="1803"/>
      <c r="H3" s="1803"/>
      <c r="I3" s="1803"/>
      <c r="J3" s="1803"/>
      <c r="K3" s="1803"/>
      <c r="L3" s="1803"/>
      <c r="M3" s="1803"/>
      <c r="N3" s="1803"/>
      <c r="O3" s="1803"/>
      <c r="P3" s="1803"/>
      <c r="Q3" s="1803"/>
      <c r="R3" s="1803"/>
      <c r="S3" s="1803"/>
      <c r="T3" s="1803"/>
      <c r="U3" s="1803"/>
      <c r="V3" s="1803"/>
    </row>
    <row r="4" spans="1:22" ht="9.75" customHeight="1">
      <c r="A4" s="1900"/>
      <c r="B4" s="1900"/>
      <c r="C4" s="1900"/>
      <c r="D4" s="309"/>
      <c r="E4" s="490" t="s">
        <v>904</v>
      </c>
      <c r="F4" s="491"/>
      <c r="G4" s="310" t="s">
        <v>803</v>
      </c>
      <c r="H4" s="491"/>
      <c r="I4" s="310" t="s">
        <v>441</v>
      </c>
      <c r="J4" s="491"/>
      <c r="K4" s="310" t="s">
        <v>442</v>
      </c>
      <c r="L4" s="1537"/>
      <c r="M4" s="310" t="s">
        <v>443</v>
      </c>
      <c r="N4" s="1537"/>
      <c r="O4" s="310" t="s">
        <v>444</v>
      </c>
      <c r="P4" s="1537"/>
      <c r="Q4" s="310" t="s">
        <v>445</v>
      </c>
      <c r="R4" s="1537"/>
      <c r="S4" s="310" t="s">
        <v>446</v>
      </c>
      <c r="T4" s="1537"/>
      <c r="U4" s="310" t="s">
        <v>447</v>
      </c>
      <c r="V4" s="492"/>
    </row>
    <row r="5" spans="1:22" ht="9.75" customHeight="1">
      <c r="A5" s="1829" t="s">
        <v>761</v>
      </c>
      <c r="B5" s="1829"/>
      <c r="C5" s="1829"/>
      <c r="D5" s="493"/>
      <c r="E5" s="1901"/>
      <c r="F5" s="1902"/>
      <c r="G5" s="1903"/>
      <c r="H5" s="1904"/>
      <c r="I5" s="1493"/>
      <c r="J5" s="1494"/>
      <c r="K5" s="1493"/>
      <c r="L5" s="1494"/>
      <c r="M5" s="1493"/>
      <c r="N5" s="1494"/>
      <c r="O5" s="1493"/>
      <c r="P5" s="1494"/>
      <c r="Q5" s="1493"/>
      <c r="R5" s="1494"/>
      <c r="S5" s="1493"/>
      <c r="T5" s="1494"/>
      <c r="U5" s="1493"/>
      <c r="V5" s="494"/>
    </row>
    <row r="6" spans="1:22" ht="9.75" customHeight="1">
      <c r="A6" s="326"/>
      <c r="B6" s="1839" t="s">
        <v>173</v>
      </c>
      <c r="C6" s="1839"/>
      <c r="D6" s="1839"/>
      <c r="E6" s="338"/>
      <c r="F6" s="330"/>
      <c r="G6" s="333"/>
      <c r="H6" s="330"/>
      <c r="I6" s="333"/>
      <c r="J6" s="330"/>
      <c r="K6" s="333"/>
      <c r="L6" s="1538"/>
      <c r="M6" s="333"/>
      <c r="N6" s="1538"/>
      <c r="O6" s="333"/>
      <c r="P6" s="1538"/>
      <c r="Q6" s="333"/>
      <c r="R6" s="1538"/>
      <c r="S6" s="333"/>
      <c r="T6" s="1538"/>
      <c r="U6" s="333"/>
      <c r="V6" s="328"/>
    </row>
    <row r="7" spans="1:22" ht="9.75" customHeight="1">
      <c r="A7" s="326">
        <v>1</v>
      </c>
      <c r="B7" s="495"/>
      <c r="C7" s="1836" t="s">
        <v>538</v>
      </c>
      <c r="D7" s="1836"/>
      <c r="E7" s="338"/>
      <c r="F7" s="330"/>
      <c r="G7" s="333"/>
      <c r="H7" s="330"/>
      <c r="I7" s="333"/>
      <c r="J7" s="330"/>
      <c r="K7" s="333"/>
      <c r="L7" s="1538"/>
      <c r="M7" s="333"/>
      <c r="N7" s="1538"/>
      <c r="O7" s="333"/>
      <c r="P7" s="1538"/>
      <c r="Q7" s="333"/>
      <c r="R7" s="1538"/>
      <c r="S7" s="333"/>
      <c r="T7" s="1538"/>
      <c r="U7" s="333"/>
      <c r="V7" s="328"/>
    </row>
    <row r="8" spans="1:22" ht="9.75" customHeight="1">
      <c r="A8" s="317"/>
      <c r="B8" s="340"/>
      <c r="C8" s="317"/>
      <c r="D8" s="317" t="s">
        <v>539</v>
      </c>
      <c r="E8" s="327">
        <v>522696</v>
      </c>
      <c r="F8" s="330"/>
      <c r="G8" s="329">
        <v>514986</v>
      </c>
      <c r="H8" s="330"/>
      <c r="I8" s="329">
        <v>500027</v>
      </c>
      <c r="J8" s="330"/>
      <c r="K8" s="329">
        <v>493003</v>
      </c>
      <c r="L8" s="1538"/>
      <c r="M8" s="329">
        <v>486823</v>
      </c>
      <c r="N8" s="1538"/>
      <c r="O8" s="329">
        <v>456527</v>
      </c>
      <c r="P8" s="1538"/>
      <c r="Q8" s="329">
        <v>442244</v>
      </c>
      <c r="R8" s="1538"/>
      <c r="S8" s="329">
        <v>437179</v>
      </c>
      <c r="T8" s="1538"/>
      <c r="U8" s="329">
        <v>426904</v>
      </c>
      <c r="V8" s="328"/>
    </row>
    <row r="9" spans="1:22" ht="9.75" customHeight="1">
      <c r="A9" s="321">
        <v>2</v>
      </c>
      <c r="B9" s="339"/>
      <c r="C9" s="1899" t="s">
        <v>174</v>
      </c>
      <c r="D9" s="1899"/>
      <c r="E9" s="327">
        <v>-8291</v>
      </c>
      <c r="F9" s="330"/>
      <c r="G9" s="329">
        <v>-7964</v>
      </c>
      <c r="H9" s="330"/>
      <c r="I9" s="329">
        <v>-7852</v>
      </c>
      <c r="J9" s="330"/>
      <c r="K9" s="329">
        <v>-7690</v>
      </c>
      <c r="L9" s="1538"/>
      <c r="M9" s="329">
        <v>-7411</v>
      </c>
      <c r="N9" s="1538"/>
      <c r="O9" s="329">
        <v>-3381</v>
      </c>
      <c r="P9" s="1538"/>
      <c r="Q9" s="329">
        <v>-3483</v>
      </c>
      <c r="R9" s="1538"/>
      <c r="S9" s="329">
        <v>-3333</v>
      </c>
      <c r="T9" s="1538"/>
      <c r="U9" s="329">
        <v>-3188</v>
      </c>
      <c r="V9" s="328"/>
    </row>
    <row r="10" spans="1:22" ht="9.75" customHeight="1">
      <c r="A10" s="317">
        <v>3</v>
      </c>
      <c r="B10" s="1896" t="s">
        <v>175</v>
      </c>
      <c r="C10" s="1896"/>
      <c r="D10" s="1896"/>
      <c r="E10" s="334">
        <f>SUM(E8:E9)</f>
        <v>514405</v>
      </c>
      <c r="F10" s="337"/>
      <c r="G10" s="336">
        <f>SUM(G8:G9)</f>
        <v>507022</v>
      </c>
      <c r="H10" s="337"/>
      <c r="I10" s="336">
        <f>SUM(I8:I9)</f>
        <v>492175</v>
      </c>
      <c r="J10" s="337"/>
      <c r="K10" s="336">
        <f>SUM(K8:K9)</f>
        <v>485313</v>
      </c>
      <c r="L10" s="1539"/>
      <c r="M10" s="336">
        <f>SUM(M8:M9)</f>
        <v>479412</v>
      </c>
      <c r="N10" s="1539"/>
      <c r="O10" s="336">
        <f>SUM(O8:O9)</f>
        <v>453146</v>
      </c>
      <c r="P10" s="1539"/>
      <c r="Q10" s="336">
        <f>SUM(Q8:Q9)</f>
        <v>438761</v>
      </c>
      <c r="R10" s="1539"/>
      <c r="S10" s="336">
        <f>SUM(S8:S9)</f>
        <v>433846</v>
      </c>
      <c r="T10" s="1539"/>
      <c r="U10" s="336">
        <f>SUM(U8:U9)</f>
        <v>423716</v>
      </c>
      <c r="V10" s="335"/>
    </row>
    <row r="11" spans="1:22" ht="9.75" customHeight="1">
      <c r="A11" s="331"/>
      <c r="B11" s="1897" t="s">
        <v>176</v>
      </c>
      <c r="C11" s="1897"/>
      <c r="D11" s="1897"/>
      <c r="E11" s="360"/>
      <c r="F11" s="496"/>
      <c r="G11" s="361"/>
      <c r="H11" s="496"/>
      <c r="I11" s="361"/>
      <c r="J11" s="496"/>
      <c r="K11" s="361"/>
      <c r="L11" s="1538"/>
      <c r="M11" s="361"/>
      <c r="N11" s="1538"/>
      <c r="O11" s="361"/>
      <c r="P11" s="1538"/>
      <c r="Q11" s="361"/>
      <c r="R11" s="1538"/>
      <c r="S11" s="361"/>
      <c r="T11" s="1538"/>
      <c r="U11" s="361"/>
      <c r="V11" s="328"/>
    </row>
    <row r="12" spans="1:22" ht="9.75" customHeight="1">
      <c r="A12" s="362">
        <v>4</v>
      </c>
      <c r="B12" s="363"/>
      <c r="C12" s="1908" t="s">
        <v>177</v>
      </c>
      <c r="D12" s="1908"/>
      <c r="E12" s="327">
        <v>5973</v>
      </c>
      <c r="F12" s="330"/>
      <c r="G12" s="329">
        <v>5992</v>
      </c>
      <c r="H12" s="330"/>
      <c r="I12" s="329">
        <v>6734</v>
      </c>
      <c r="J12" s="330"/>
      <c r="K12" s="329">
        <v>5339</v>
      </c>
      <c r="L12" s="1538"/>
      <c r="M12" s="329">
        <v>5066</v>
      </c>
      <c r="N12" s="1538"/>
      <c r="O12" s="329">
        <v>6452</v>
      </c>
      <c r="P12" s="1538"/>
      <c r="Q12" s="329">
        <v>4981</v>
      </c>
      <c r="R12" s="1538"/>
      <c r="S12" s="329">
        <v>6418</v>
      </c>
      <c r="T12" s="1538"/>
      <c r="U12" s="329">
        <v>7065</v>
      </c>
      <c r="V12" s="328"/>
    </row>
    <row r="13" spans="1:22" ht="9.75" customHeight="1">
      <c r="A13" s="321">
        <v>5</v>
      </c>
      <c r="B13" s="339"/>
      <c r="C13" s="1907" t="s">
        <v>178</v>
      </c>
      <c r="D13" s="1907"/>
      <c r="E13" s="327">
        <v>19922</v>
      </c>
      <c r="F13" s="330"/>
      <c r="G13" s="329">
        <v>19889</v>
      </c>
      <c r="H13" s="330"/>
      <c r="I13" s="329">
        <v>18387</v>
      </c>
      <c r="J13" s="330"/>
      <c r="K13" s="329">
        <v>17224</v>
      </c>
      <c r="L13" s="1538"/>
      <c r="M13" s="329">
        <v>15638</v>
      </c>
      <c r="N13" s="1538"/>
      <c r="O13" s="329">
        <v>16567</v>
      </c>
      <c r="P13" s="1538"/>
      <c r="Q13" s="329">
        <v>14549</v>
      </c>
      <c r="R13" s="1538"/>
      <c r="S13" s="329">
        <v>14406</v>
      </c>
      <c r="T13" s="1538"/>
      <c r="U13" s="329">
        <v>14668</v>
      </c>
      <c r="V13" s="328"/>
    </row>
    <row r="14" spans="1:22" ht="9.75" customHeight="1">
      <c r="A14" s="331">
        <v>6</v>
      </c>
      <c r="B14" s="497"/>
      <c r="C14" s="1909" t="s">
        <v>540</v>
      </c>
      <c r="D14" s="1909"/>
      <c r="E14" s="338"/>
      <c r="F14" s="330"/>
      <c r="G14" s="333"/>
      <c r="H14" s="330"/>
      <c r="I14" s="333"/>
      <c r="J14" s="330"/>
      <c r="K14" s="333"/>
      <c r="L14" s="1538"/>
      <c r="M14" s="333"/>
      <c r="N14" s="1538"/>
      <c r="O14" s="333"/>
      <c r="P14" s="1538"/>
      <c r="Q14" s="333"/>
      <c r="R14" s="1538"/>
      <c r="S14" s="333"/>
      <c r="T14" s="1538"/>
      <c r="U14" s="333"/>
      <c r="V14" s="328"/>
    </row>
    <row r="15" spans="1:22" s="308" customFormat="1" ht="9.75" customHeight="1">
      <c r="A15" s="317"/>
      <c r="B15" s="498"/>
      <c r="C15" s="363"/>
      <c r="D15" s="363" t="s">
        <v>541</v>
      </c>
      <c r="E15" s="327">
        <v>0</v>
      </c>
      <c r="F15" s="330"/>
      <c r="G15" s="329">
        <v>0</v>
      </c>
      <c r="H15" s="330"/>
      <c r="I15" s="329">
        <v>0</v>
      </c>
      <c r="J15" s="330"/>
      <c r="K15" s="329">
        <v>0</v>
      </c>
      <c r="L15" s="1538"/>
      <c r="M15" s="329">
        <v>0</v>
      </c>
      <c r="N15" s="1538"/>
      <c r="O15" s="329">
        <v>0</v>
      </c>
      <c r="P15" s="1538"/>
      <c r="Q15" s="329">
        <v>0</v>
      </c>
      <c r="R15" s="1538"/>
      <c r="S15" s="329">
        <v>0</v>
      </c>
      <c r="T15" s="1538"/>
      <c r="U15" s="329">
        <v>0</v>
      </c>
      <c r="V15" s="328"/>
    </row>
    <row r="16" spans="1:22" ht="9.75" customHeight="1">
      <c r="A16" s="317">
        <v>7</v>
      </c>
      <c r="B16" s="339"/>
      <c r="C16" s="1907" t="s">
        <v>179</v>
      </c>
      <c r="D16" s="1907"/>
      <c r="E16" s="327">
        <v>-4928</v>
      </c>
      <c r="F16" s="330"/>
      <c r="G16" s="329">
        <v>-3810</v>
      </c>
      <c r="H16" s="330"/>
      <c r="I16" s="329">
        <v>-5502</v>
      </c>
      <c r="J16" s="330"/>
      <c r="K16" s="329">
        <v>-4016</v>
      </c>
      <c r="L16" s="1538"/>
      <c r="M16" s="329">
        <v>-4585</v>
      </c>
      <c r="N16" s="1538"/>
      <c r="O16" s="329">
        <v>-4990</v>
      </c>
      <c r="P16" s="1538"/>
      <c r="Q16" s="329">
        <v>-5408</v>
      </c>
      <c r="R16" s="1538"/>
      <c r="S16" s="329">
        <v>-5667</v>
      </c>
      <c r="T16" s="1538"/>
      <c r="U16" s="329">
        <v>-5450</v>
      </c>
      <c r="V16" s="328"/>
    </row>
    <row r="17" spans="1:22" ht="9.75" customHeight="1">
      <c r="A17" s="317">
        <v>8</v>
      </c>
      <c r="B17" s="339"/>
      <c r="C17" s="1907" t="s">
        <v>180</v>
      </c>
      <c r="D17" s="1907"/>
      <c r="E17" s="327">
        <v>0</v>
      </c>
      <c r="F17" s="330"/>
      <c r="G17" s="329">
        <v>0</v>
      </c>
      <c r="H17" s="330"/>
      <c r="I17" s="329">
        <v>0</v>
      </c>
      <c r="J17" s="330"/>
      <c r="K17" s="329">
        <v>0</v>
      </c>
      <c r="L17" s="1538"/>
      <c r="M17" s="329">
        <v>0</v>
      </c>
      <c r="N17" s="1538"/>
      <c r="O17" s="329">
        <v>0</v>
      </c>
      <c r="P17" s="1538"/>
      <c r="Q17" s="329">
        <v>0</v>
      </c>
      <c r="R17" s="1538"/>
      <c r="S17" s="329">
        <v>0</v>
      </c>
      <c r="T17" s="1538"/>
      <c r="U17" s="329">
        <v>0</v>
      </c>
      <c r="V17" s="328"/>
    </row>
    <row r="18" spans="1:22" ht="9.75" customHeight="1">
      <c r="A18" s="317">
        <v>9</v>
      </c>
      <c r="B18" s="339"/>
      <c r="C18" s="1907" t="s">
        <v>181</v>
      </c>
      <c r="D18" s="1907"/>
      <c r="E18" s="327">
        <v>13</v>
      </c>
      <c r="F18" s="330"/>
      <c r="G18" s="329">
        <v>141</v>
      </c>
      <c r="H18" s="330"/>
      <c r="I18" s="329">
        <v>467</v>
      </c>
      <c r="J18" s="330"/>
      <c r="K18" s="329">
        <v>389</v>
      </c>
      <c r="L18" s="1538"/>
      <c r="M18" s="329">
        <v>125</v>
      </c>
      <c r="N18" s="1538"/>
      <c r="O18" s="329">
        <v>0</v>
      </c>
      <c r="P18" s="1538"/>
      <c r="Q18" s="329">
        <v>0</v>
      </c>
      <c r="R18" s="1538"/>
      <c r="S18" s="329">
        <v>216</v>
      </c>
      <c r="T18" s="1538"/>
      <c r="U18" s="329">
        <v>356</v>
      </c>
      <c r="V18" s="328"/>
    </row>
    <row r="19" spans="1:22" ht="9.75" customHeight="1">
      <c r="A19" s="317">
        <v>10</v>
      </c>
      <c r="B19" s="339"/>
      <c r="C19" s="1907" t="s">
        <v>182</v>
      </c>
      <c r="D19" s="1907"/>
      <c r="E19" s="327">
        <v>-13</v>
      </c>
      <c r="F19" s="330"/>
      <c r="G19" s="329">
        <v>-141</v>
      </c>
      <c r="H19" s="330"/>
      <c r="I19" s="329">
        <v>-467</v>
      </c>
      <c r="J19" s="330"/>
      <c r="K19" s="329">
        <v>-389</v>
      </c>
      <c r="L19" s="1538"/>
      <c r="M19" s="329">
        <v>0</v>
      </c>
      <c r="N19" s="1538"/>
      <c r="O19" s="329">
        <v>0</v>
      </c>
      <c r="P19" s="1538"/>
      <c r="Q19" s="329">
        <v>0</v>
      </c>
      <c r="R19" s="1538"/>
      <c r="S19" s="329">
        <v>-22</v>
      </c>
      <c r="T19" s="1538"/>
      <c r="U19" s="329">
        <v>-154</v>
      </c>
      <c r="V19" s="328"/>
    </row>
    <row r="20" spans="1:22" ht="9.75" customHeight="1">
      <c r="A20" s="317">
        <v>11</v>
      </c>
      <c r="B20" s="1896" t="s">
        <v>183</v>
      </c>
      <c r="C20" s="1896"/>
      <c r="D20" s="1896"/>
      <c r="E20" s="334">
        <f>SUM(E12:E19)</f>
        <v>20967</v>
      </c>
      <c r="F20" s="337"/>
      <c r="G20" s="336">
        <f>SUM(G12:G19)</f>
        <v>22071</v>
      </c>
      <c r="H20" s="337"/>
      <c r="I20" s="336">
        <f>SUM(I12:I19)</f>
        <v>19619</v>
      </c>
      <c r="J20" s="337"/>
      <c r="K20" s="336">
        <f>SUM(K12:K19)</f>
        <v>18547</v>
      </c>
      <c r="L20" s="1539"/>
      <c r="M20" s="336">
        <f>SUM(M12:M19)</f>
        <v>16244</v>
      </c>
      <c r="N20" s="1539"/>
      <c r="O20" s="336">
        <f>SUM(O12:O19)</f>
        <v>18029</v>
      </c>
      <c r="P20" s="1539"/>
      <c r="Q20" s="336">
        <f>SUM(Q12:Q19)</f>
        <v>14122</v>
      </c>
      <c r="R20" s="1539"/>
      <c r="S20" s="336">
        <f>SUM(S12:S19)</f>
        <v>15351</v>
      </c>
      <c r="T20" s="1539"/>
      <c r="U20" s="336">
        <f>SUM(U12:U19)</f>
        <v>16485</v>
      </c>
      <c r="V20" s="335"/>
    </row>
    <row r="21" spans="1:22" ht="9.75" customHeight="1">
      <c r="A21" s="331"/>
      <c r="B21" s="1897" t="s">
        <v>184</v>
      </c>
      <c r="C21" s="1897"/>
      <c r="D21" s="1897"/>
      <c r="E21" s="360"/>
      <c r="F21" s="496"/>
      <c r="G21" s="361"/>
      <c r="H21" s="496"/>
      <c r="I21" s="361"/>
      <c r="J21" s="496"/>
      <c r="K21" s="361"/>
      <c r="L21" s="1538"/>
      <c r="M21" s="361"/>
      <c r="N21" s="1538"/>
      <c r="O21" s="361"/>
      <c r="P21" s="1538"/>
      <c r="Q21" s="361"/>
      <c r="R21" s="1538"/>
      <c r="S21" s="361"/>
      <c r="T21" s="1538"/>
      <c r="U21" s="361"/>
      <c r="V21" s="328"/>
    </row>
    <row r="22" spans="1:22" ht="9.75" customHeight="1">
      <c r="A22" s="326">
        <v>12</v>
      </c>
      <c r="B22" s="495"/>
      <c r="C22" s="1910" t="s">
        <v>542</v>
      </c>
      <c r="D22" s="1910"/>
      <c r="E22" s="338"/>
      <c r="F22" s="330"/>
      <c r="G22" s="333"/>
      <c r="H22" s="330"/>
      <c r="I22" s="333"/>
      <c r="J22" s="330"/>
      <c r="K22" s="333"/>
      <c r="L22" s="1538"/>
      <c r="M22" s="333"/>
      <c r="N22" s="1538"/>
      <c r="O22" s="333"/>
      <c r="P22" s="1538"/>
      <c r="Q22" s="333"/>
      <c r="R22" s="1538"/>
      <c r="S22" s="333"/>
      <c r="T22" s="1538"/>
      <c r="U22" s="333"/>
      <c r="V22" s="328"/>
    </row>
    <row r="23" spans="1:22" s="308" customFormat="1" ht="9.75" customHeight="1">
      <c r="A23" s="317"/>
      <c r="B23" s="340"/>
      <c r="C23" s="363"/>
      <c r="D23" s="363" t="s">
        <v>543</v>
      </c>
      <c r="E23" s="327">
        <v>49596</v>
      </c>
      <c r="F23" s="330"/>
      <c r="G23" s="329">
        <v>49881</v>
      </c>
      <c r="H23" s="330"/>
      <c r="I23" s="329">
        <v>55260</v>
      </c>
      <c r="J23" s="330"/>
      <c r="K23" s="329">
        <v>45418</v>
      </c>
      <c r="L23" s="1538"/>
      <c r="M23" s="329">
        <v>45072</v>
      </c>
      <c r="N23" s="1538"/>
      <c r="O23" s="329">
        <v>43842</v>
      </c>
      <c r="P23" s="1538"/>
      <c r="Q23" s="329">
        <v>44556</v>
      </c>
      <c r="R23" s="1538"/>
      <c r="S23" s="329">
        <v>33810</v>
      </c>
      <c r="T23" s="1538"/>
      <c r="U23" s="329">
        <v>36460</v>
      </c>
      <c r="V23" s="328"/>
    </row>
    <row r="24" spans="1:22" ht="9.75" customHeight="1">
      <c r="A24" s="317">
        <v>13</v>
      </c>
      <c r="B24" s="339"/>
      <c r="C24" s="1907" t="s">
        <v>185</v>
      </c>
      <c r="D24" s="1907"/>
      <c r="E24" s="327">
        <v>-3107</v>
      </c>
      <c r="F24" s="330"/>
      <c r="G24" s="329">
        <v>-4065</v>
      </c>
      <c r="H24" s="330"/>
      <c r="I24" s="329">
        <v>-4501</v>
      </c>
      <c r="J24" s="330"/>
      <c r="K24" s="329">
        <v>-2392</v>
      </c>
      <c r="L24" s="1538"/>
      <c r="M24" s="329">
        <v>0</v>
      </c>
      <c r="N24" s="1538"/>
      <c r="O24" s="329">
        <v>0</v>
      </c>
      <c r="P24" s="1538"/>
      <c r="Q24" s="329">
        <v>0</v>
      </c>
      <c r="R24" s="1538"/>
      <c r="S24" s="329">
        <v>0</v>
      </c>
      <c r="T24" s="1538"/>
      <c r="U24" s="329">
        <v>0</v>
      </c>
      <c r="V24" s="328"/>
    </row>
    <row r="25" spans="1:22" ht="9.75" customHeight="1">
      <c r="A25" s="317">
        <v>14</v>
      </c>
      <c r="B25" s="339"/>
      <c r="C25" s="1907" t="s">
        <v>186</v>
      </c>
      <c r="D25" s="1907"/>
      <c r="E25" s="327">
        <v>1942</v>
      </c>
      <c r="F25" s="330"/>
      <c r="G25" s="329">
        <v>2773</v>
      </c>
      <c r="H25" s="330"/>
      <c r="I25" s="329">
        <v>2556</v>
      </c>
      <c r="J25" s="330"/>
      <c r="K25" s="329">
        <v>1903</v>
      </c>
      <c r="L25" s="1538"/>
      <c r="M25" s="329">
        <v>1989</v>
      </c>
      <c r="N25" s="1538"/>
      <c r="O25" s="329">
        <v>2013</v>
      </c>
      <c r="P25" s="1538"/>
      <c r="Q25" s="329">
        <v>1682</v>
      </c>
      <c r="R25" s="1538"/>
      <c r="S25" s="329">
        <v>1772</v>
      </c>
      <c r="T25" s="1538"/>
      <c r="U25" s="329">
        <v>1135</v>
      </c>
      <c r="V25" s="328"/>
    </row>
    <row r="26" spans="1:22" ht="9.75" customHeight="1">
      <c r="A26" s="317">
        <v>15</v>
      </c>
      <c r="B26" s="339"/>
      <c r="C26" s="1907" t="s">
        <v>187</v>
      </c>
      <c r="D26" s="1907"/>
      <c r="E26" s="327">
        <v>0</v>
      </c>
      <c r="F26" s="330"/>
      <c r="G26" s="329">
        <v>0</v>
      </c>
      <c r="H26" s="330"/>
      <c r="I26" s="329">
        <v>0</v>
      </c>
      <c r="J26" s="330"/>
      <c r="K26" s="329">
        <v>0</v>
      </c>
      <c r="L26" s="1538"/>
      <c r="M26" s="329">
        <v>0</v>
      </c>
      <c r="N26" s="1538"/>
      <c r="O26" s="329">
        <v>0</v>
      </c>
      <c r="P26" s="1538"/>
      <c r="Q26" s="329">
        <v>0</v>
      </c>
      <c r="R26" s="1538"/>
      <c r="S26" s="329">
        <v>0</v>
      </c>
      <c r="T26" s="1538"/>
      <c r="U26" s="329">
        <v>0</v>
      </c>
      <c r="V26" s="328"/>
    </row>
    <row r="27" spans="1:22" ht="9.75" customHeight="1">
      <c r="A27" s="317">
        <v>16</v>
      </c>
      <c r="B27" s="1896" t="s">
        <v>188</v>
      </c>
      <c r="C27" s="1896"/>
      <c r="D27" s="1896"/>
      <c r="E27" s="334">
        <f>SUM(E23:E26)</f>
        <v>48431</v>
      </c>
      <c r="F27" s="337"/>
      <c r="G27" s="336">
        <f>SUM(G23:G26)</f>
        <v>48589</v>
      </c>
      <c r="H27" s="337"/>
      <c r="I27" s="336">
        <f>SUM(I23:I26)</f>
        <v>53315</v>
      </c>
      <c r="J27" s="337"/>
      <c r="K27" s="336">
        <f>SUM(K23:K26)</f>
        <v>44929</v>
      </c>
      <c r="L27" s="1539"/>
      <c r="M27" s="336">
        <f>SUM(M23:M26)</f>
        <v>47061</v>
      </c>
      <c r="N27" s="1539"/>
      <c r="O27" s="336">
        <f>SUM(O23:O26)</f>
        <v>45855</v>
      </c>
      <c r="P27" s="1539"/>
      <c r="Q27" s="336">
        <f>SUM(Q23:Q26)</f>
        <v>46238</v>
      </c>
      <c r="R27" s="1539"/>
      <c r="S27" s="336">
        <f>SUM(S23:S26)</f>
        <v>35582</v>
      </c>
      <c r="T27" s="1539"/>
      <c r="U27" s="336">
        <f>SUM(U23:U26)</f>
        <v>37595</v>
      </c>
      <c r="V27" s="335"/>
    </row>
    <row r="28" spans="1:22" ht="9.75" customHeight="1">
      <c r="A28" s="331"/>
      <c r="B28" s="1897" t="s">
        <v>189</v>
      </c>
      <c r="C28" s="1897"/>
      <c r="D28" s="1897"/>
      <c r="E28" s="360"/>
      <c r="F28" s="496"/>
      <c r="G28" s="361"/>
      <c r="H28" s="496"/>
      <c r="I28" s="361"/>
      <c r="J28" s="496"/>
      <c r="K28" s="361"/>
      <c r="L28" s="1538"/>
      <c r="M28" s="361"/>
      <c r="N28" s="1538"/>
      <c r="O28" s="361"/>
      <c r="P28" s="1538"/>
      <c r="Q28" s="361"/>
      <c r="R28" s="1538"/>
      <c r="S28" s="361"/>
      <c r="T28" s="1538"/>
      <c r="U28" s="361"/>
      <c r="V28" s="328"/>
    </row>
    <row r="29" spans="1:22" ht="9.75" customHeight="1">
      <c r="A29" s="317">
        <v>17</v>
      </c>
      <c r="B29" s="340"/>
      <c r="C29" s="1908" t="s">
        <v>190</v>
      </c>
      <c r="D29" s="1908"/>
      <c r="E29" s="327">
        <v>246660</v>
      </c>
      <c r="F29" s="330"/>
      <c r="G29" s="329">
        <v>241179</v>
      </c>
      <c r="H29" s="330"/>
      <c r="I29" s="329">
        <v>236408</v>
      </c>
      <c r="J29" s="330"/>
      <c r="K29" s="329">
        <v>233667</v>
      </c>
      <c r="L29" s="1538"/>
      <c r="M29" s="329">
        <v>231083</v>
      </c>
      <c r="N29" s="1538"/>
      <c r="O29" s="329">
        <v>218975</v>
      </c>
      <c r="P29" s="1538"/>
      <c r="Q29" s="329">
        <v>211165</v>
      </c>
      <c r="R29" s="1538"/>
      <c r="S29" s="329">
        <v>212888</v>
      </c>
      <c r="T29" s="1538"/>
      <c r="U29" s="329">
        <v>208903</v>
      </c>
      <c r="V29" s="328"/>
    </row>
    <row r="30" spans="1:22" ht="9.75" customHeight="1">
      <c r="A30" s="317">
        <v>18</v>
      </c>
      <c r="B30" s="339"/>
      <c r="C30" s="1907" t="s">
        <v>191</v>
      </c>
      <c r="D30" s="1907"/>
      <c r="E30" s="327">
        <v>-181294</v>
      </c>
      <c r="F30" s="330"/>
      <c r="G30" s="329">
        <v>-177554</v>
      </c>
      <c r="H30" s="330"/>
      <c r="I30" s="329">
        <v>-174911</v>
      </c>
      <c r="J30" s="330"/>
      <c r="K30" s="329">
        <v>-172103</v>
      </c>
      <c r="L30" s="1538"/>
      <c r="M30" s="329">
        <v>-171486</v>
      </c>
      <c r="N30" s="1538"/>
      <c r="O30" s="329">
        <v>-163901</v>
      </c>
      <c r="P30" s="1538"/>
      <c r="Q30" s="329">
        <v>-154456</v>
      </c>
      <c r="R30" s="1538"/>
      <c r="S30" s="329">
        <v>-152187</v>
      </c>
      <c r="T30" s="1538"/>
      <c r="U30" s="329">
        <v>-149527</v>
      </c>
      <c r="V30" s="328"/>
    </row>
    <row r="31" spans="1:22" ht="9.75" customHeight="1">
      <c r="A31" s="317">
        <v>19</v>
      </c>
      <c r="B31" s="1896" t="s">
        <v>192</v>
      </c>
      <c r="C31" s="1896"/>
      <c r="D31" s="1896"/>
      <c r="E31" s="334">
        <f>SUM(E29:E30)</f>
        <v>65366</v>
      </c>
      <c r="F31" s="337"/>
      <c r="G31" s="336">
        <f>SUM(G29:G30)</f>
        <v>63625</v>
      </c>
      <c r="H31" s="337"/>
      <c r="I31" s="336">
        <f>SUM(I29:I30)</f>
        <v>61497</v>
      </c>
      <c r="J31" s="337"/>
      <c r="K31" s="336">
        <f>SUM(K29:K30)</f>
        <v>61564</v>
      </c>
      <c r="L31" s="1539"/>
      <c r="M31" s="336">
        <f>SUM(M29:M30)</f>
        <v>59597</v>
      </c>
      <c r="N31" s="1539"/>
      <c r="O31" s="336">
        <f>SUM(O29:O30)</f>
        <v>55074</v>
      </c>
      <c r="P31" s="1539"/>
      <c r="Q31" s="336">
        <f>SUM(Q29:Q30)</f>
        <v>56709</v>
      </c>
      <c r="R31" s="1539"/>
      <c r="S31" s="336">
        <f>SUM(S29:S30)</f>
        <v>60701</v>
      </c>
      <c r="T31" s="1539"/>
      <c r="U31" s="336">
        <f>SUM(U29:U30)</f>
        <v>59376</v>
      </c>
      <c r="V31" s="335"/>
    </row>
    <row r="32" spans="1:22" ht="3.75" customHeight="1">
      <c r="A32" s="331"/>
      <c r="B32" s="1897"/>
      <c r="C32" s="1897"/>
      <c r="D32" s="1897"/>
      <c r="E32" s="360"/>
      <c r="F32" s="496"/>
      <c r="G32" s="361"/>
      <c r="H32" s="496"/>
      <c r="I32" s="361"/>
      <c r="J32" s="496"/>
      <c r="K32" s="361"/>
      <c r="L32" s="1538"/>
      <c r="M32" s="361"/>
      <c r="N32" s="1538"/>
      <c r="O32" s="361"/>
      <c r="P32" s="1538"/>
      <c r="Q32" s="361"/>
      <c r="R32" s="1538"/>
      <c r="S32" s="361"/>
      <c r="T32" s="1538"/>
      <c r="U32" s="361"/>
      <c r="V32" s="328"/>
    </row>
    <row r="33" spans="1:22" ht="9.75" customHeight="1">
      <c r="A33" s="317">
        <v>20</v>
      </c>
      <c r="B33" s="1898" t="s">
        <v>193</v>
      </c>
      <c r="C33" s="1898"/>
      <c r="D33" s="1898"/>
      <c r="E33" s="327">
        <v>27180</v>
      </c>
      <c r="F33" s="330"/>
      <c r="G33" s="329">
        <v>26490</v>
      </c>
      <c r="H33" s="330"/>
      <c r="I33" s="329">
        <v>25377</v>
      </c>
      <c r="J33" s="330"/>
      <c r="K33" s="329">
        <v>24682</v>
      </c>
      <c r="L33" s="1538"/>
      <c r="M33" s="329">
        <v>23726</v>
      </c>
      <c r="N33" s="1538"/>
      <c r="O33" s="329">
        <v>23624</v>
      </c>
      <c r="P33" s="1538"/>
      <c r="Q33" s="329">
        <v>22360</v>
      </c>
      <c r="R33" s="1538"/>
      <c r="S33" s="329">
        <v>21666</v>
      </c>
      <c r="T33" s="1538"/>
      <c r="U33" s="329">
        <v>20862</v>
      </c>
      <c r="V33" s="328"/>
    </row>
    <row r="34" spans="1:22" ht="9.75" customHeight="1">
      <c r="A34" s="317">
        <v>21</v>
      </c>
      <c r="B34" s="1896" t="s">
        <v>194</v>
      </c>
      <c r="C34" s="1896"/>
      <c r="D34" s="1896"/>
      <c r="E34" s="334">
        <f>E31+E27+E20+E10</f>
        <v>649169</v>
      </c>
      <c r="F34" s="337"/>
      <c r="G34" s="336">
        <f>G31+G27+G20+G10</f>
        <v>641307</v>
      </c>
      <c r="H34" s="337"/>
      <c r="I34" s="336">
        <f>I31+I27+I20+I10</f>
        <v>626606</v>
      </c>
      <c r="J34" s="337"/>
      <c r="K34" s="336">
        <f>K31+K27+K20+K10</f>
        <v>610353</v>
      </c>
      <c r="L34" s="1539"/>
      <c r="M34" s="336">
        <f>M31+M27+M20+M10</f>
        <v>602314</v>
      </c>
      <c r="N34" s="1539"/>
      <c r="O34" s="336">
        <f>O31+O27+O20+O10</f>
        <v>572104</v>
      </c>
      <c r="P34" s="1539"/>
      <c r="Q34" s="336">
        <f>Q31+Q27+Q20+Q10</f>
        <v>555830</v>
      </c>
      <c r="R34" s="1539"/>
      <c r="S34" s="336">
        <f>S31+S27+S20+S10</f>
        <v>545480</v>
      </c>
      <c r="T34" s="1539"/>
      <c r="U34" s="336">
        <f>U31+U27+U20+U10</f>
        <v>537172</v>
      </c>
      <c r="V34" s="335"/>
    </row>
    <row r="35" spans="1:22" ht="9.75" customHeight="1">
      <c r="A35" s="331"/>
      <c r="B35" s="1897"/>
      <c r="C35" s="1897"/>
      <c r="D35" s="1897"/>
      <c r="E35" s="360"/>
      <c r="F35" s="496"/>
      <c r="G35" s="361"/>
      <c r="H35" s="496"/>
      <c r="I35" s="361"/>
      <c r="J35" s="496"/>
      <c r="K35" s="361"/>
      <c r="L35" s="1538"/>
      <c r="M35" s="361"/>
      <c r="N35" s="1538"/>
      <c r="O35" s="361"/>
      <c r="P35" s="1538"/>
      <c r="Q35" s="361"/>
      <c r="R35" s="1538"/>
      <c r="S35" s="361"/>
      <c r="T35" s="1538"/>
      <c r="U35" s="361"/>
      <c r="V35" s="328"/>
    </row>
    <row r="36" spans="1:22" ht="9.75" customHeight="1">
      <c r="A36" s="317">
        <v>22</v>
      </c>
      <c r="B36" s="1898" t="s">
        <v>419</v>
      </c>
      <c r="C36" s="1898"/>
      <c r="D36" s="1898"/>
      <c r="E36" s="1641">
        <v>0.042</v>
      </c>
      <c r="F36" s="1240"/>
      <c r="G36" s="1546" t="s">
        <v>731</v>
      </c>
      <c r="H36" s="1240"/>
      <c r="I36" s="1241" t="s">
        <v>729</v>
      </c>
      <c r="J36" s="1240"/>
      <c r="K36" s="1241" t="s">
        <v>729</v>
      </c>
      <c r="L36" s="1540"/>
      <c r="M36" s="1241" t="s">
        <v>730</v>
      </c>
      <c r="N36" s="1540"/>
      <c r="O36" s="1241" t="s">
        <v>731</v>
      </c>
      <c r="P36" s="1540"/>
      <c r="Q36" s="1241" t="s">
        <v>729</v>
      </c>
      <c r="R36" s="1540"/>
      <c r="S36" s="1241" t="s">
        <v>729</v>
      </c>
      <c r="T36" s="1540"/>
      <c r="U36" s="1241" t="s">
        <v>730</v>
      </c>
      <c r="V36" s="499"/>
    </row>
    <row r="37" spans="1:22" ht="6" customHeight="1">
      <c r="A37" s="1836"/>
      <c r="B37" s="1836"/>
      <c r="C37" s="1836"/>
      <c r="D37" s="1836"/>
      <c r="E37" s="1836"/>
      <c r="F37" s="1836"/>
      <c r="G37" s="1836"/>
      <c r="H37" s="1836"/>
      <c r="I37" s="1836"/>
      <c r="J37" s="1836"/>
      <c r="K37" s="1836"/>
      <c r="L37" s="1836"/>
      <c r="M37" s="1836"/>
      <c r="N37" s="1836"/>
      <c r="O37" s="1836"/>
      <c r="P37" s="1836"/>
      <c r="Q37" s="1836"/>
      <c r="R37" s="1836"/>
      <c r="S37" s="1836"/>
      <c r="T37" s="1836"/>
      <c r="U37" s="1836"/>
      <c r="V37" s="1836"/>
    </row>
    <row r="38" spans="1:22" ht="15.75" customHeight="1">
      <c r="A38" s="1880" t="s">
        <v>789</v>
      </c>
      <c r="B38" s="1880"/>
      <c r="C38" s="1880"/>
      <c r="D38" s="1880"/>
      <c r="E38" s="1880"/>
      <c r="F38" s="1880"/>
      <c r="G38" s="1880"/>
      <c r="H38" s="1880"/>
      <c r="I38" s="1880"/>
      <c r="J38" s="1880"/>
      <c r="K38" s="1880"/>
      <c r="L38" s="1880"/>
      <c r="M38" s="1880"/>
      <c r="N38" s="1880"/>
      <c r="O38" s="1880"/>
      <c r="P38" s="1880"/>
      <c r="Q38" s="1880"/>
      <c r="R38" s="1880"/>
      <c r="S38" s="1880"/>
      <c r="T38" s="1880"/>
      <c r="U38" s="1880"/>
      <c r="V38" s="1880"/>
    </row>
    <row r="39" spans="1:22" s="308" customFormat="1" ht="9.75" customHeight="1">
      <c r="A39" s="1807"/>
      <c r="B39" s="1807"/>
      <c r="C39" s="1807"/>
      <c r="D39" s="1807"/>
      <c r="E39" s="1807"/>
      <c r="F39" s="1807"/>
      <c r="G39" s="1807"/>
      <c r="H39" s="1807"/>
      <c r="I39" s="1807"/>
      <c r="J39" s="1807"/>
      <c r="K39" s="1807"/>
      <c r="L39" s="1807"/>
      <c r="M39" s="1807"/>
      <c r="N39" s="1807"/>
      <c r="O39" s="1807"/>
      <c r="P39" s="1807"/>
      <c r="Q39" s="1807"/>
      <c r="R39" s="1807"/>
      <c r="S39" s="1807"/>
      <c r="T39" s="1807"/>
      <c r="U39" s="1807"/>
      <c r="V39" s="1807"/>
    </row>
    <row r="40" spans="1:22" ht="9.75" customHeight="1">
      <c r="A40" s="1803" t="s">
        <v>440</v>
      </c>
      <c r="B40" s="1803"/>
      <c r="C40" s="1803"/>
      <c r="D40" s="1803"/>
      <c r="E40" s="311" t="s">
        <v>904</v>
      </c>
      <c r="F40" s="500"/>
      <c r="G40" s="349" t="s">
        <v>803</v>
      </c>
      <c r="H40" s="500"/>
      <c r="I40" s="349" t="s">
        <v>441</v>
      </c>
      <c r="J40" s="1537"/>
      <c r="K40" s="349" t="s">
        <v>442</v>
      </c>
      <c r="L40" s="1537"/>
      <c r="M40" s="349" t="s">
        <v>443</v>
      </c>
      <c r="N40" s="1537"/>
      <c r="O40" s="349" t="s">
        <v>444</v>
      </c>
      <c r="P40" s="1537"/>
      <c r="Q40" s="349" t="s">
        <v>445</v>
      </c>
      <c r="R40" s="1537"/>
      <c r="S40" s="349" t="s">
        <v>446</v>
      </c>
      <c r="T40" s="1537"/>
      <c r="U40" s="349" t="s">
        <v>447</v>
      </c>
      <c r="V40" s="501"/>
    </row>
    <row r="41" spans="1:22" ht="9.75" customHeight="1">
      <c r="A41" s="1900"/>
      <c r="B41" s="1900"/>
      <c r="C41" s="1900"/>
      <c r="D41" s="309"/>
      <c r="E41" s="311"/>
      <c r="F41" s="500"/>
      <c r="G41" s="349"/>
      <c r="H41" s="500"/>
      <c r="I41" s="349"/>
      <c r="J41" s="1541"/>
      <c r="K41" s="349"/>
      <c r="L41" s="1541"/>
      <c r="M41" s="349"/>
      <c r="N41" s="1541"/>
      <c r="O41" s="349"/>
      <c r="P41" s="1541"/>
      <c r="Q41" s="349"/>
      <c r="R41" s="1541"/>
      <c r="S41" s="1542"/>
      <c r="T41" s="1543"/>
      <c r="U41" s="389"/>
      <c r="V41" s="351"/>
    </row>
    <row r="42" spans="1:22" ht="9.75" customHeight="1">
      <c r="A42" s="1829" t="s">
        <v>762</v>
      </c>
      <c r="B42" s="1829"/>
      <c r="C42" s="1829"/>
      <c r="D42" s="1829"/>
      <c r="E42" s="502"/>
      <c r="F42" s="387"/>
      <c r="G42" s="386"/>
      <c r="H42" s="387"/>
      <c r="I42" s="386"/>
      <c r="J42" s="1544"/>
      <c r="K42" s="386"/>
      <c r="L42" s="1544"/>
      <c r="M42" s="386"/>
      <c r="N42" s="1544"/>
      <c r="O42" s="386"/>
      <c r="P42" s="1544"/>
      <c r="Q42" s="386"/>
      <c r="R42" s="1544"/>
      <c r="S42" s="386"/>
      <c r="T42" s="1545"/>
      <c r="U42" s="387"/>
      <c r="V42" s="503"/>
    </row>
    <row r="43" spans="1:22" ht="9.75" customHeight="1">
      <c r="A43" s="317">
        <v>1</v>
      </c>
      <c r="B43" s="1837" t="s">
        <v>196</v>
      </c>
      <c r="C43" s="1837"/>
      <c r="D43" s="1837"/>
      <c r="E43" s="327">
        <v>595025</v>
      </c>
      <c r="F43" s="330"/>
      <c r="G43" s="329">
        <v>590537</v>
      </c>
      <c r="H43" s="330"/>
      <c r="I43" s="329">
        <v>586927</v>
      </c>
      <c r="J43" s="330"/>
      <c r="K43" s="329">
        <v>565264</v>
      </c>
      <c r="L43" s="1538"/>
      <c r="M43" s="329">
        <v>560912</v>
      </c>
      <c r="N43" s="1538"/>
      <c r="O43" s="329">
        <v>528591</v>
      </c>
      <c r="P43" s="1538"/>
      <c r="Q43" s="329">
        <v>513294</v>
      </c>
      <c r="R43" s="1538"/>
      <c r="S43" s="329">
        <v>501357</v>
      </c>
      <c r="T43" s="1538"/>
      <c r="U43" s="329">
        <v>494490</v>
      </c>
      <c r="V43" s="354"/>
    </row>
    <row r="44" spans="1:22" ht="9.75" customHeight="1">
      <c r="A44" s="331">
        <v>2</v>
      </c>
      <c r="B44" s="1838" t="s">
        <v>544</v>
      </c>
      <c r="C44" s="1838"/>
      <c r="D44" s="1838"/>
      <c r="E44" s="360"/>
      <c r="F44" s="496"/>
      <c r="G44" s="361"/>
      <c r="H44" s="496"/>
      <c r="I44" s="361"/>
      <c r="J44" s="496"/>
      <c r="K44" s="361"/>
      <c r="L44" s="1538"/>
      <c r="M44" s="361"/>
      <c r="N44" s="1538"/>
      <c r="O44" s="361"/>
      <c r="P44" s="1538"/>
      <c r="Q44" s="361"/>
      <c r="R44" s="1538"/>
      <c r="S44" s="361"/>
      <c r="T44" s="1538"/>
      <c r="U44" s="361"/>
      <c r="V44" s="354"/>
    </row>
    <row r="45" spans="1:22" ht="9.75" customHeight="1">
      <c r="A45" s="317"/>
      <c r="B45" s="317"/>
      <c r="C45" s="1837" t="s">
        <v>545</v>
      </c>
      <c r="D45" s="1837"/>
      <c r="E45" s="327">
        <v>37</v>
      </c>
      <c r="F45" s="330"/>
      <c r="G45" s="329">
        <v>27</v>
      </c>
      <c r="H45" s="330"/>
      <c r="I45" s="329">
        <v>67</v>
      </c>
      <c r="J45" s="330"/>
      <c r="K45" s="329">
        <v>80</v>
      </c>
      <c r="L45" s="1538"/>
      <c r="M45" s="329">
        <v>80</v>
      </c>
      <c r="N45" s="1538"/>
      <c r="O45" s="329">
        <v>120</v>
      </c>
      <c r="P45" s="1538"/>
      <c r="Q45" s="329">
        <v>136</v>
      </c>
      <c r="R45" s="1538"/>
      <c r="S45" s="329">
        <v>129</v>
      </c>
      <c r="T45" s="1538"/>
      <c r="U45" s="329">
        <v>165</v>
      </c>
      <c r="V45" s="354"/>
    </row>
    <row r="46" spans="1:22" ht="9.75" customHeight="1">
      <c r="A46" s="331">
        <v>3</v>
      </c>
      <c r="B46" s="1838" t="s">
        <v>546</v>
      </c>
      <c r="C46" s="1838"/>
      <c r="D46" s="1838"/>
      <c r="E46" s="360"/>
      <c r="F46" s="496"/>
      <c r="G46" s="361"/>
      <c r="H46" s="496"/>
      <c r="I46" s="361"/>
      <c r="J46" s="496"/>
      <c r="K46" s="361"/>
      <c r="L46" s="1538"/>
      <c r="M46" s="361"/>
      <c r="N46" s="1538"/>
      <c r="O46" s="361"/>
      <c r="P46" s="1538"/>
      <c r="Q46" s="361"/>
      <c r="R46" s="1538"/>
      <c r="S46" s="361"/>
      <c r="T46" s="1538"/>
      <c r="U46" s="361"/>
      <c r="V46" s="354"/>
    </row>
    <row r="47" spans="1:22" ht="9.75" customHeight="1">
      <c r="A47" s="362"/>
      <c r="B47" s="363"/>
      <c r="C47" s="1837" t="s">
        <v>547</v>
      </c>
      <c r="D47" s="1837"/>
      <c r="E47" s="327">
        <v>0</v>
      </c>
      <c r="F47" s="330"/>
      <c r="G47" s="329">
        <v>0</v>
      </c>
      <c r="H47" s="330"/>
      <c r="I47" s="329">
        <v>0</v>
      </c>
      <c r="J47" s="330"/>
      <c r="K47" s="329">
        <v>0</v>
      </c>
      <c r="L47" s="1538"/>
      <c r="M47" s="329">
        <v>0</v>
      </c>
      <c r="N47" s="1538"/>
      <c r="O47" s="329">
        <v>0</v>
      </c>
      <c r="P47" s="1538"/>
      <c r="Q47" s="329">
        <v>0</v>
      </c>
      <c r="R47" s="1538"/>
      <c r="S47" s="329">
        <v>0</v>
      </c>
      <c r="T47" s="1538"/>
      <c r="U47" s="329">
        <v>0</v>
      </c>
      <c r="V47" s="354"/>
    </row>
    <row r="48" spans="1:22" ht="9.75" customHeight="1">
      <c r="A48" s="321">
        <v>4</v>
      </c>
      <c r="B48" s="1837" t="s">
        <v>197</v>
      </c>
      <c r="C48" s="1837"/>
      <c r="D48" s="1837"/>
      <c r="E48" s="327">
        <v>-1036</v>
      </c>
      <c r="F48" s="330"/>
      <c r="G48" s="329">
        <v>-1868</v>
      </c>
      <c r="H48" s="330"/>
      <c r="I48" s="329">
        <v>-9684</v>
      </c>
      <c r="J48" s="330"/>
      <c r="K48" s="329">
        <v>-5796</v>
      </c>
      <c r="L48" s="1538"/>
      <c r="M48" s="329">
        <v>-10126</v>
      </c>
      <c r="N48" s="1538"/>
      <c r="O48" s="329">
        <v>-7583</v>
      </c>
      <c r="P48" s="1538"/>
      <c r="Q48" s="329">
        <v>-9775</v>
      </c>
      <c r="R48" s="1538"/>
      <c r="S48" s="329">
        <v>-12412</v>
      </c>
      <c r="T48" s="1538"/>
      <c r="U48" s="329">
        <v>-12067</v>
      </c>
      <c r="V48" s="354"/>
    </row>
    <row r="49" spans="1:22" ht="19.5" customHeight="1">
      <c r="A49" s="317">
        <v>5</v>
      </c>
      <c r="B49" s="1837" t="s">
        <v>548</v>
      </c>
      <c r="C49" s="1837"/>
      <c r="D49" s="1837"/>
      <c r="E49" s="327">
        <v>-1165</v>
      </c>
      <c r="F49" s="330"/>
      <c r="G49" s="329">
        <v>-1292</v>
      </c>
      <c r="H49" s="330"/>
      <c r="I49" s="329">
        <v>-1945</v>
      </c>
      <c r="J49" s="330"/>
      <c r="K49" s="329">
        <v>-489</v>
      </c>
      <c r="L49" s="1538"/>
      <c r="M49" s="329">
        <v>1989</v>
      </c>
      <c r="N49" s="1538"/>
      <c r="O49" s="329">
        <v>2013</v>
      </c>
      <c r="P49" s="1538"/>
      <c r="Q49" s="329">
        <v>1682</v>
      </c>
      <c r="R49" s="1538"/>
      <c r="S49" s="329">
        <v>1772</v>
      </c>
      <c r="T49" s="1538"/>
      <c r="U49" s="329">
        <v>1135</v>
      </c>
      <c r="V49" s="354"/>
    </row>
    <row r="50" spans="1:22" ht="10.5" customHeight="1">
      <c r="A50" s="317">
        <v>6</v>
      </c>
      <c r="B50" s="1837" t="s">
        <v>788</v>
      </c>
      <c r="C50" s="1837"/>
      <c r="D50" s="1837"/>
      <c r="E50" s="327">
        <v>65366</v>
      </c>
      <c r="F50" s="330"/>
      <c r="G50" s="329">
        <v>63625</v>
      </c>
      <c r="H50" s="330"/>
      <c r="I50" s="329">
        <v>61497</v>
      </c>
      <c r="J50" s="330"/>
      <c r="K50" s="329">
        <v>61564</v>
      </c>
      <c r="L50" s="1538"/>
      <c r="M50" s="329">
        <v>59597</v>
      </c>
      <c r="N50" s="1538"/>
      <c r="O50" s="329">
        <v>55074</v>
      </c>
      <c r="P50" s="1538"/>
      <c r="Q50" s="329">
        <v>56709</v>
      </c>
      <c r="R50" s="1538"/>
      <c r="S50" s="329">
        <v>60701</v>
      </c>
      <c r="T50" s="1538"/>
      <c r="U50" s="329">
        <v>59376</v>
      </c>
      <c r="V50" s="354"/>
    </row>
    <row r="51" spans="1:22" ht="9.75" customHeight="1">
      <c r="A51" s="317">
        <v>7</v>
      </c>
      <c r="B51" s="1837" t="s">
        <v>198</v>
      </c>
      <c r="C51" s="1837"/>
      <c r="D51" s="1837"/>
      <c r="E51" s="327">
        <v>-9058</v>
      </c>
      <c r="F51" s="330"/>
      <c r="G51" s="329">
        <v>-9722</v>
      </c>
      <c r="H51" s="330"/>
      <c r="I51" s="329">
        <v>-10256</v>
      </c>
      <c r="J51" s="330"/>
      <c r="K51" s="329">
        <v>-10270</v>
      </c>
      <c r="L51" s="1538"/>
      <c r="M51" s="329">
        <v>-10138</v>
      </c>
      <c r="N51" s="1538"/>
      <c r="O51" s="329">
        <v>-6111</v>
      </c>
      <c r="P51" s="1538"/>
      <c r="Q51" s="329">
        <v>-6216</v>
      </c>
      <c r="R51" s="1538"/>
      <c r="S51" s="329">
        <v>-6067</v>
      </c>
      <c r="T51" s="1538"/>
      <c r="U51" s="329">
        <v>-5927</v>
      </c>
      <c r="V51" s="354"/>
    </row>
    <row r="52" spans="1:22" ht="9.75" customHeight="1">
      <c r="A52" s="321">
        <v>8</v>
      </c>
      <c r="B52" s="1898" t="s">
        <v>199</v>
      </c>
      <c r="C52" s="1898"/>
      <c r="D52" s="1898"/>
      <c r="E52" s="334">
        <f>SUM(E43:E51)</f>
        <v>649169</v>
      </c>
      <c r="F52" s="337"/>
      <c r="G52" s="336">
        <f>SUM(G43:G51)</f>
        <v>641307</v>
      </c>
      <c r="H52" s="337"/>
      <c r="I52" s="336">
        <f>SUM(I43:I51)</f>
        <v>626606</v>
      </c>
      <c r="J52" s="337"/>
      <c r="K52" s="336">
        <f>SUM(K43:K51)</f>
        <v>610353</v>
      </c>
      <c r="L52" s="1539"/>
      <c r="M52" s="336">
        <f>SUM(M43:M51)</f>
        <v>602314</v>
      </c>
      <c r="N52" s="1539"/>
      <c r="O52" s="336">
        <f>SUM(O43:O51)</f>
        <v>572104</v>
      </c>
      <c r="P52" s="1539"/>
      <c r="Q52" s="336">
        <f>SUM(Q43:Q51)</f>
        <v>555830</v>
      </c>
      <c r="R52" s="1539"/>
      <c r="S52" s="336">
        <f>SUM(S43:S51)</f>
        <v>545480</v>
      </c>
      <c r="T52" s="1539"/>
      <c r="U52" s="336">
        <f>SUM(U43:U51)</f>
        <v>537172</v>
      </c>
      <c r="V52" s="504"/>
    </row>
    <row r="53" spans="1:22" ht="4.5" customHeight="1">
      <c r="A53" s="1906"/>
      <c r="B53" s="1906"/>
      <c r="C53" s="1906"/>
      <c r="D53" s="1906"/>
      <c r="E53" s="1906"/>
      <c r="F53" s="1906"/>
      <c r="G53" s="1906"/>
      <c r="H53" s="1906"/>
      <c r="I53" s="1906"/>
      <c r="J53" s="1906"/>
      <c r="K53" s="1906"/>
      <c r="L53" s="1906"/>
      <c r="M53" s="1906"/>
      <c r="N53" s="1906"/>
      <c r="O53" s="1906"/>
      <c r="P53" s="1906"/>
      <c r="Q53" s="1906"/>
      <c r="R53" s="1906"/>
      <c r="S53" s="1906"/>
      <c r="T53" s="1906"/>
      <c r="U53" s="1906"/>
      <c r="V53" s="1906"/>
    </row>
    <row r="54" spans="1:22" ht="8.25" customHeight="1">
      <c r="A54" s="505">
        <v>1</v>
      </c>
      <c r="B54" s="1905" t="s">
        <v>200</v>
      </c>
      <c r="C54" s="1905"/>
      <c r="D54" s="1905"/>
      <c r="E54" s="1905"/>
      <c r="F54" s="1905"/>
      <c r="G54" s="1905"/>
      <c r="H54" s="1905"/>
      <c r="I54" s="1905"/>
      <c r="J54" s="1905"/>
      <c r="K54" s="1905"/>
      <c r="L54" s="1905"/>
      <c r="M54" s="1905"/>
      <c r="N54" s="1905"/>
      <c r="O54" s="1905"/>
      <c r="P54" s="1905"/>
      <c r="Q54" s="1905"/>
      <c r="R54" s="1905"/>
      <c r="S54" s="1905"/>
      <c r="T54" s="1905"/>
      <c r="U54" s="1905"/>
      <c r="V54" s="1905"/>
    </row>
    <row r="55" spans="1:22" ht="16.5" customHeight="1">
      <c r="A55" s="505">
        <v>2</v>
      </c>
      <c r="B55" s="1905" t="s">
        <v>201</v>
      </c>
      <c r="C55" s="1905"/>
      <c r="D55" s="1905"/>
      <c r="E55" s="1905"/>
      <c r="F55" s="1905"/>
      <c r="G55" s="1905"/>
      <c r="H55" s="1905"/>
      <c r="I55" s="1905"/>
      <c r="J55" s="1905"/>
      <c r="K55" s="1905"/>
      <c r="L55" s="1905"/>
      <c r="M55" s="1905"/>
      <c r="N55" s="1905"/>
      <c r="O55" s="1905"/>
      <c r="P55" s="1905"/>
      <c r="Q55" s="1905"/>
      <c r="R55" s="1905"/>
      <c r="S55" s="1905"/>
      <c r="T55" s="1905"/>
      <c r="U55" s="1905"/>
      <c r="V55" s="1905"/>
    </row>
  </sheetData>
  <sheetProtection/>
  <mergeCells count="54">
    <mergeCell ref="C18:D18"/>
    <mergeCell ref="C19:D19"/>
    <mergeCell ref="C22:D22"/>
    <mergeCell ref="C24:D24"/>
    <mergeCell ref="C25:D25"/>
    <mergeCell ref="B20:D20"/>
    <mergeCell ref="B21:D21"/>
    <mergeCell ref="C12:D12"/>
    <mergeCell ref="C13:D13"/>
    <mergeCell ref="C14:D14"/>
    <mergeCell ref="C16:D16"/>
    <mergeCell ref="C17:D17"/>
    <mergeCell ref="C26:D26"/>
    <mergeCell ref="C29:D29"/>
    <mergeCell ref="C30:D30"/>
    <mergeCell ref="B27:D27"/>
    <mergeCell ref="B28:D28"/>
    <mergeCell ref="B55:V55"/>
    <mergeCell ref="A38:V38"/>
    <mergeCell ref="A41:C41"/>
    <mergeCell ref="B50:D50"/>
    <mergeCell ref="B51:D51"/>
    <mergeCell ref="B52:D52"/>
    <mergeCell ref="C45:D45"/>
    <mergeCell ref="C47:D47"/>
    <mergeCell ref="B44:D44"/>
    <mergeCell ref="B46:D46"/>
    <mergeCell ref="B43:D43"/>
    <mergeCell ref="A40:D40"/>
    <mergeCell ref="A53:V53"/>
    <mergeCell ref="A39:V39"/>
    <mergeCell ref="B54:V54"/>
    <mergeCell ref="B48:D48"/>
    <mergeCell ref="A1:V1"/>
    <mergeCell ref="A2:V2"/>
    <mergeCell ref="A4:C4"/>
    <mergeCell ref="A5:C5"/>
    <mergeCell ref="E5:F5"/>
    <mergeCell ref="G5:H5"/>
    <mergeCell ref="A3:V3"/>
    <mergeCell ref="B6:D6"/>
    <mergeCell ref="C7:D7"/>
    <mergeCell ref="C9:D9"/>
    <mergeCell ref="B10:D10"/>
    <mergeCell ref="B11:D11"/>
    <mergeCell ref="B49:D49"/>
    <mergeCell ref="B31:D31"/>
    <mergeCell ref="B32:D32"/>
    <mergeCell ref="B33:D33"/>
    <mergeCell ref="B34:D34"/>
    <mergeCell ref="B35:D35"/>
    <mergeCell ref="B36:D36"/>
    <mergeCell ref="A37:V37"/>
    <mergeCell ref="A42:D42"/>
  </mergeCells>
  <printOptions horizontalCentered="1"/>
  <pageMargins left="0.2362204724409449" right="0.2362204724409449" top="0.2755905511811024" bottom="0.2362204724409449" header="0.11811023622047245" footer="0.1181102362204724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O63"/>
  <sheetViews>
    <sheetView zoomScaleSheetLayoutView="100" zoomScalePageLayoutView="0" workbookViewId="0" topLeftCell="A43">
      <selection activeCell="G11" sqref="G11"/>
    </sheetView>
  </sheetViews>
  <sheetFormatPr defaultColWidth="8.421875" defaultRowHeight="12.75"/>
  <cols>
    <col min="1" max="1" width="2.57421875" style="509" customWidth="1"/>
    <col min="2" max="2" width="50.8515625" style="509" customWidth="1"/>
    <col min="3" max="3" width="7.00390625" style="576" customWidth="1"/>
    <col min="4" max="4" width="9.28125" style="577" customWidth="1"/>
    <col min="5" max="5" width="10.8515625" style="578" customWidth="1"/>
    <col min="6" max="6" width="1.421875" style="578" customWidth="1"/>
    <col min="7" max="8" width="7.7109375" style="578" customWidth="1"/>
    <col min="9" max="10" width="7.7109375" style="577" customWidth="1"/>
    <col min="11" max="14" width="7.7109375" style="509" customWidth="1"/>
    <col min="15" max="15" width="1.28515625" style="579" customWidth="1"/>
    <col min="16" max="16" width="8.421875" style="506" customWidth="1"/>
    <col min="17" max="20" width="8.421875" style="507" customWidth="1"/>
    <col min="21" max="26" width="8.421875" style="508" customWidth="1"/>
    <col min="27" max="31" width="8.421875" style="507" customWidth="1"/>
    <col min="32" max="32" width="8.421875" style="509" customWidth="1"/>
    <col min="33" max="16384" width="8.421875" style="509" customWidth="1"/>
  </cols>
  <sheetData>
    <row r="1" spans="1:15" ht="13.5" customHeight="1">
      <c r="A1" s="1805" t="s">
        <v>202</v>
      </c>
      <c r="B1" s="1805"/>
      <c r="C1" s="1805"/>
      <c r="D1" s="1805"/>
      <c r="E1" s="1805"/>
      <c r="F1" s="1805"/>
      <c r="G1" s="1805"/>
      <c r="H1" s="1805"/>
      <c r="I1" s="1805"/>
      <c r="J1" s="1805"/>
      <c r="K1" s="1805"/>
      <c r="L1" s="1805"/>
      <c r="M1" s="1805"/>
      <c r="N1" s="1805"/>
      <c r="O1" s="1805"/>
    </row>
    <row r="2" spans="1:15" s="510" customFormat="1" ht="4.5" customHeight="1">
      <c r="A2" s="1921"/>
      <c r="B2" s="1921"/>
      <c r="C2" s="1921"/>
      <c r="D2" s="1921"/>
      <c r="E2" s="1921"/>
      <c r="F2" s="1921"/>
      <c r="G2" s="1921"/>
      <c r="H2" s="1921"/>
      <c r="I2" s="1921"/>
      <c r="J2" s="1921"/>
      <c r="K2" s="1921"/>
      <c r="L2" s="1921"/>
      <c r="M2" s="1921"/>
      <c r="N2" s="1921"/>
      <c r="O2" s="1921"/>
    </row>
    <row r="3" spans="1:15" s="514" customFormat="1" ht="9.75" customHeight="1">
      <c r="A3" s="1913" t="s">
        <v>440</v>
      </c>
      <c r="B3" s="1913"/>
      <c r="C3" s="130"/>
      <c r="D3" s="1911" t="s">
        <v>904</v>
      </c>
      <c r="E3" s="1912"/>
      <c r="F3" s="511"/>
      <c r="G3" s="512" t="s">
        <v>803</v>
      </c>
      <c r="H3" s="512" t="s">
        <v>441</v>
      </c>
      <c r="I3" s="512" t="s">
        <v>442</v>
      </c>
      <c r="J3" s="512" t="s">
        <v>443</v>
      </c>
      <c r="K3" s="512" t="s">
        <v>444</v>
      </c>
      <c r="L3" s="512" t="s">
        <v>445</v>
      </c>
      <c r="M3" s="512" t="s">
        <v>446</v>
      </c>
      <c r="N3" s="512" t="s">
        <v>447</v>
      </c>
      <c r="O3" s="513"/>
    </row>
    <row r="4" spans="1:15" s="514" customFormat="1" ht="9.75" customHeight="1">
      <c r="A4" s="1256"/>
      <c r="B4" s="1256"/>
      <c r="C4" s="130"/>
      <c r="D4" s="1350"/>
      <c r="E4" s="1255" t="s">
        <v>792</v>
      </c>
      <c r="F4" s="1347"/>
      <c r="G4" s="1348"/>
      <c r="H4" s="1348"/>
      <c r="I4" s="1348"/>
      <c r="J4" s="1348"/>
      <c r="K4" s="1348"/>
      <c r="L4" s="1348"/>
      <c r="M4" s="1348"/>
      <c r="N4" s="1348"/>
      <c r="O4" s="1349"/>
    </row>
    <row r="5" spans="1:15" s="514" customFormat="1" ht="19.5" customHeight="1">
      <c r="A5" s="1915"/>
      <c r="B5" s="1915"/>
      <c r="C5" s="1915"/>
      <c r="D5" s="1351"/>
      <c r="E5" s="1255" t="s">
        <v>791</v>
      </c>
      <c r="F5" s="515"/>
      <c r="G5" s="1916"/>
      <c r="H5" s="1916"/>
      <c r="I5" s="1916"/>
      <c r="J5" s="1916"/>
      <c r="K5" s="1916"/>
      <c r="L5" s="1916"/>
      <c r="M5" s="1916"/>
      <c r="N5" s="1914"/>
      <c r="O5" s="1914"/>
    </row>
    <row r="6" spans="1:15" s="514" customFormat="1" ht="9.75" customHeight="1">
      <c r="A6" s="1915"/>
      <c r="B6" s="1915"/>
      <c r="C6" s="1915"/>
      <c r="D6" s="1917" t="s">
        <v>550</v>
      </c>
      <c r="E6" s="1917"/>
      <c r="F6" s="515"/>
      <c r="G6" s="1928" t="s">
        <v>172</v>
      </c>
      <c r="H6" s="1928"/>
      <c r="I6" s="1928"/>
      <c r="J6" s="1928"/>
      <c r="K6" s="1928"/>
      <c r="L6" s="1928"/>
      <c r="M6" s="1928"/>
      <c r="N6" s="1928"/>
      <c r="O6" s="1928"/>
    </row>
    <row r="7" spans="1:15" s="514" customFormat="1" ht="9" customHeight="1">
      <c r="A7" s="1925"/>
      <c r="B7" s="1925"/>
      <c r="C7" s="1925"/>
      <c r="D7" s="516" t="s">
        <v>172</v>
      </c>
      <c r="E7" s="517" t="s">
        <v>549</v>
      </c>
      <c r="F7" s="518" t="s">
        <v>203</v>
      </c>
      <c r="G7" s="1923"/>
      <c r="H7" s="1923"/>
      <c r="I7" s="1923"/>
      <c r="J7" s="1923"/>
      <c r="K7" s="1923"/>
      <c r="L7" s="1923"/>
      <c r="M7" s="1923"/>
      <c r="N7" s="1924"/>
      <c r="O7" s="1924"/>
    </row>
    <row r="8" spans="1:15" s="514" customFormat="1" ht="10.5" customHeight="1">
      <c r="A8" s="1934" t="s">
        <v>655</v>
      </c>
      <c r="B8" s="1934"/>
      <c r="C8" s="519"/>
      <c r="D8" s="520"/>
      <c r="E8" s="521"/>
      <c r="F8" s="522"/>
      <c r="G8" s="522"/>
      <c r="H8" s="522"/>
      <c r="I8" s="519"/>
      <c r="J8" s="519"/>
      <c r="K8" s="130"/>
      <c r="L8" s="130"/>
      <c r="M8" s="523"/>
      <c r="N8" s="523"/>
      <c r="O8" s="131"/>
    </row>
    <row r="9" spans="1:15" s="514" customFormat="1" ht="7.5" customHeight="1">
      <c r="A9" s="1935" t="s">
        <v>245</v>
      </c>
      <c r="B9" s="1935"/>
      <c r="C9" s="524"/>
      <c r="D9" s="525"/>
      <c r="E9" s="526"/>
      <c r="F9" s="527"/>
      <c r="G9" s="527"/>
      <c r="H9" s="527"/>
      <c r="I9" s="524"/>
      <c r="J9" s="524"/>
      <c r="K9" s="524"/>
      <c r="L9" s="524"/>
      <c r="M9" s="524"/>
      <c r="N9" s="524"/>
      <c r="O9" s="528"/>
    </row>
    <row r="10" spans="1:15" s="514" customFormat="1" ht="9" customHeight="1">
      <c r="A10" s="529"/>
      <c r="B10" s="530" t="s">
        <v>250</v>
      </c>
      <c r="C10" s="529"/>
      <c r="D10" s="531">
        <v>31501</v>
      </c>
      <c r="E10" s="532">
        <v>2520</v>
      </c>
      <c r="F10" s="532"/>
      <c r="G10" s="533">
        <v>29756</v>
      </c>
      <c r="H10" s="533">
        <v>27707</v>
      </c>
      <c r="I10" s="533">
        <v>28029</v>
      </c>
      <c r="J10" s="533">
        <v>26631</v>
      </c>
      <c r="K10" s="533">
        <v>3727</v>
      </c>
      <c r="L10" s="533">
        <v>3578</v>
      </c>
      <c r="M10" s="533">
        <v>3645</v>
      </c>
      <c r="N10" s="533">
        <v>3674</v>
      </c>
      <c r="O10" s="528"/>
    </row>
    <row r="11" spans="1:15" s="514" customFormat="1" ht="9" customHeight="1">
      <c r="A11" s="529"/>
      <c r="B11" s="530" t="s">
        <v>234</v>
      </c>
      <c r="C11" s="529"/>
      <c r="D11" s="531">
        <v>2342</v>
      </c>
      <c r="E11" s="532">
        <v>187</v>
      </c>
      <c r="F11" s="532"/>
      <c r="G11" s="533">
        <v>1535</v>
      </c>
      <c r="H11" s="533">
        <v>1454</v>
      </c>
      <c r="I11" s="533">
        <v>1597</v>
      </c>
      <c r="J11" s="533">
        <v>1550</v>
      </c>
      <c r="K11" s="533">
        <v>777</v>
      </c>
      <c r="L11" s="533">
        <v>621</v>
      </c>
      <c r="M11" s="533">
        <v>780</v>
      </c>
      <c r="N11" s="533">
        <v>658</v>
      </c>
      <c r="O11" s="528"/>
    </row>
    <row r="12" spans="1:15" s="514" customFormat="1" ht="9" customHeight="1">
      <c r="A12" s="529"/>
      <c r="B12" s="530" t="s">
        <v>2</v>
      </c>
      <c r="C12" s="529"/>
      <c r="D12" s="531">
        <v>470</v>
      </c>
      <c r="E12" s="532">
        <v>38</v>
      </c>
      <c r="F12" s="532"/>
      <c r="G12" s="533">
        <v>463</v>
      </c>
      <c r="H12" s="533">
        <v>430</v>
      </c>
      <c r="I12" s="533">
        <v>488</v>
      </c>
      <c r="J12" s="533">
        <v>438</v>
      </c>
      <c r="K12" s="533">
        <v>439</v>
      </c>
      <c r="L12" s="533">
        <v>442</v>
      </c>
      <c r="M12" s="533">
        <v>521</v>
      </c>
      <c r="N12" s="533">
        <v>472</v>
      </c>
      <c r="O12" s="528"/>
    </row>
    <row r="13" spans="1:15" s="514" customFormat="1" ht="9" customHeight="1">
      <c r="A13" s="529"/>
      <c r="B13" s="530" t="s">
        <v>252</v>
      </c>
      <c r="C13" s="529"/>
      <c r="D13" s="531">
        <v>2690</v>
      </c>
      <c r="E13" s="532">
        <v>215</v>
      </c>
      <c r="F13" s="532"/>
      <c r="G13" s="533">
        <v>2592</v>
      </c>
      <c r="H13" s="533">
        <v>2437</v>
      </c>
      <c r="I13" s="533">
        <v>2735</v>
      </c>
      <c r="J13" s="533">
        <v>2645</v>
      </c>
      <c r="K13" s="533">
        <v>2085</v>
      </c>
      <c r="L13" s="533">
        <v>2100</v>
      </c>
      <c r="M13" s="533">
        <v>2181</v>
      </c>
      <c r="N13" s="533">
        <v>2144</v>
      </c>
      <c r="O13" s="528"/>
    </row>
    <row r="14" spans="1:15" s="514" customFormat="1" ht="9" customHeight="1">
      <c r="A14" s="529"/>
      <c r="B14" s="530" t="s">
        <v>682</v>
      </c>
      <c r="C14" s="529"/>
      <c r="D14" s="531">
        <v>861</v>
      </c>
      <c r="E14" s="532">
        <v>69</v>
      </c>
      <c r="F14" s="534"/>
      <c r="G14" s="533">
        <v>855</v>
      </c>
      <c r="H14" s="533">
        <v>838</v>
      </c>
      <c r="I14" s="535">
        <v>933</v>
      </c>
      <c r="J14" s="535">
        <v>873</v>
      </c>
      <c r="K14" s="535">
        <v>833</v>
      </c>
      <c r="L14" s="535">
        <v>666</v>
      </c>
      <c r="M14" s="535">
        <v>667</v>
      </c>
      <c r="N14" s="535">
        <v>647</v>
      </c>
      <c r="O14" s="528"/>
    </row>
    <row r="15" spans="1:15" s="514" customFormat="1" ht="9" customHeight="1">
      <c r="A15" s="291"/>
      <c r="B15" s="536" t="s">
        <v>242</v>
      </c>
      <c r="C15" s="537"/>
      <c r="D15" s="538">
        <v>222</v>
      </c>
      <c r="E15" s="532">
        <v>18</v>
      </c>
      <c r="F15" s="540"/>
      <c r="G15" s="541">
        <v>194</v>
      </c>
      <c r="H15" s="541">
        <v>181</v>
      </c>
      <c r="I15" s="541">
        <v>187</v>
      </c>
      <c r="J15" s="541">
        <v>188</v>
      </c>
      <c r="K15" s="541">
        <v>152</v>
      </c>
      <c r="L15" s="541">
        <v>130</v>
      </c>
      <c r="M15" s="541">
        <v>123</v>
      </c>
      <c r="N15" s="541">
        <v>105</v>
      </c>
      <c r="O15" s="528"/>
    </row>
    <row r="16" spans="1:15" s="514" customFormat="1" ht="9.75" customHeight="1">
      <c r="A16" s="519"/>
      <c r="B16" s="519"/>
      <c r="C16" s="519"/>
      <c r="D16" s="542">
        <f>SUM(D10:D15)</f>
        <v>38086</v>
      </c>
      <c r="E16" s="543">
        <f>SUM(E10:E15)</f>
        <v>3047</v>
      </c>
      <c r="F16" s="543"/>
      <c r="G16" s="544">
        <f>SUM(G10:G15)</f>
        <v>35395</v>
      </c>
      <c r="H16" s="544">
        <f aca="true" t="shared" si="0" ref="H16:N16">SUM(H10:H15)</f>
        <v>33047</v>
      </c>
      <c r="I16" s="544">
        <f t="shared" si="0"/>
        <v>33969</v>
      </c>
      <c r="J16" s="544">
        <f t="shared" si="0"/>
        <v>32325</v>
      </c>
      <c r="K16" s="544">
        <f t="shared" si="0"/>
        <v>8013</v>
      </c>
      <c r="L16" s="544">
        <f t="shared" si="0"/>
        <v>7537</v>
      </c>
      <c r="M16" s="544">
        <f t="shared" si="0"/>
        <v>7917</v>
      </c>
      <c r="N16" s="544">
        <f t="shared" si="0"/>
        <v>7700</v>
      </c>
      <c r="O16" s="545"/>
    </row>
    <row r="17" spans="1:15" s="514" customFormat="1" ht="7.5" customHeight="1">
      <c r="A17" s="1935" t="s">
        <v>259</v>
      </c>
      <c r="B17" s="1935"/>
      <c r="C17" s="524"/>
      <c r="D17" s="538"/>
      <c r="E17" s="540"/>
      <c r="F17" s="540"/>
      <c r="G17" s="541"/>
      <c r="H17" s="541"/>
      <c r="I17" s="540"/>
      <c r="J17" s="540"/>
      <c r="K17" s="540"/>
      <c r="L17" s="540"/>
      <c r="M17" s="540"/>
      <c r="N17" s="540"/>
      <c r="O17" s="528"/>
    </row>
    <row r="18" spans="1:15" s="514" customFormat="1" ht="9" customHeight="1">
      <c r="A18" s="529"/>
      <c r="B18" s="530" t="s">
        <v>258</v>
      </c>
      <c r="C18" s="529"/>
      <c r="D18" s="531">
        <v>65554</v>
      </c>
      <c r="E18" s="532">
        <v>5244</v>
      </c>
      <c r="F18" s="532"/>
      <c r="G18" s="533">
        <v>65193</v>
      </c>
      <c r="H18" s="533">
        <v>63716</v>
      </c>
      <c r="I18" s="533">
        <v>64924</v>
      </c>
      <c r="J18" s="533">
        <v>64133</v>
      </c>
      <c r="K18" s="533">
        <v>64418</v>
      </c>
      <c r="L18" s="533">
        <v>64074</v>
      </c>
      <c r="M18" s="533">
        <v>64856</v>
      </c>
      <c r="N18" s="533">
        <v>65185</v>
      </c>
      <c r="O18" s="528"/>
    </row>
    <row r="19" spans="1:15" s="514" customFormat="1" ht="10.5" customHeight="1">
      <c r="A19" s="529"/>
      <c r="B19" s="530" t="s">
        <v>656</v>
      </c>
      <c r="C19" s="529"/>
      <c r="D19" s="531">
        <v>2111</v>
      </c>
      <c r="E19" s="532">
        <v>169</v>
      </c>
      <c r="F19" s="532"/>
      <c r="G19" s="533">
        <v>2209</v>
      </c>
      <c r="H19" s="533">
        <v>2303</v>
      </c>
      <c r="I19" s="533">
        <v>2093</v>
      </c>
      <c r="J19" s="533">
        <v>2048</v>
      </c>
      <c r="K19" s="533">
        <v>1900</v>
      </c>
      <c r="L19" s="533">
        <v>2075</v>
      </c>
      <c r="M19" s="533">
        <v>2185</v>
      </c>
      <c r="N19" s="533">
        <v>2245</v>
      </c>
      <c r="O19" s="528"/>
    </row>
    <row r="20" spans="1:15" s="514" customFormat="1" ht="9" customHeight="1">
      <c r="A20" s="529"/>
      <c r="B20" s="530" t="s">
        <v>2</v>
      </c>
      <c r="C20" s="529"/>
      <c r="D20" s="531">
        <v>3541</v>
      </c>
      <c r="E20" s="532">
        <v>283</v>
      </c>
      <c r="F20" s="532"/>
      <c r="G20" s="533">
        <v>3925</v>
      </c>
      <c r="H20" s="533">
        <v>3505</v>
      </c>
      <c r="I20" s="533">
        <v>3215</v>
      </c>
      <c r="J20" s="533">
        <v>3110</v>
      </c>
      <c r="K20" s="533">
        <v>3582</v>
      </c>
      <c r="L20" s="533">
        <v>3601</v>
      </c>
      <c r="M20" s="533">
        <v>3526</v>
      </c>
      <c r="N20" s="533">
        <v>3753</v>
      </c>
      <c r="O20" s="528"/>
    </row>
    <row r="21" spans="1:15" s="514" customFormat="1" ht="9" customHeight="1">
      <c r="A21" s="529"/>
      <c r="B21" s="530" t="s">
        <v>252</v>
      </c>
      <c r="C21" s="529"/>
      <c r="D21" s="531">
        <v>16236</v>
      </c>
      <c r="E21" s="532">
        <v>1299</v>
      </c>
      <c r="F21" s="532"/>
      <c r="G21" s="533">
        <v>15900</v>
      </c>
      <c r="H21" s="533">
        <v>15706</v>
      </c>
      <c r="I21" s="533">
        <v>14738</v>
      </c>
      <c r="J21" s="533">
        <v>14566</v>
      </c>
      <c r="K21" s="533">
        <v>13691</v>
      </c>
      <c r="L21" s="533">
        <v>13156</v>
      </c>
      <c r="M21" s="533">
        <v>12115</v>
      </c>
      <c r="N21" s="533">
        <v>11497</v>
      </c>
      <c r="O21" s="528"/>
    </row>
    <row r="22" spans="1:15" s="514" customFormat="1" ht="9" customHeight="1">
      <c r="A22" s="529"/>
      <c r="B22" s="530" t="s">
        <v>207</v>
      </c>
      <c r="C22" s="529"/>
      <c r="D22" s="531">
        <v>17914</v>
      </c>
      <c r="E22" s="532">
        <v>1433</v>
      </c>
      <c r="F22" s="532"/>
      <c r="G22" s="533">
        <v>17826</v>
      </c>
      <c r="H22" s="533">
        <v>17844</v>
      </c>
      <c r="I22" s="533">
        <v>17355</v>
      </c>
      <c r="J22" s="533">
        <v>16931</v>
      </c>
      <c r="K22" s="533">
        <v>17050</v>
      </c>
      <c r="L22" s="533">
        <v>17432</v>
      </c>
      <c r="M22" s="533">
        <v>17512</v>
      </c>
      <c r="N22" s="533">
        <v>17200</v>
      </c>
      <c r="O22" s="528"/>
    </row>
    <row r="23" spans="1:15" s="514" customFormat="1" ht="9" customHeight="1">
      <c r="A23" s="529"/>
      <c r="B23" s="530" t="s">
        <v>682</v>
      </c>
      <c r="C23" s="529"/>
      <c r="D23" s="531">
        <v>7696</v>
      </c>
      <c r="E23" s="532">
        <v>616</v>
      </c>
      <c r="F23" s="532"/>
      <c r="G23" s="533">
        <v>7553</v>
      </c>
      <c r="H23" s="533">
        <v>7507</v>
      </c>
      <c r="I23" s="533">
        <v>7579</v>
      </c>
      <c r="J23" s="533">
        <v>8296</v>
      </c>
      <c r="K23" s="533">
        <v>8182</v>
      </c>
      <c r="L23" s="533">
        <v>7965</v>
      </c>
      <c r="M23" s="533">
        <v>7813</v>
      </c>
      <c r="N23" s="533">
        <v>7738</v>
      </c>
      <c r="O23" s="528"/>
    </row>
    <row r="24" spans="1:15" s="514" customFormat="1" ht="9" customHeight="1">
      <c r="A24" s="529"/>
      <c r="B24" s="530" t="s">
        <v>208</v>
      </c>
      <c r="C24" s="529"/>
      <c r="D24" s="531">
        <v>760</v>
      </c>
      <c r="E24" s="532">
        <v>61</v>
      </c>
      <c r="F24" s="532"/>
      <c r="G24" s="533">
        <v>729</v>
      </c>
      <c r="H24" s="533">
        <v>739</v>
      </c>
      <c r="I24" s="533">
        <v>759</v>
      </c>
      <c r="J24" s="533">
        <v>813</v>
      </c>
      <c r="K24" s="533">
        <v>699</v>
      </c>
      <c r="L24" s="533">
        <v>734</v>
      </c>
      <c r="M24" s="533">
        <v>705</v>
      </c>
      <c r="N24" s="533">
        <v>693</v>
      </c>
      <c r="O24" s="528"/>
    </row>
    <row r="25" spans="1:15" s="514" customFormat="1" ht="9" customHeight="1">
      <c r="A25" s="529"/>
      <c r="B25" s="530" t="s">
        <v>242</v>
      </c>
      <c r="C25" s="529"/>
      <c r="D25" s="531">
        <v>3560</v>
      </c>
      <c r="E25" s="532">
        <v>285</v>
      </c>
      <c r="F25" s="532"/>
      <c r="G25" s="533">
        <v>3793</v>
      </c>
      <c r="H25" s="533">
        <v>3666</v>
      </c>
      <c r="I25" s="533">
        <v>3345</v>
      </c>
      <c r="J25" s="533">
        <v>3164</v>
      </c>
      <c r="K25" s="533">
        <v>3641</v>
      </c>
      <c r="L25" s="533">
        <v>3359</v>
      </c>
      <c r="M25" s="533">
        <v>3576</v>
      </c>
      <c r="N25" s="533">
        <v>3387</v>
      </c>
      <c r="O25" s="528"/>
    </row>
    <row r="26" spans="1:15" s="514" customFormat="1" ht="9" customHeight="1">
      <c r="A26" s="529"/>
      <c r="B26" s="530" t="s">
        <v>205</v>
      </c>
      <c r="C26" s="529"/>
      <c r="D26" s="531">
        <v>1082</v>
      </c>
      <c r="E26" s="532">
        <v>87</v>
      </c>
      <c r="F26" s="532"/>
      <c r="G26" s="533">
        <v>1256</v>
      </c>
      <c r="H26" s="533">
        <v>1276</v>
      </c>
      <c r="I26" s="533">
        <v>1341</v>
      </c>
      <c r="J26" s="533">
        <v>1296</v>
      </c>
      <c r="K26" s="533">
        <v>1340</v>
      </c>
      <c r="L26" s="533">
        <v>1398</v>
      </c>
      <c r="M26" s="533">
        <v>2218</v>
      </c>
      <c r="N26" s="533">
        <v>2290</v>
      </c>
      <c r="O26" s="528"/>
    </row>
    <row r="27" spans="1:15" s="514" customFormat="1" ht="9" customHeight="1">
      <c r="A27" s="529"/>
      <c r="B27" s="530" t="s">
        <v>209</v>
      </c>
      <c r="C27" s="529"/>
      <c r="D27" s="538">
        <v>7107</v>
      </c>
      <c r="E27" s="532">
        <v>569</v>
      </c>
      <c r="F27" s="540"/>
      <c r="G27" s="541">
        <v>7093</v>
      </c>
      <c r="H27" s="541">
        <v>6966</v>
      </c>
      <c r="I27" s="541">
        <v>6911</v>
      </c>
      <c r="J27" s="541">
        <v>6852</v>
      </c>
      <c r="K27" s="541">
        <v>6860</v>
      </c>
      <c r="L27" s="541">
        <v>6818</v>
      </c>
      <c r="M27" s="541">
        <v>6860</v>
      </c>
      <c r="N27" s="541">
        <v>6830</v>
      </c>
      <c r="O27" s="528"/>
    </row>
    <row r="28" spans="1:15" s="514" customFormat="1" ht="9.75" customHeight="1">
      <c r="A28" s="546"/>
      <c r="B28" s="546"/>
      <c r="C28" s="291"/>
      <c r="D28" s="542">
        <f>SUM(D18:D27)</f>
        <v>125561</v>
      </c>
      <c r="E28" s="543">
        <f>SUM(E18:E27)</f>
        <v>10046</v>
      </c>
      <c r="F28" s="543"/>
      <c r="G28" s="544">
        <f>SUM(G18:G27)</f>
        <v>125477</v>
      </c>
      <c r="H28" s="544">
        <f aca="true" t="shared" si="1" ref="H28:N28">SUM(H18:H27)</f>
        <v>123228</v>
      </c>
      <c r="I28" s="544">
        <f t="shared" si="1"/>
        <v>122260</v>
      </c>
      <c r="J28" s="544">
        <f t="shared" si="1"/>
        <v>121209</v>
      </c>
      <c r="K28" s="544">
        <f t="shared" si="1"/>
        <v>121363</v>
      </c>
      <c r="L28" s="544">
        <f t="shared" si="1"/>
        <v>120612</v>
      </c>
      <c r="M28" s="544">
        <f t="shared" si="1"/>
        <v>121366</v>
      </c>
      <c r="N28" s="544">
        <f t="shared" si="1"/>
        <v>120818</v>
      </c>
      <c r="O28" s="545"/>
    </row>
    <row r="29" spans="1:15" s="514" customFormat="1" ht="9.75" customHeight="1">
      <c r="A29" s="1936" t="s">
        <v>210</v>
      </c>
      <c r="B29" s="1936"/>
      <c r="C29" s="547"/>
      <c r="D29" s="538">
        <v>10739</v>
      </c>
      <c r="E29" s="543">
        <v>859</v>
      </c>
      <c r="F29" s="540"/>
      <c r="G29" s="541">
        <v>10169</v>
      </c>
      <c r="H29" s="541">
        <v>10675</v>
      </c>
      <c r="I29" s="541">
        <v>11427</v>
      </c>
      <c r="J29" s="541">
        <v>11356</v>
      </c>
      <c r="K29" s="541">
        <v>10893</v>
      </c>
      <c r="L29" s="541">
        <v>10322</v>
      </c>
      <c r="M29" s="541">
        <v>10815</v>
      </c>
      <c r="N29" s="541">
        <v>11276</v>
      </c>
      <c r="O29" s="528"/>
    </row>
    <row r="30" spans="1:15" s="514" customFormat="1" ht="20.25" customHeight="1">
      <c r="A30" s="1922" t="s">
        <v>914</v>
      </c>
      <c r="B30" s="1922"/>
      <c r="C30" s="529"/>
      <c r="D30" s="542">
        <f>D29+D28+D16</f>
        <v>174386</v>
      </c>
      <c r="E30" s="543">
        <f>E29+E28+E16</f>
        <v>13952</v>
      </c>
      <c r="F30" s="543"/>
      <c r="G30" s="544">
        <f>G29+G28+G16</f>
        <v>171041</v>
      </c>
      <c r="H30" s="544">
        <f aca="true" t="shared" si="2" ref="H30:N30">H29+H28+H16</f>
        <v>166950</v>
      </c>
      <c r="I30" s="544">
        <f t="shared" si="2"/>
        <v>167656</v>
      </c>
      <c r="J30" s="544">
        <f t="shared" si="2"/>
        <v>164890</v>
      </c>
      <c r="K30" s="544">
        <f t="shared" si="2"/>
        <v>140269</v>
      </c>
      <c r="L30" s="544">
        <f t="shared" si="2"/>
        <v>138471</v>
      </c>
      <c r="M30" s="544">
        <f t="shared" si="2"/>
        <v>140098</v>
      </c>
      <c r="N30" s="544">
        <f t="shared" si="2"/>
        <v>139794</v>
      </c>
      <c r="O30" s="548"/>
    </row>
    <row r="31" spans="1:15" s="514" customFormat="1" ht="9" customHeight="1">
      <c r="A31" s="1937" t="s">
        <v>211</v>
      </c>
      <c r="B31" s="1937"/>
      <c r="C31" s="549"/>
      <c r="D31" s="538"/>
      <c r="E31" s="540"/>
      <c r="F31" s="540"/>
      <c r="G31" s="541"/>
      <c r="H31" s="541"/>
      <c r="I31" s="540"/>
      <c r="J31" s="540"/>
      <c r="K31" s="540"/>
      <c r="L31" s="540"/>
      <c r="M31" s="540"/>
      <c r="N31" s="540"/>
      <c r="O31" s="528"/>
    </row>
    <row r="32" spans="1:15" s="514" customFormat="1" ht="9" customHeight="1">
      <c r="A32" s="550"/>
      <c r="B32" s="530" t="s">
        <v>212</v>
      </c>
      <c r="C32" s="529"/>
      <c r="D32" s="531">
        <v>879</v>
      </c>
      <c r="E32" s="532">
        <v>70</v>
      </c>
      <c r="F32" s="532"/>
      <c r="G32" s="533">
        <v>924</v>
      </c>
      <c r="H32" s="533">
        <v>858</v>
      </c>
      <c r="I32" s="533">
        <v>935</v>
      </c>
      <c r="J32" s="533">
        <v>1203</v>
      </c>
      <c r="K32" s="533">
        <v>1005</v>
      </c>
      <c r="L32" s="533">
        <v>989</v>
      </c>
      <c r="M32" s="533">
        <v>881</v>
      </c>
      <c r="N32" s="533">
        <v>911</v>
      </c>
      <c r="O32" s="528"/>
    </row>
    <row r="33" spans="1:15" s="514" customFormat="1" ht="9" customHeight="1">
      <c r="A33" s="551"/>
      <c r="B33" s="530" t="s">
        <v>213</v>
      </c>
      <c r="C33" s="529"/>
      <c r="D33" s="531">
        <v>2705</v>
      </c>
      <c r="E33" s="532">
        <v>216</v>
      </c>
      <c r="F33" s="540"/>
      <c r="G33" s="533">
        <v>2854</v>
      </c>
      <c r="H33" s="533">
        <v>2214</v>
      </c>
      <c r="I33" s="541">
        <v>2058</v>
      </c>
      <c r="J33" s="541">
        <v>2420</v>
      </c>
      <c r="K33" s="541">
        <v>2066</v>
      </c>
      <c r="L33" s="541">
        <v>2104</v>
      </c>
      <c r="M33" s="541">
        <v>1623</v>
      </c>
      <c r="N33" s="541">
        <v>1729</v>
      </c>
      <c r="O33" s="528"/>
    </row>
    <row r="34" spans="1:15" s="514" customFormat="1" ht="9" customHeight="1">
      <c r="A34" s="551"/>
      <c r="B34" s="530" t="s">
        <v>214</v>
      </c>
      <c r="C34" s="529"/>
      <c r="D34" s="531">
        <v>2725</v>
      </c>
      <c r="E34" s="532">
        <v>218</v>
      </c>
      <c r="F34" s="534"/>
      <c r="G34" s="533">
        <v>2583</v>
      </c>
      <c r="H34" s="533">
        <v>2290</v>
      </c>
      <c r="I34" s="535">
        <v>1843</v>
      </c>
      <c r="J34" s="535">
        <v>2186</v>
      </c>
      <c r="K34" s="535">
        <v>3167</v>
      </c>
      <c r="L34" s="535">
        <v>2383</v>
      </c>
      <c r="M34" s="535">
        <v>1624</v>
      </c>
      <c r="N34" s="535">
        <v>1209</v>
      </c>
      <c r="O34" s="528"/>
    </row>
    <row r="35" spans="1:15" s="514" customFormat="1" ht="9" customHeight="1">
      <c r="A35" s="551"/>
      <c r="B35" s="530" t="s">
        <v>215</v>
      </c>
      <c r="C35" s="529"/>
      <c r="D35" s="538">
        <v>845</v>
      </c>
      <c r="E35" s="532">
        <v>68</v>
      </c>
      <c r="F35" s="540"/>
      <c r="G35" s="541">
        <v>546</v>
      </c>
      <c r="H35" s="541">
        <v>247</v>
      </c>
      <c r="I35" s="541">
        <v>556</v>
      </c>
      <c r="J35" s="541">
        <v>169</v>
      </c>
      <c r="K35" s="541">
        <v>85</v>
      </c>
      <c r="L35" s="541">
        <v>75</v>
      </c>
      <c r="M35" s="541">
        <v>47</v>
      </c>
      <c r="N35" s="541">
        <v>86</v>
      </c>
      <c r="O35" s="528"/>
    </row>
    <row r="36" spans="1:15" s="514" customFormat="1" ht="9.75" customHeight="1">
      <c r="A36" s="1922" t="s">
        <v>216</v>
      </c>
      <c r="B36" s="1922"/>
      <c r="C36" s="529"/>
      <c r="D36" s="542">
        <f>SUM(D32:D35)</f>
        <v>7154</v>
      </c>
      <c r="E36" s="543">
        <f>SUM(E32:E35)</f>
        <v>572</v>
      </c>
      <c r="F36" s="543"/>
      <c r="G36" s="544">
        <f>SUM(G32:G35)</f>
        <v>6907</v>
      </c>
      <c r="H36" s="544">
        <f aca="true" t="shared" si="3" ref="H36:N36">SUM(H32:H35)</f>
        <v>5609</v>
      </c>
      <c r="I36" s="544">
        <f t="shared" si="3"/>
        <v>5392</v>
      </c>
      <c r="J36" s="544">
        <f t="shared" si="3"/>
        <v>5978</v>
      </c>
      <c r="K36" s="544">
        <f t="shared" si="3"/>
        <v>6323</v>
      </c>
      <c r="L36" s="544">
        <f t="shared" si="3"/>
        <v>5551</v>
      </c>
      <c r="M36" s="544">
        <f t="shared" si="3"/>
        <v>4175</v>
      </c>
      <c r="N36" s="544">
        <f t="shared" si="3"/>
        <v>3935</v>
      </c>
      <c r="O36" s="548"/>
    </row>
    <row r="37" spans="1:15" s="514" customFormat="1" ht="9.75" customHeight="1">
      <c r="A37" s="1922" t="s">
        <v>436</v>
      </c>
      <c r="B37" s="1922"/>
      <c r="C37" s="529"/>
      <c r="D37" s="542">
        <v>26324</v>
      </c>
      <c r="E37" s="543">
        <v>2106</v>
      </c>
      <c r="F37" s="543"/>
      <c r="G37" s="544">
        <v>25774</v>
      </c>
      <c r="H37" s="544">
        <v>25241</v>
      </c>
      <c r="I37" s="544">
        <v>24664</v>
      </c>
      <c r="J37" s="544">
        <v>24327</v>
      </c>
      <c r="K37" s="544">
        <v>22452</v>
      </c>
      <c r="L37" s="544">
        <v>22081</v>
      </c>
      <c r="M37" s="544">
        <v>21746</v>
      </c>
      <c r="N37" s="544">
        <v>21327</v>
      </c>
      <c r="O37" s="548"/>
    </row>
    <row r="38" spans="1:15" s="514" customFormat="1" ht="21.75" customHeight="1">
      <c r="A38" s="1939" t="s">
        <v>657</v>
      </c>
      <c r="B38" s="1939"/>
      <c r="C38" s="552" t="s">
        <v>43</v>
      </c>
      <c r="D38" s="542">
        <f>D30+D36+D37</f>
        <v>207864</v>
      </c>
      <c r="E38" s="543">
        <f>E30+E36+E37</f>
        <v>16630</v>
      </c>
      <c r="F38" s="544"/>
      <c r="G38" s="544">
        <f>G30+G36+G37</f>
        <v>203722</v>
      </c>
      <c r="H38" s="544">
        <f aca="true" t="shared" si="4" ref="H38:N38">H30+H36+H37</f>
        <v>197800</v>
      </c>
      <c r="I38" s="544">
        <f t="shared" si="4"/>
        <v>197712</v>
      </c>
      <c r="J38" s="544">
        <f t="shared" si="4"/>
        <v>195195</v>
      </c>
      <c r="K38" s="544">
        <f t="shared" si="4"/>
        <v>169044</v>
      </c>
      <c r="L38" s="544">
        <f t="shared" si="4"/>
        <v>166103</v>
      </c>
      <c r="M38" s="544">
        <f t="shared" si="4"/>
        <v>166019</v>
      </c>
      <c r="N38" s="544">
        <f t="shared" si="4"/>
        <v>165056</v>
      </c>
      <c r="O38" s="548"/>
    </row>
    <row r="39" spans="1:15" s="514" customFormat="1" ht="9.75" customHeight="1">
      <c r="A39" s="1938" t="s">
        <v>834</v>
      </c>
      <c r="B39" s="1938"/>
      <c r="C39" s="553"/>
      <c r="D39" s="538"/>
      <c r="E39" s="540"/>
      <c r="F39" s="540"/>
      <c r="G39" s="541"/>
      <c r="H39" s="541"/>
      <c r="I39" s="541"/>
      <c r="J39" s="541"/>
      <c r="K39" s="541"/>
      <c r="L39" s="541"/>
      <c r="M39" s="541"/>
      <c r="N39" s="541"/>
      <c r="O39" s="528"/>
    </row>
    <row r="40" spans="1:15" s="514" customFormat="1" ht="18" customHeight="1">
      <c r="A40" s="554"/>
      <c r="B40" s="555" t="s">
        <v>551</v>
      </c>
      <c r="C40" s="552" t="s">
        <v>61</v>
      </c>
      <c r="D40" s="531">
        <v>3956</v>
      </c>
      <c r="E40" s="532">
        <v>316</v>
      </c>
      <c r="F40" s="532"/>
      <c r="G40" s="533">
        <v>4346</v>
      </c>
      <c r="H40" s="533">
        <v>3798</v>
      </c>
      <c r="I40" s="533">
        <v>3498</v>
      </c>
      <c r="J40" s="533">
        <v>3264</v>
      </c>
      <c r="K40" s="533">
        <v>3655</v>
      </c>
      <c r="L40" s="533">
        <v>3247</v>
      </c>
      <c r="M40" s="533">
        <v>2977</v>
      </c>
      <c r="N40" s="533">
        <v>3021</v>
      </c>
      <c r="O40" s="528"/>
    </row>
    <row r="41" spans="1:15" s="514" customFormat="1" ht="9" customHeight="1">
      <c r="A41" s="556"/>
      <c r="B41" s="557" t="s">
        <v>145</v>
      </c>
      <c r="C41" s="552" t="s">
        <v>71</v>
      </c>
      <c r="D41" s="531">
        <v>4104</v>
      </c>
      <c r="E41" s="532">
        <v>328</v>
      </c>
      <c r="F41" s="532"/>
      <c r="G41" s="533">
        <v>4509</v>
      </c>
      <c r="H41" s="533">
        <v>3940</v>
      </c>
      <c r="I41" s="533">
        <v>3741</v>
      </c>
      <c r="J41" s="533">
        <v>3491</v>
      </c>
      <c r="K41" s="533">
        <v>3909</v>
      </c>
      <c r="L41" s="533">
        <v>3472</v>
      </c>
      <c r="M41" s="533">
        <v>3303</v>
      </c>
      <c r="N41" s="533">
        <v>3351</v>
      </c>
      <c r="O41" s="528"/>
    </row>
    <row r="42" spans="1:15" s="514" customFormat="1" ht="9" customHeight="1">
      <c r="A42" s="556"/>
      <c r="B42" s="557" t="s">
        <v>452</v>
      </c>
      <c r="C42" s="552" t="s">
        <v>70</v>
      </c>
      <c r="D42" s="531">
        <v>4252</v>
      </c>
      <c r="E42" s="532">
        <v>340</v>
      </c>
      <c r="F42" s="532"/>
      <c r="G42" s="533">
        <v>4672</v>
      </c>
      <c r="H42" s="533">
        <v>4083</v>
      </c>
      <c r="I42" s="533">
        <v>3935</v>
      </c>
      <c r="J42" s="533">
        <v>3672</v>
      </c>
      <c r="K42" s="533">
        <v>4112</v>
      </c>
      <c r="L42" s="533">
        <v>3652</v>
      </c>
      <c r="M42" s="533">
        <v>3582</v>
      </c>
      <c r="N42" s="533">
        <v>3634</v>
      </c>
      <c r="O42" s="528"/>
    </row>
    <row r="43" spans="1:15" s="514" customFormat="1" ht="10.5" customHeight="1">
      <c r="A43" s="1941" t="s">
        <v>658</v>
      </c>
      <c r="B43" s="1941"/>
      <c r="C43" s="558"/>
      <c r="D43" s="538"/>
      <c r="E43" s="540"/>
      <c r="F43" s="540"/>
      <c r="G43" s="541"/>
      <c r="H43" s="541"/>
      <c r="I43" s="541"/>
      <c r="J43" s="541"/>
      <c r="K43" s="541"/>
      <c r="L43" s="541"/>
      <c r="M43" s="541"/>
      <c r="N43" s="541"/>
      <c r="O43" s="559"/>
    </row>
    <row r="44" spans="1:15" s="514" customFormat="1" ht="18.75" customHeight="1">
      <c r="A44" s="560"/>
      <c r="B44" s="561" t="s">
        <v>551</v>
      </c>
      <c r="C44" s="562" t="s">
        <v>102</v>
      </c>
      <c r="D44" s="531" t="s">
        <v>453</v>
      </c>
      <c r="E44" s="532" t="s">
        <v>453</v>
      </c>
      <c r="F44" s="532"/>
      <c r="G44" s="533" t="s">
        <v>453</v>
      </c>
      <c r="H44" s="533">
        <v>3049</v>
      </c>
      <c r="I44" s="533">
        <v>2111</v>
      </c>
      <c r="J44" s="533" t="s">
        <v>453</v>
      </c>
      <c r="K44" s="533">
        <v>2732</v>
      </c>
      <c r="L44" s="533" t="s">
        <v>453</v>
      </c>
      <c r="M44" s="533" t="s">
        <v>453</v>
      </c>
      <c r="N44" s="533" t="s">
        <v>453</v>
      </c>
      <c r="O44" s="559"/>
    </row>
    <row r="45" spans="1:15" s="514" customFormat="1" ht="9" customHeight="1">
      <c r="A45" s="563"/>
      <c r="B45" s="564" t="s">
        <v>145</v>
      </c>
      <c r="C45" s="562" t="s">
        <v>217</v>
      </c>
      <c r="D45" s="531" t="s">
        <v>453</v>
      </c>
      <c r="E45" s="532" t="s">
        <v>453</v>
      </c>
      <c r="F45" s="532"/>
      <c r="G45" s="533" t="s">
        <v>453</v>
      </c>
      <c r="H45" s="533">
        <v>2907</v>
      </c>
      <c r="I45" s="533">
        <v>1868</v>
      </c>
      <c r="J45" s="533" t="s">
        <v>453</v>
      </c>
      <c r="K45" s="533">
        <v>2478</v>
      </c>
      <c r="L45" s="533" t="s">
        <v>453</v>
      </c>
      <c r="M45" s="533" t="s">
        <v>453</v>
      </c>
      <c r="N45" s="533" t="s">
        <v>453</v>
      </c>
      <c r="O45" s="559"/>
    </row>
    <row r="46" spans="1:15" s="514" customFormat="1" ht="9" customHeight="1">
      <c r="A46" s="563"/>
      <c r="B46" s="564" t="s">
        <v>452</v>
      </c>
      <c r="C46" s="562" t="s">
        <v>218</v>
      </c>
      <c r="D46" s="531" t="s">
        <v>453</v>
      </c>
      <c r="E46" s="532" t="s">
        <v>453</v>
      </c>
      <c r="F46" s="540"/>
      <c r="G46" s="533" t="s">
        <v>453</v>
      </c>
      <c r="H46" s="533">
        <v>2764</v>
      </c>
      <c r="I46" s="533">
        <v>1674</v>
      </c>
      <c r="J46" s="533" t="s">
        <v>453</v>
      </c>
      <c r="K46" s="533">
        <v>2275</v>
      </c>
      <c r="L46" s="533" t="s">
        <v>453</v>
      </c>
      <c r="M46" s="533" t="s">
        <v>453</v>
      </c>
      <c r="N46" s="533" t="s">
        <v>453</v>
      </c>
      <c r="O46" s="559"/>
    </row>
    <row r="47" spans="1:15" s="514" customFormat="1" ht="21.75" customHeight="1">
      <c r="A47" s="1940" t="s">
        <v>659</v>
      </c>
      <c r="B47" s="1940"/>
      <c r="C47" s="565"/>
      <c r="D47" s="566"/>
      <c r="E47" s="540"/>
      <c r="F47" s="567"/>
      <c r="G47" s="568"/>
      <c r="H47" s="568"/>
      <c r="I47" s="568"/>
      <c r="J47" s="568"/>
      <c r="K47" s="568"/>
      <c r="L47" s="568"/>
      <c r="M47" s="568"/>
      <c r="N47" s="568"/>
      <c r="O47" s="559"/>
    </row>
    <row r="48" spans="1:15" s="514" customFormat="1" ht="19.5" customHeight="1">
      <c r="A48" s="560"/>
      <c r="B48" s="561" t="s">
        <v>551</v>
      </c>
      <c r="C48" s="562" t="s">
        <v>220</v>
      </c>
      <c r="D48" s="531">
        <f>D38+D40</f>
        <v>211820</v>
      </c>
      <c r="E48" s="532">
        <f>E38+E40</f>
        <v>16946</v>
      </c>
      <c r="F48" s="532"/>
      <c r="G48" s="533">
        <f>G38+G40</f>
        <v>208068</v>
      </c>
      <c r="H48" s="533">
        <f>H38+H40+H44</f>
        <v>204647</v>
      </c>
      <c r="I48" s="533">
        <f>I38+I40+I44</f>
        <v>203321</v>
      </c>
      <c r="J48" s="533">
        <f>J38+J40</f>
        <v>198459</v>
      </c>
      <c r="K48" s="533">
        <f>K38+K40+K44</f>
        <v>175431</v>
      </c>
      <c r="L48" s="533">
        <f>L38+L40</f>
        <v>169350</v>
      </c>
      <c r="M48" s="533">
        <f>M38+M40</f>
        <v>168996</v>
      </c>
      <c r="N48" s="533">
        <f>N38+N40</f>
        <v>168077</v>
      </c>
      <c r="O48" s="559"/>
    </row>
    <row r="49" spans="1:15" s="514" customFormat="1" ht="9" customHeight="1">
      <c r="A49" s="563"/>
      <c r="B49" s="564" t="s">
        <v>145</v>
      </c>
      <c r="C49" s="562" t="s">
        <v>222</v>
      </c>
      <c r="D49" s="531">
        <f>D38+D41</f>
        <v>211968</v>
      </c>
      <c r="E49" s="532">
        <f>E38+E41</f>
        <v>16958</v>
      </c>
      <c r="F49" s="532"/>
      <c r="G49" s="533">
        <f>G38+G41</f>
        <v>208231</v>
      </c>
      <c r="H49" s="533">
        <f>H38+H41+H45</f>
        <v>204647</v>
      </c>
      <c r="I49" s="533">
        <f>I38+I41+I45</f>
        <v>203321</v>
      </c>
      <c r="J49" s="533">
        <f>J38+J41</f>
        <v>198686</v>
      </c>
      <c r="K49" s="533">
        <f>K38+K41+K45</f>
        <v>175431</v>
      </c>
      <c r="L49" s="533">
        <f>L38+L41</f>
        <v>169575</v>
      </c>
      <c r="M49" s="533">
        <f>M38+M41</f>
        <v>169322</v>
      </c>
      <c r="N49" s="533">
        <f>N38+N41</f>
        <v>168407</v>
      </c>
      <c r="O49" s="559"/>
    </row>
    <row r="50" spans="1:15" s="514" customFormat="1" ht="9" customHeight="1">
      <c r="A50" s="569"/>
      <c r="B50" s="564" t="s">
        <v>147</v>
      </c>
      <c r="C50" s="562" t="s">
        <v>224</v>
      </c>
      <c r="D50" s="570">
        <f>D38+D42</f>
        <v>212116</v>
      </c>
      <c r="E50" s="571">
        <f>E38+E42</f>
        <v>16970</v>
      </c>
      <c r="F50" s="539"/>
      <c r="G50" s="572">
        <f>G38+G42</f>
        <v>208394</v>
      </c>
      <c r="H50" s="572">
        <f>H38+H42+H46</f>
        <v>204647</v>
      </c>
      <c r="I50" s="572">
        <f>I38+I42+I46</f>
        <v>203321</v>
      </c>
      <c r="J50" s="572">
        <f>J38+J42</f>
        <v>198867</v>
      </c>
      <c r="K50" s="572">
        <f>K38+K42+K46</f>
        <v>175431</v>
      </c>
      <c r="L50" s="572">
        <f>L38+L42</f>
        <v>169755</v>
      </c>
      <c r="M50" s="572">
        <f>M38+M42</f>
        <v>169601</v>
      </c>
      <c r="N50" s="572">
        <f>N38+N42</f>
        <v>168690</v>
      </c>
      <c r="O50" s="573"/>
    </row>
    <row r="51" spans="1:15" s="574" customFormat="1" ht="3.75" customHeight="1">
      <c r="A51" s="1942"/>
      <c r="B51" s="1942"/>
      <c r="C51" s="1942"/>
      <c r="D51" s="1942"/>
      <c r="E51" s="1942"/>
      <c r="F51" s="1942"/>
      <c r="G51" s="1942"/>
      <c r="H51" s="1942"/>
      <c r="I51" s="1942"/>
      <c r="J51" s="1942"/>
      <c r="K51" s="1942"/>
      <c r="L51" s="1942"/>
      <c r="M51" s="1942"/>
      <c r="N51" s="1942"/>
      <c r="O51" s="1942"/>
    </row>
    <row r="52" spans="1:15" s="575" customFormat="1" ht="16.5" customHeight="1">
      <c r="A52" s="132">
        <v>1</v>
      </c>
      <c r="B52" s="1918" t="s">
        <v>225</v>
      </c>
      <c r="C52" s="1918"/>
      <c r="D52" s="1918"/>
      <c r="E52" s="1918"/>
      <c r="F52" s="1918"/>
      <c r="G52" s="1918"/>
      <c r="H52" s="1918"/>
      <c r="I52" s="1918"/>
      <c r="J52" s="1918"/>
      <c r="K52" s="1918"/>
      <c r="L52" s="1918"/>
      <c r="M52" s="1918"/>
      <c r="N52" s="1918"/>
      <c r="O52" s="1918"/>
    </row>
    <row r="53" spans="1:15" s="575" customFormat="1" ht="8.25" customHeight="1">
      <c r="A53" s="132">
        <v>2</v>
      </c>
      <c r="B53" s="1918" t="s">
        <v>226</v>
      </c>
      <c r="C53" s="1918"/>
      <c r="D53" s="1918"/>
      <c r="E53" s="1918"/>
      <c r="F53" s="1918"/>
      <c r="G53" s="1918"/>
      <c r="H53" s="1918"/>
      <c r="I53" s="1918"/>
      <c r="J53" s="1918"/>
      <c r="K53" s="1918"/>
      <c r="L53" s="1918"/>
      <c r="M53" s="1918"/>
      <c r="N53" s="1918"/>
      <c r="O53" s="1918"/>
    </row>
    <row r="54" spans="1:15" s="575" customFormat="1" ht="8.25" customHeight="1">
      <c r="A54" s="132">
        <v>3</v>
      </c>
      <c r="B54" s="1918" t="s">
        <v>227</v>
      </c>
      <c r="C54" s="1918"/>
      <c r="D54" s="1918"/>
      <c r="E54" s="1918"/>
      <c r="F54" s="1918"/>
      <c r="G54" s="1918"/>
      <c r="H54" s="1918"/>
      <c r="I54" s="1918"/>
      <c r="J54" s="1918"/>
      <c r="K54" s="1918"/>
      <c r="L54" s="1918"/>
      <c r="M54" s="1918"/>
      <c r="N54" s="1918"/>
      <c r="O54" s="1918"/>
    </row>
    <row r="55" spans="1:15" s="575" customFormat="1" ht="16.5" customHeight="1">
      <c r="A55" s="132">
        <v>4</v>
      </c>
      <c r="B55" s="1926" t="s">
        <v>228</v>
      </c>
      <c r="C55" s="1927"/>
      <c r="D55" s="1927"/>
      <c r="E55" s="1927"/>
      <c r="F55" s="1927"/>
      <c r="G55" s="1927"/>
      <c r="H55" s="1927"/>
      <c r="I55" s="1927"/>
      <c r="J55" s="1927"/>
      <c r="K55" s="1927"/>
      <c r="L55" s="1927"/>
      <c r="M55" s="1927"/>
      <c r="N55" s="1927"/>
      <c r="O55" s="1927"/>
    </row>
    <row r="56" spans="1:15" s="575" customFormat="1" ht="41.25" customHeight="1">
      <c r="A56" s="132">
        <v>5</v>
      </c>
      <c r="B56" s="1919" t="s">
        <v>909</v>
      </c>
      <c r="C56" s="1920"/>
      <c r="D56" s="1920"/>
      <c r="E56" s="1920"/>
      <c r="F56" s="1920"/>
      <c r="G56" s="1920"/>
      <c r="H56" s="1920"/>
      <c r="I56" s="1920"/>
      <c r="J56" s="1920"/>
      <c r="K56" s="1920"/>
      <c r="L56" s="1920"/>
      <c r="M56" s="1920"/>
      <c r="N56" s="1920"/>
      <c r="O56" s="1920"/>
    </row>
    <row r="57" spans="1:15" s="575" customFormat="1" ht="6.75" customHeight="1">
      <c r="A57" s="133" t="s">
        <v>453</v>
      </c>
      <c r="B57" s="289" t="s">
        <v>223</v>
      </c>
      <c r="C57" s="290"/>
      <c r="D57" s="290"/>
      <c r="E57" s="290"/>
      <c r="F57" s="290"/>
      <c r="G57" s="290"/>
      <c r="H57" s="290"/>
      <c r="I57" s="290"/>
      <c r="J57" s="290"/>
      <c r="K57" s="290"/>
      <c r="L57" s="290"/>
      <c r="M57" s="290"/>
      <c r="N57" s="290"/>
      <c r="O57" s="290"/>
    </row>
    <row r="63" spans="2:15" ht="12.75">
      <c r="B63" s="1929"/>
      <c r="C63" s="1930"/>
      <c r="D63" s="1931"/>
      <c r="E63" s="1932"/>
      <c r="F63" s="1932"/>
      <c r="G63" s="1932"/>
      <c r="H63" s="1932"/>
      <c r="I63" s="1931"/>
      <c r="J63" s="1931"/>
      <c r="K63" s="1929"/>
      <c r="L63" s="1929"/>
      <c r="M63" s="1929"/>
      <c r="N63" s="1929"/>
      <c r="O63" s="1933"/>
    </row>
  </sheetData>
  <sheetProtection/>
  <mergeCells count="32">
    <mergeCell ref="B63:O63"/>
    <mergeCell ref="A8:B8"/>
    <mergeCell ref="A9:B9"/>
    <mergeCell ref="A17:B17"/>
    <mergeCell ref="A29:B29"/>
    <mergeCell ref="A30:B30"/>
    <mergeCell ref="A31:B31"/>
    <mergeCell ref="B54:O54"/>
    <mergeCell ref="A39:B39"/>
    <mergeCell ref="A37:B37"/>
    <mergeCell ref="A38:B38"/>
    <mergeCell ref="A47:B47"/>
    <mergeCell ref="A43:B43"/>
    <mergeCell ref="A51:O51"/>
    <mergeCell ref="D6:E6"/>
    <mergeCell ref="B52:O52"/>
    <mergeCell ref="B56:O56"/>
    <mergeCell ref="A2:O2"/>
    <mergeCell ref="A36:B36"/>
    <mergeCell ref="G7:M7"/>
    <mergeCell ref="N7:O7"/>
    <mergeCell ref="A6:C6"/>
    <mergeCell ref="A7:C7"/>
    <mergeCell ref="B55:O55"/>
    <mergeCell ref="G6:O6"/>
    <mergeCell ref="B53:O53"/>
    <mergeCell ref="A1:O1"/>
    <mergeCell ref="D3:E3"/>
    <mergeCell ref="A3:B3"/>
    <mergeCell ref="N5:O5"/>
    <mergeCell ref="A5:C5"/>
    <mergeCell ref="G5:M5"/>
  </mergeCells>
  <printOptions horizontalCentered="1"/>
  <pageMargins left="0.2362204724409449" right="0.2362204724409449" top="0.2755905511811024" bottom="0.2362204724409449" header="0.11811023622047245" footer="0.11811023622047245"/>
  <pageSetup horizontalDpi="600" verticalDpi="600" orientation="landscape" scale="91" r:id="rId1"/>
  <colBreaks count="1" manualBreakCount="1">
    <brk id="15" min="4"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 Couture</dc:creator>
  <cp:keywords/>
  <dc:description/>
  <cp:lastModifiedBy>Patchett, Jason</cp:lastModifiedBy>
  <cp:lastPrinted>2018-08-22T21:19:10Z</cp:lastPrinted>
  <dcterms:created xsi:type="dcterms:W3CDTF">2018-02-13T13:05:01Z</dcterms:created>
  <dcterms:modified xsi:type="dcterms:W3CDTF">2018-08-22T21:53:25Z</dcterms:modified>
  <cp:category/>
  <cp:version/>
  <cp:contentType/>
  <cp:contentStatus/>
</cp:coreProperties>
</file>