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305" yWindow="-15" windowWidth="19110" windowHeight="11760" tabRatio="599"/>
  </bookViews>
  <sheets>
    <sheet name="COV" sheetId="59" r:id="rId1"/>
    <sheet name="Pillar 3 TOC" sheetId="51" r:id="rId2"/>
    <sheet name="Pillar 3 Index" sheetId="53" r:id="rId3"/>
    <sheet name="Pillar 3 Index (Continued)" sheetId="56" r:id="rId4"/>
    <sheet name="KM2 - CQ, PQ" sheetId="38" r:id="rId5"/>
    <sheet name="OV1 - CQ, PQ, PQ2" sheetId="3" r:id="rId6"/>
    <sheet name="Changes in RWA" sheetId="31" r:id="rId7"/>
    <sheet name="LI1_CQ" sheetId="1" r:id="rId8"/>
    <sheet name="LI2 - CQ" sheetId="2" r:id="rId9"/>
    <sheet name="CC1_CQ" sheetId="25" r:id="rId10"/>
    <sheet name="CC1_CQ_Cont" sheetId="30" r:id="rId11"/>
    <sheet name="CC2_CQ" sheetId="26" r:id="rId12"/>
    <sheet name="CC2_CQ_Cont" sheetId="29" r:id="rId13"/>
    <sheet name="Chgs in Reg Cap" sheetId="27" r:id="rId14"/>
    <sheet name="TLAC1 - CQ, PQ" sheetId="22" r:id="rId15"/>
    <sheet name="TLAC3 - CQ, PQ" sheetId="23" r:id="rId16"/>
    <sheet name="LR1 &amp; LR2" sheetId="28" r:id="rId17"/>
    <sheet name="CR1 - CQ, PQ1, PQ2" sheetId="4" r:id="rId18"/>
    <sheet name="CR2 - CQ, PQ1, PQ2" sheetId="5" r:id="rId19"/>
    <sheet name="CR3 - CQ, PQ1, PQ2" sheetId="6" r:id="rId20"/>
    <sheet name="CR4 - CQ, PQ1" sheetId="7" r:id="rId21"/>
    <sheet name="CR4 - PQ2" sheetId="42" r:id="rId22"/>
    <sheet name="CR5 - CQ, PQ1" sheetId="8" r:id="rId23"/>
    <sheet name="CR5 - PQ2" sheetId="43" r:id="rId24"/>
    <sheet name="CR6_B&amp;G" sheetId="9" r:id="rId25"/>
    <sheet name="CR6_Retail" sheetId="24" r:id="rId26"/>
    <sheet name="CR6_B&amp;G - PQ1" sheetId="39" r:id="rId27"/>
    <sheet name="CR6_Retail - PQ1" sheetId="40" r:id="rId28"/>
    <sheet name="CR6_B&amp;G - PQ2" sheetId="44" r:id="rId29"/>
    <sheet name="CR6_Retail - PQ2" sheetId="45" r:id="rId30"/>
    <sheet name="CR6_B&amp;G - PQ3" sheetId="61" r:id="rId31"/>
    <sheet name="CR6_Retail - PQ3" sheetId="60" r:id="rId32"/>
    <sheet name="CR10 - CQ, PQ1, PQ2" sheetId="10" r:id="rId33"/>
    <sheet name="CR10 - PQ3" sheetId="62" r:id="rId34"/>
    <sheet name="CCR1 - CQ, PQ1, PQ2" sheetId="11" r:id="rId35"/>
    <sheet name="CCR2 - CQ, PQ1, PQ2" sheetId="12" r:id="rId36"/>
    <sheet name="CCR3 - CQ, PQ1, PQ2" sheetId="13" r:id="rId37"/>
    <sheet name="CCR3 - PQ3" sheetId="63" r:id="rId38"/>
    <sheet name="CCR4" sheetId="14" r:id="rId39"/>
    <sheet name="CCR4 - PQ1" sheetId="41" r:id="rId40"/>
    <sheet name="CCR4 - PQ2" sheetId="46" r:id="rId41"/>
    <sheet name="CCR4 - PQ3" sheetId="64" r:id="rId42"/>
    <sheet name="CCR5 - CQ, PQ1, PQ2" sheetId="15" r:id="rId43"/>
    <sheet name="CCR5 - PQ3" sheetId="65" r:id="rId44"/>
    <sheet name="CCR6 - CQ, PQ1, PQ2" sheetId="16" r:id="rId45"/>
    <sheet name="CCR8 - CQ, PQ1, PQ2" sheetId="17" r:id="rId46"/>
    <sheet name="SEC1 - CQ, PQ1, PQ2" sheetId="18" r:id="rId47"/>
    <sheet name="SEC1 - PQ3" sheetId="66" r:id="rId48"/>
    <sheet name="SEC2 - CQ, PQ1, PQ2" sheetId="19" r:id="rId49"/>
    <sheet name="SEC2 - PQ3" sheetId="67" r:id="rId50"/>
    <sheet name="SEC3 - CQ, PQ1" sheetId="20" r:id="rId51"/>
    <sheet name="SEC3 - PQ2" sheetId="49" r:id="rId52"/>
    <sheet name="SEC4 - CQ, PQ1" sheetId="21" r:id="rId53"/>
    <sheet name="SEC4 - PQ2" sheetId="50" r:id="rId54"/>
    <sheet name="CR Exposure (EAD)" sheetId="37" r:id="rId55"/>
    <sheet name="CR Exposure - Geographic" sheetId="32" r:id="rId56"/>
    <sheet name="CR Exposure - Maturity" sheetId="33" r:id="rId57"/>
    <sheet name="CR Associated with Derivatives" sheetId="34" r:id="rId58"/>
    <sheet name="AIRB - Loss Experience" sheetId="35" r:id="rId59"/>
    <sheet name="AIRB - Backtesting" sheetId="36" r:id="rId60"/>
    <sheet name="Glossary - 1 column" sheetId="57" r:id="rId61"/>
    <sheet name="Glossary - 1 column contd" sheetId="58" r:id="rId62"/>
  </sheets>
  <definedNames>
    <definedName name="Basel3_all1">CC1_CQ!$A$1:$R$66</definedName>
    <definedName name="Basel3_all2">CC1_CQ_Cont!$A$1:$S$61</definedName>
    <definedName name="CCR_1">'CCR1 - CQ, PQ1, PQ2'!$A$1:$K$53</definedName>
    <definedName name="CCR_2">'CCR2 - CQ, PQ1, PQ2'!$A$1:$Q$23</definedName>
    <definedName name="CCR_3" localSheetId="37">'CCR3 - PQ3'!$A$1:$M$36</definedName>
    <definedName name="CCR_3">'CCR3 - CQ, PQ1, PQ2'!$A$1:$M$53</definedName>
    <definedName name="CCR_4">'CCR4'!$A$1:$M$42</definedName>
    <definedName name="CCR_4a">'CCR4 - PQ1'!$A$1:$M$41</definedName>
    <definedName name="CCR_4b" localSheetId="41">'CCR4 - PQ3'!$A$1:$M$41</definedName>
    <definedName name="CCR_4b">'CCR4 - PQ2'!$A$1:$M$41</definedName>
    <definedName name="CCR_5" localSheetId="43">'CCR5 - PQ3'!$A$1:$L$34</definedName>
    <definedName name="CCR_5">'CCR5 - CQ, PQ1, PQ2'!$A$1:$L$49</definedName>
    <definedName name="CCR_6">'CCR6 - CQ, PQ1, PQ2'!$A$1:$P$19</definedName>
    <definedName name="CCR_8">'CCR8 - CQ, PQ1, PQ2'!$A$1:$O$27</definedName>
    <definedName name="CE_GEO">'CR Exposure - Geographic'!$A$1:$J$39</definedName>
    <definedName name="CE_MAT">'CR Exposure - Maturity'!$A$1:$I$48</definedName>
    <definedName name="chg_regcap_b3">'Chgs in Reg Cap'!$A$1:$N$48</definedName>
    <definedName name="CR_1">'CR1 - CQ, PQ1, PQ2'!$A$1:$T$32</definedName>
    <definedName name="CR_10" localSheetId="33">'CR10 - PQ3'!$A$1:$O$36</definedName>
    <definedName name="CR_10">'CR10 - CQ, PQ1, PQ2'!$A$1:$O$53</definedName>
    <definedName name="CR_2">'CR2 - CQ, PQ1, PQ2'!$A$1:$K$17</definedName>
    <definedName name="CR_3">'CR3 - CQ, PQ1, PQ2'!$A$1:$AA$29</definedName>
    <definedName name="CR_4">'CR4 - CQ, PQ1'!$A$1:$R$47</definedName>
    <definedName name="CR_4B">'CR4 - PQ2'!$A$1:$R$44</definedName>
    <definedName name="CR_5">'CR5 - CQ, PQ1'!$A$1:$X$51</definedName>
    <definedName name="CR_5B">'CR5 - PQ2'!$A$1:$X$50</definedName>
    <definedName name="CR_6">'CR6_B&amp;G'!$A$1:$AB$48</definedName>
    <definedName name="CR_6a">'CR6_B&amp;G - PQ1'!$A$1:$AB$42</definedName>
    <definedName name="CR_6a2" localSheetId="30">'CR6_B&amp;G - PQ3'!$A$1:$AB$42</definedName>
    <definedName name="CR_6a2">'CR6_B&amp;G - PQ2'!$A$1:$AB$42</definedName>
    <definedName name="CR_6B">CR6_Retail!$A$1:$AB$59</definedName>
    <definedName name="CR_6B1">'CR6_Retail - PQ1'!$A$1:$AB$53</definedName>
    <definedName name="CR_6B2" localSheetId="31">'CR6_Retail - PQ3'!$A$1:$AB$53</definedName>
    <definedName name="CR_6B2">'CR6_Retail - PQ2'!$A$1:$AB$53</definedName>
    <definedName name="CRD">'CR Associated with Derivatives'!$A$1:$Q$47</definedName>
    <definedName name="CRE_Loss">'AIRB - Loss Experience'!$A$1:$AC$23</definedName>
    <definedName name="CRE_Loss_Back">'AIRB - Backtesting'!$A$1:$V$44</definedName>
    <definedName name="GCE">'CR Exposure (EAD)'!$A$3:$N$64</definedName>
    <definedName name="KM_2">'KM2 - CQ, PQ'!$A$1:$J$20</definedName>
    <definedName name="Lev_Ratio">'LR1 &amp; LR2'!$A$1:$O$59</definedName>
    <definedName name="LI_1">LI1_CQ!$A$1:$S$55</definedName>
    <definedName name="LI_2">'LI2 - CQ'!$A$1:$Q$33</definedName>
    <definedName name="OV_1">'OV1 - CQ, PQ, PQ2'!$A$1:$O$58</definedName>
    <definedName name="_xlnm.Print_Area" localSheetId="59">'AIRB - Backtesting'!$A$1:$T$41</definedName>
    <definedName name="_xlnm.Print_Area" localSheetId="58">'AIRB - Loss Experience'!$A$1:$AA$20</definedName>
    <definedName name="_xlnm.Print_Area" localSheetId="9">CC1_CQ!$A$1:$R$65</definedName>
    <definedName name="_xlnm.Print_Area" localSheetId="10">CC1_CQ_Cont!$A$1:$S$61</definedName>
    <definedName name="_xlnm.Print_Area" localSheetId="11">CC2_CQ!$A$1:$O$53</definedName>
    <definedName name="_xlnm.Print_Area" localSheetId="12">CC2_CQ_Cont!$A$1:$O$47</definedName>
    <definedName name="_xlnm.Print_Area" localSheetId="6">'Changes in RWA'!$A$1:$S$55</definedName>
    <definedName name="_xlnm.Print_Area" localSheetId="13">'Chgs in Reg Cap'!$A$1:$M$48</definedName>
    <definedName name="_xlnm.Print_Area" localSheetId="57">'CR Associated with Derivatives'!$A$1:$O$46</definedName>
    <definedName name="_xlnm.Print_Area" localSheetId="55">'CR Exposure - Geographic'!$A$1:$I$36</definedName>
    <definedName name="_xlnm.Print_Area" localSheetId="56">'CR Exposure - Maturity'!$A$1:$H$47</definedName>
    <definedName name="_xlnm.Print_Area" localSheetId="54">'CR Exposure (EAD)'!$A$3:$M$59</definedName>
    <definedName name="_xlnm.Print_Area" localSheetId="32">'CR10 - CQ, PQ1, PQ2'!$A$1:$N$52</definedName>
    <definedName name="_xlnm.Print_Area" localSheetId="33">'CR10 - PQ3'!$A$1:$N$35</definedName>
    <definedName name="_xlnm.Print_Area" localSheetId="60">'Glossary - 1 column'!$A$1:$A$63</definedName>
    <definedName name="_xlnm.Print_Area" localSheetId="61">'Glossary - 1 column contd'!$A$1:$A$54</definedName>
    <definedName name="_xlnm.Print_Area" localSheetId="4">'KM2 - CQ, PQ'!$A$1:$I$16</definedName>
    <definedName name="_xlnm.Print_Area" localSheetId="16">'LR1 &amp; LR2'!$A$1:$N$56</definedName>
    <definedName name="_xlnm.Print_Area" localSheetId="2">'Pillar 3 Index'!$A$1:$H$45</definedName>
    <definedName name="_xlnm.Print_Area" localSheetId="3">'Pillar 3 Index (Continued)'!$A$1:$H$33</definedName>
    <definedName name="_xlnm.Print_Area" localSheetId="1">'Pillar 3 TOC'!$A$1:$C$50</definedName>
    <definedName name="rec_cap_bs1">CC2_CQ!$A$1:$O$55</definedName>
    <definedName name="rec_cap_bs2">CC2_CQ_Cont!$A$1:$O$49</definedName>
    <definedName name="rwaflowB">'Changes in RWA'!$A$1:$S$56</definedName>
    <definedName name="SEC_1" localSheetId="47">'SEC1 - PQ3'!$A$1:$P$36</definedName>
    <definedName name="SEC_1">'SEC1 - CQ, PQ1, PQ2'!$A$1:$P$53</definedName>
    <definedName name="SEC_2" localSheetId="49">'SEC2 - PQ3'!$A$1:$P$35</definedName>
    <definedName name="SEC_2">'SEC2 - CQ, PQ1, PQ2'!$A$1:$P$54</definedName>
    <definedName name="SEC_3">'SEC3 - CQ, PQ1'!$A$1:$AA$53</definedName>
    <definedName name="SEC_3B">'SEC3 - PQ2'!$A$1:$AA$52</definedName>
    <definedName name="SEC_4">'SEC4 - CQ, PQ1'!$A$1:$AA$52</definedName>
    <definedName name="SEC_4B">'SEC4 - PQ2'!$A$1:$AA$51</definedName>
    <definedName name="TLAC_1">'TLAC1 - CQ, PQ'!$A$1:$J$48</definedName>
    <definedName name="TLAC_3">'TLAC3 - CQ, PQ'!$A$1:$K$59</definedName>
  </definedNames>
  <calcPr calcId="145621"/>
</workbook>
</file>

<file path=xl/calcChain.xml><?xml version="1.0" encoding="utf-8"?>
<calcChain xmlns="http://schemas.openxmlformats.org/spreadsheetml/2006/main">
  <c r="K20" i="7" l="1"/>
  <c r="I20" i="7"/>
  <c r="I10" i="7"/>
  <c r="K10" i="7"/>
  <c r="I11" i="7"/>
  <c r="K11" i="7"/>
  <c r="I12" i="7"/>
  <c r="K12" i="7"/>
  <c r="I13" i="7"/>
  <c r="K13" i="7"/>
  <c r="I14" i="7"/>
  <c r="K14" i="7"/>
  <c r="I15" i="7"/>
  <c r="K15" i="7"/>
  <c r="I16" i="7"/>
  <c r="K16" i="7"/>
  <c r="I17" i="7"/>
  <c r="K17" i="7"/>
  <c r="I18" i="7"/>
  <c r="K18" i="7"/>
  <c r="I19" i="7"/>
  <c r="K19" i="7"/>
  <c r="I9" i="7"/>
  <c r="K9" i="7"/>
  <c r="K8" i="7"/>
  <c r="I8" i="7"/>
  <c r="J34" i="34" l="1"/>
  <c r="J26" i="34"/>
  <c r="E21" i="34" l="1"/>
  <c r="H26" i="34"/>
  <c r="E38" i="34"/>
  <c r="E26" i="34"/>
  <c r="E34" i="34"/>
  <c r="J30" i="34"/>
  <c r="E30" i="34"/>
  <c r="H30" i="34"/>
  <c r="H12" i="34"/>
  <c r="H14" i="34" s="1"/>
  <c r="H21" i="34"/>
  <c r="E12" i="34"/>
  <c r="E14" i="34" s="1"/>
  <c r="H38" i="34"/>
  <c r="J12" i="34"/>
  <c r="J14" i="34" s="1"/>
  <c r="J21" i="34"/>
  <c r="J38" i="34"/>
  <c r="H34" i="34"/>
  <c r="E53" i="37"/>
  <c r="D17" i="31"/>
  <c r="D16" i="31"/>
  <c r="D15" i="31"/>
  <c r="D14" i="31"/>
  <c r="D13" i="31"/>
  <c r="D12" i="31"/>
  <c r="D11" i="31"/>
  <c r="U23" i="21"/>
  <c r="P23" i="21"/>
  <c r="P19" i="21" s="1"/>
  <c r="K23" i="21"/>
  <c r="K19" i="21" s="1"/>
  <c r="U20" i="21"/>
  <c r="P20" i="21"/>
  <c r="K20" i="21"/>
  <c r="U19" i="21"/>
  <c r="U16" i="21"/>
  <c r="P16" i="21"/>
  <c r="P12" i="21" s="1"/>
  <c r="P11" i="21" s="1"/>
  <c r="K16" i="21"/>
  <c r="K12" i="21" s="1"/>
  <c r="K11" i="21" s="1"/>
  <c r="U13" i="21"/>
  <c r="P13" i="21"/>
  <c r="K13" i="21"/>
  <c r="U12" i="21"/>
  <c r="U11" i="21"/>
  <c r="T20" i="21" l="1"/>
  <c r="R13" i="20"/>
  <c r="F13" i="21"/>
  <c r="J13" i="21"/>
  <c r="O13" i="21"/>
  <c r="T13" i="21"/>
  <c r="Y13" i="21"/>
  <c r="H16" i="21"/>
  <c r="M16" i="21"/>
  <c r="R16" i="21"/>
  <c r="W16" i="21"/>
  <c r="G16" i="21"/>
  <c r="F20" i="21"/>
  <c r="J20" i="21"/>
  <c r="O20" i="21"/>
  <c r="Y20" i="21"/>
  <c r="H23" i="21"/>
  <c r="M23" i="21"/>
  <c r="R23" i="21"/>
  <c r="W23" i="21"/>
  <c r="G16" i="20"/>
  <c r="G23" i="20"/>
  <c r="H16" i="20"/>
  <c r="H23" i="20"/>
  <c r="I16" i="20"/>
  <c r="I23" i="20"/>
  <c r="J16" i="20"/>
  <c r="J23" i="20"/>
  <c r="L16" i="20"/>
  <c r="L23" i="20"/>
  <c r="M23" i="20"/>
  <c r="N16" i="20"/>
  <c r="N23" i="20"/>
  <c r="O23" i="20"/>
  <c r="Q16" i="20"/>
  <c r="Q23" i="20"/>
  <c r="R16" i="20"/>
  <c r="R23" i="20"/>
  <c r="S23" i="20"/>
  <c r="T16" i="20"/>
  <c r="T23" i="20"/>
  <c r="V23" i="20"/>
  <c r="W23" i="20"/>
  <c r="X16" i="20"/>
  <c r="X23" i="20"/>
  <c r="Y23" i="20"/>
  <c r="R20" i="21"/>
  <c r="R19" i="21" s="1"/>
  <c r="T23" i="21"/>
  <c r="T19" i="21" s="1"/>
  <c r="Q23" i="21"/>
  <c r="G13" i="21"/>
  <c r="S23" i="21"/>
  <c r="X23" i="21"/>
  <c r="W39" i="24"/>
  <c r="E39" i="37"/>
  <c r="G13" i="20"/>
  <c r="G12" i="20" s="1"/>
  <c r="G20" i="20"/>
  <c r="H13" i="20"/>
  <c r="H20" i="20"/>
  <c r="I13" i="20"/>
  <c r="I12" i="20" s="1"/>
  <c r="I20" i="20"/>
  <c r="J13" i="20"/>
  <c r="J20" i="20"/>
  <c r="J19" i="20" s="1"/>
  <c r="L13" i="20"/>
  <c r="L12" i="20" s="1"/>
  <c r="L20" i="20"/>
  <c r="M13" i="20"/>
  <c r="M20" i="20"/>
  <c r="N13" i="20"/>
  <c r="N12" i="20" s="1"/>
  <c r="N20" i="20"/>
  <c r="N19" i="20" s="1"/>
  <c r="O13" i="20"/>
  <c r="Q13" i="20"/>
  <c r="Q20" i="20"/>
  <c r="Q19" i="20" s="1"/>
  <c r="S13" i="20"/>
  <c r="T13" i="20"/>
  <c r="T20" i="20"/>
  <c r="T19" i="20" s="1"/>
  <c r="V13" i="20"/>
  <c r="V20" i="20"/>
  <c r="W13" i="20"/>
  <c r="W20" i="20"/>
  <c r="X13" i="20"/>
  <c r="X12" i="20" s="1"/>
  <c r="X20" i="20"/>
  <c r="X19" i="20" s="1"/>
  <c r="Y13" i="20"/>
  <c r="I13" i="21"/>
  <c r="N13" i="21"/>
  <c r="S13" i="21"/>
  <c r="X13" i="21"/>
  <c r="H13" i="21"/>
  <c r="L16" i="21"/>
  <c r="Q16" i="21"/>
  <c r="V16" i="21"/>
  <c r="O16" i="21"/>
  <c r="O12" i="21" s="1"/>
  <c r="I20" i="21"/>
  <c r="N20" i="21"/>
  <c r="S20" i="21"/>
  <c r="X20" i="21"/>
  <c r="G23" i="21"/>
  <c r="L23" i="21"/>
  <c r="V23" i="21"/>
  <c r="E23" i="37"/>
  <c r="Q20" i="21"/>
  <c r="Q19" i="21" s="1"/>
  <c r="N23" i="21"/>
  <c r="E44" i="37"/>
  <c r="L12" i="18"/>
  <c r="E17" i="14"/>
  <c r="E27" i="14"/>
  <c r="E37" i="14"/>
  <c r="J17" i="14"/>
  <c r="J37" i="14"/>
  <c r="F29" i="24"/>
  <c r="E16" i="37"/>
  <c r="E30" i="37"/>
  <c r="E49" i="37"/>
  <c r="M13" i="21"/>
  <c r="M12" i="21" s="1"/>
  <c r="R13" i="21"/>
  <c r="W13" i="21"/>
  <c r="L13" i="21"/>
  <c r="Q13" i="21"/>
  <c r="V13" i="21"/>
  <c r="F16" i="21"/>
  <c r="J16" i="21"/>
  <c r="T16" i="21"/>
  <c r="Y16" i="21"/>
  <c r="I16" i="21"/>
  <c r="N16" i="21"/>
  <c r="S16" i="21"/>
  <c r="X16" i="21"/>
  <c r="H20" i="21"/>
  <c r="H19" i="21" s="1"/>
  <c r="M20" i="21"/>
  <c r="W20" i="21"/>
  <c r="W19" i="21" s="1"/>
  <c r="G20" i="21"/>
  <c r="L20" i="21"/>
  <c r="V20" i="21"/>
  <c r="F23" i="21"/>
  <c r="F19" i="21" s="1"/>
  <c r="J23" i="21"/>
  <c r="O23" i="21"/>
  <c r="Y23" i="21"/>
  <c r="I23" i="21"/>
  <c r="H12" i="18"/>
  <c r="I12" i="18"/>
  <c r="M12" i="18"/>
  <c r="L12" i="19"/>
  <c r="M12" i="19"/>
  <c r="W16" i="20"/>
  <c r="Y16" i="20"/>
  <c r="J19" i="24"/>
  <c r="J29" i="24"/>
  <c r="J39" i="24"/>
  <c r="M19" i="24"/>
  <c r="M29" i="24"/>
  <c r="M39" i="24"/>
  <c r="S19" i="24"/>
  <c r="S29" i="24"/>
  <c r="S39" i="24"/>
  <c r="W19" i="24"/>
  <c r="W29" i="24"/>
  <c r="O20" i="20"/>
  <c r="R20" i="20"/>
  <c r="S20" i="20"/>
  <c r="Y20" i="20"/>
  <c r="F19" i="24"/>
  <c r="F39" i="24"/>
  <c r="E12" i="19"/>
  <c r="V16" i="20"/>
  <c r="J27" i="14"/>
  <c r="H12" i="19"/>
  <c r="I12" i="19"/>
  <c r="M16" i="20"/>
  <c r="O16" i="20"/>
  <c r="S16" i="20"/>
  <c r="G12" i="21"/>
  <c r="R12" i="20" l="1"/>
  <c r="O19" i="20"/>
  <c r="T12" i="21"/>
  <c r="T11" i="21" s="1"/>
  <c r="V19" i="20"/>
  <c r="Y19" i="20"/>
  <c r="M19" i="21"/>
  <c r="E50" i="37"/>
  <c r="R19" i="20"/>
  <c r="J19" i="21"/>
  <c r="R12" i="21"/>
  <c r="Q12" i="20"/>
  <c r="M19" i="20"/>
  <c r="O19" i="21"/>
  <c r="Y19" i="21"/>
  <c r="H12" i="21"/>
  <c r="I19" i="21"/>
  <c r="W19" i="20"/>
  <c r="S19" i="20"/>
  <c r="X19" i="21"/>
  <c r="F12" i="21"/>
  <c r="W12" i="21"/>
  <c r="T12" i="20"/>
  <c r="T11" i="20" s="1"/>
  <c r="J12" i="20"/>
  <c r="J11" i="20" s="1"/>
  <c r="H12" i="20"/>
  <c r="J12" i="21"/>
  <c r="H19" i="20"/>
  <c r="Y12" i="21"/>
  <c r="Y11" i="21" s="1"/>
  <c r="L19" i="20"/>
  <c r="I19" i="20"/>
  <c r="G19" i="20"/>
  <c r="G11" i="20" s="1"/>
  <c r="S12" i="20"/>
  <c r="S11" i="20" s="1"/>
  <c r="L12" i="21"/>
  <c r="N12" i="21"/>
  <c r="L19" i="21"/>
  <c r="H11" i="21"/>
  <c r="I12" i="21"/>
  <c r="I11" i="21" s="1"/>
  <c r="E31" i="37"/>
  <c r="E33" i="37" s="1"/>
  <c r="V19" i="21"/>
  <c r="S19" i="21"/>
  <c r="W12" i="20"/>
  <c r="W11" i="20" s="1"/>
  <c r="R11" i="20"/>
  <c r="O12" i="20"/>
  <c r="O11" i="20" s="1"/>
  <c r="G19" i="21"/>
  <c r="G11" i="21" s="1"/>
  <c r="V12" i="21"/>
  <c r="N19" i="21"/>
  <c r="N11" i="21" s="1"/>
  <c r="Q12" i="21"/>
  <c r="Q11" i="21" s="1"/>
  <c r="L11" i="20"/>
  <c r="X12" i="21"/>
  <c r="I11" i="20"/>
  <c r="Y12" i="20"/>
  <c r="Y11" i="20" s="1"/>
  <c r="R11" i="21"/>
  <c r="W11" i="21"/>
  <c r="S12" i="21"/>
  <c r="M12" i="20"/>
  <c r="M11" i="20" s="1"/>
  <c r="V12" i="20"/>
  <c r="V11" i="20" s="1"/>
  <c r="X11" i="20"/>
  <c r="E38" i="14"/>
  <c r="O11" i="21"/>
  <c r="M11" i="21"/>
  <c r="J38" i="14"/>
  <c r="N11" i="20"/>
  <c r="F11" i="21"/>
  <c r="J11" i="21"/>
  <c r="Q11" i="20"/>
  <c r="S11" i="21" l="1"/>
  <c r="X11" i="21"/>
  <c r="H11" i="20"/>
  <c r="E52" i="37"/>
  <c r="E54" i="37" s="1"/>
  <c r="L11" i="21"/>
  <c r="V11" i="21"/>
  <c r="L17" i="10" l="1"/>
  <c r="H17" i="10"/>
  <c r="G17" i="10"/>
  <c r="J17" i="10"/>
  <c r="M17" i="10"/>
  <c r="I17" i="10"/>
  <c r="E10" i="6" l="1"/>
  <c r="W19" i="9"/>
  <c r="J29" i="9"/>
  <c r="M19" i="9"/>
  <c r="M29" i="9"/>
  <c r="W29" i="9"/>
  <c r="F39" i="9"/>
  <c r="M39" i="9"/>
  <c r="S39" i="9"/>
  <c r="J39" i="9"/>
  <c r="W39" i="9"/>
  <c r="F19" i="9"/>
  <c r="F29" i="9"/>
  <c r="J19" i="9"/>
  <c r="S19" i="9"/>
  <c r="S29" i="9"/>
  <c r="E9" i="6"/>
  <c r="D16" i="2" l="1"/>
  <c r="L20" i="26"/>
  <c r="L41" i="26"/>
  <c r="D17" i="2" l="1"/>
  <c r="F54" i="25"/>
  <c r="H21" i="29"/>
  <c r="E12" i="3"/>
  <c r="F28" i="1"/>
  <c r="F29" i="1" s="1"/>
  <c r="F36" i="1"/>
  <c r="F45" i="1"/>
  <c r="J28" i="1"/>
  <c r="J29" i="1" s="1"/>
  <c r="J36" i="1"/>
  <c r="J45" i="1"/>
  <c r="N28" i="1"/>
  <c r="N29" i="1" s="1"/>
  <c r="N36" i="1"/>
  <c r="N45" i="1"/>
  <c r="D13" i="2"/>
  <c r="E21" i="29"/>
  <c r="H28" i="1"/>
  <c r="H29" i="1" s="1"/>
  <c r="H36" i="1"/>
  <c r="H45" i="1"/>
  <c r="L28" i="1"/>
  <c r="L29" i="1" s="1"/>
  <c r="L36" i="1"/>
  <c r="L45" i="1"/>
  <c r="P28" i="1"/>
  <c r="P29" i="1" s="1"/>
  <c r="P36" i="1"/>
  <c r="P45" i="1"/>
  <c r="D12" i="2"/>
  <c r="D20" i="2"/>
  <c r="D14" i="2"/>
  <c r="D18" i="2"/>
  <c r="D15" i="2"/>
  <c r="D19" i="2"/>
  <c r="D38" i="34"/>
  <c r="D34" i="34"/>
  <c r="D30" i="34"/>
  <c r="D26" i="34"/>
  <c r="D21" i="34"/>
  <c r="F37" i="34"/>
  <c r="F36" i="34"/>
  <c r="F33" i="34"/>
  <c r="F32" i="34"/>
  <c r="F29" i="34"/>
  <c r="F28" i="34"/>
  <c r="F25" i="34"/>
  <c r="F24" i="34"/>
  <c r="F20" i="34"/>
  <c r="F19" i="34"/>
  <c r="F18" i="34"/>
  <c r="F13" i="34"/>
  <c r="F11" i="34"/>
  <c r="F10" i="34"/>
  <c r="F9" i="34"/>
  <c r="D12" i="34"/>
  <c r="D14" i="34" s="1"/>
  <c r="K43" i="34"/>
  <c r="L43" i="34"/>
  <c r="M43" i="34"/>
  <c r="N43" i="34"/>
  <c r="L38" i="34"/>
  <c r="M38" i="34"/>
  <c r="N38" i="34"/>
  <c r="K38" i="34"/>
  <c r="L34" i="34"/>
  <c r="M34" i="34"/>
  <c r="N34" i="34"/>
  <c r="K34" i="34"/>
  <c r="L30" i="34"/>
  <c r="M30" i="34"/>
  <c r="N30" i="34"/>
  <c r="K30" i="34"/>
  <c r="L26" i="34"/>
  <c r="M26" i="34"/>
  <c r="N26" i="34"/>
  <c r="K26" i="34"/>
  <c r="L21" i="34"/>
  <c r="M21" i="34"/>
  <c r="N21" i="34"/>
  <c r="K21" i="34"/>
  <c r="K14" i="34"/>
  <c r="L14" i="34"/>
  <c r="M14" i="34"/>
  <c r="N14" i="34"/>
  <c r="K12" i="34"/>
  <c r="L12" i="34"/>
  <c r="M12" i="34"/>
  <c r="N12" i="34"/>
  <c r="E44" i="33"/>
  <c r="F44" i="33"/>
  <c r="G44" i="33"/>
  <c r="D44" i="33"/>
  <c r="E42" i="33"/>
  <c r="F42" i="33"/>
  <c r="G42" i="33"/>
  <c r="D42" i="33"/>
  <c r="E24" i="33"/>
  <c r="F24" i="33"/>
  <c r="G24" i="33"/>
  <c r="D24" i="33"/>
  <c r="E11" i="33"/>
  <c r="F11" i="33"/>
  <c r="G11" i="33"/>
  <c r="E17" i="33"/>
  <c r="F17" i="33"/>
  <c r="G17" i="33"/>
  <c r="E23" i="33"/>
  <c r="F23" i="33"/>
  <c r="G23" i="33"/>
  <c r="E32" i="33"/>
  <c r="F32" i="33"/>
  <c r="G32" i="33"/>
  <c r="E35" i="33"/>
  <c r="F35" i="33"/>
  <c r="G35" i="33"/>
  <c r="E41" i="33"/>
  <c r="F41" i="33"/>
  <c r="G41" i="33"/>
  <c r="C41" i="33"/>
  <c r="D41" i="33"/>
  <c r="D35" i="33"/>
  <c r="C35" i="33"/>
  <c r="C32" i="33"/>
  <c r="D32" i="33"/>
  <c r="D23" i="33"/>
  <c r="C23" i="33"/>
  <c r="C17" i="33"/>
  <c r="D17" i="33"/>
  <c r="D11" i="33"/>
  <c r="C11" i="33"/>
  <c r="F34" i="32"/>
  <c r="G34" i="32"/>
  <c r="H34" i="32"/>
  <c r="E34" i="32"/>
  <c r="D12" i="32"/>
  <c r="D19" i="32"/>
  <c r="D26" i="32"/>
  <c r="D33" i="32"/>
  <c r="F33" i="32"/>
  <c r="G33" i="32"/>
  <c r="H33" i="32"/>
  <c r="E33" i="32"/>
  <c r="F26" i="32"/>
  <c r="G26" i="32"/>
  <c r="H26" i="32"/>
  <c r="E26" i="32"/>
  <c r="F19" i="32"/>
  <c r="G19" i="32"/>
  <c r="H19" i="32"/>
  <c r="E19" i="32"/>
  <c r="F12" i="32"/>
  <c r="G12" i="32"/>
  <c r="H12" i="32"/>
  <c r="E12" i="32"/>
  <c r="M52" i="37"/>
  <c r="L52" i="37"/>
  <c r="K52" i="37"/>
  <c r="J52" i="37"/>
  <c r="I52" i="37"/>
  <c r="H52" i="37"/>
  <c r="G52" i="37"/>
  <c r="F52" i="37"/>
  <c r="F54" i="37" s="1"/>
  <c r="M54" i="37"/>
  <c r="L54" i="37"/>
  <c r="K54" i="37"/>
  <c r="J54" i="37"/>
  <c r="I54" i="37"/>
  <c r="H54" i="37"/>
  <c r="G54" i="37"/>
  <c r="M53" i="37"/>
  <c r="L53" i="37"/>
  <c r="K53" i="37"/>
  <c r="J53" i="37"/>
  <c r="I53" i="37"/>
  <c r="H53" i="37"/>
  <c r="G53" i="37"/>
  <c r="F53" i="37"/>
  <c r="D53" i="37"/>
  <c r="M50" i="37"/>
  <c r="L50" i="37"/>
  <c r="K50" i="37"/>
  <c r="J50" i="37"/>
  <c r="I50" i="37"/>
  <c r="H50" i="37"/>
  <c r="G50" i="37"/>
  <c r="F50" i="37"/>
  <c r="M49" i="37"/>
  <c r="L49" i="37"/>
  <c r="K49" i="37"/>
  <c r="J49" i="37"/>
  <c r="I49" i="37"/>
  <c r="H49" i="37"/>
  <c r="M44" i="37"/>
  <c r="L44" i="37"/>
  <c r="K44" i="37"/>
  <c r="J44" i="37"/>
  <c r="I44" i="37"/>
  <c r="H44" i="37"/>
  <c r="M39" i="37"/>
  <c r="L39" i="37"/>
  <c r="K39" i="37"/>
  <c r="J39" i="37"/>
  <c r="I39" i="37"/>
  <c r="H39" i="37"/>
  <c r="G49" i="37"/>
  <c r="F49" i="37"/>
  <c r="D49" i="37"/>
  <c r="D44" i="37"/>
  <c r="F44" i="37"/>
  <c r="G44" i="37"/>
  <c r="G39" i="37"/>
  <c r="F39" i="37"/>
  <c r="D39" i="37"/>
  <c r="M33" i="37"/>
  <c r="L33" i="37"/>
  <c r="K33" i="37"/>
  <c r="J33" i="37"/>
  <c r="I33" i="37"/>
  <c r="H33" i="37"/>
  <c r="G33" i="37"/>
  <c r="F33" i="37"/>
  <c r="M31" i="37"/>
  <c r="L31" i="37"/>
  <c r="K31" i="37"/>
  <c r="J31" i="37"/>
  <c r="I31" i="37"/>
  <c r="H31" i="37"/>
  <c r="G31" i="37"/>
  <c r="F31" i="37"/>
  <c r="M30" i="37"/>
  <c r="L30" i="37"/>
  <c r="K30" i="37"/>
  <c r="J30" i="37"/>
  <c r="I30" i="37"/>
  <c r="H30" i="37"/>
  <c r="G30" i="37"/>
  <c r="F30" i="37"/>
  <c r="D30" i="37"/>
  <c r="M23" i="37"/>
  <c r="L23" i="37"/>
  <c r="K23" i="37"/>
  <c r="J23" i="37"/>
  <c r="I23" i="37"/>
  <c r="H23" i="37"/>
  <c r="G23" i="37"/>
  <c r="F23" i="37"/>
  <c r="D23" i="37"/>
  <c r="M16" i="37"/>
  <c r="L16" i="37"/>
  <c r="K16" i="37"/>
  <c r="J16" i="37"/>
  <c r="I16" i="37"/>
  <c r="H16" i="37"/>
  <c r="G16" i="37"/>
  <c r="F16" i="37"/>
  <c r="D16" i="37"/>
  <c r="Y47" i="50"/>
  <c r="X47" i="50"/>
  <c r="W47" i="50"/>
  <c r="V47" i="50"/>
  <c r="U47" i="50"/>
  <c r="T47" i="50"/>
  <c r="S47" i="50"/>
  <c r="S43" i="50" s="1"/>
  <c r="R47" i="50"/>
  <c r="R43" i="50" s="1"/>
  <c r="Q47" i="50"/>
  <c r="P47" i="50"/>
  <c r="O47" i="50"/>
  <c r="N47" i="50"/>
  <c r="N43" i="50" s="1"/>
  <c r="N35" i="50" s="1"/>
  <c r="M47" i="50"/>
  <c r="L47" i="50"/>
  <c r="K47" i="50"/>
  <c r="J47" i="50"/>
  <c r="I47" i="50"/>
  <c r="H47" i="50"/>
  <c r="G47" i="50"/>
  <c r="F47" i="50"/>
  <c r="Y44" i="50"/>
  <c r="X44" i="50"/>
  <c r="W44" i="50"/>
  <c r="V44" i="50"/>
  <c r="U44" i="50"/>
  <c r="T44" i="50"/>
  <c r="S44" i="50"/>
  <c r="R44" i="50"/>
  <c r="Q44" i="50"/>
  <c r="P44" i="50"/>
  <c r="O44" i="50"/>
  <c r="N44" i="50"/>
  <c r="M44" i="50"/>
  <c r="L44" i="50"/>
  <c r="K44" i="50"/>
  <c r="J44" i="50"/>
  <c r="I44" i="50"/>
  <c r="H44" i="50"/>
  <c r="G44" i="50"/>
  <c r="F44" i="50"/>
  <c r="Y43" i="50"/>
  <c r="X43" i="50"/>
  <c r="W43" i="50"/>
  <c r="V43" i="50"/>
  <c r="U43" i="50"/>
  <c r="T43" i="50"/>
  <c r="Q43" i="50"/>
  <c r="P43" i="50"/>
  <c r="O43" i="50"/>
  <c r="M43" i="50"/>
  <c r="L43" i="50"/>
  <c r="K43" i="50"/>
  <c r="J43" i="50"/>
  <c r="I43" i="50"/>
  <c r="H43" i="50"/>
  <c r="G43" i="50"/>
  <c r="F43" i="50"/>
  <c r="Y40" i="50"/>
  <c r="X40" i="50"/>
  <c r="W40" i="50"/>
  <c r="V40" i="50"/>
  <c r="U40" i="50"/>
  <c r="T40" i="50"/>
  <c r="S40" i="50"/>
  <c r="R40" i="50"/>
  <c r="Q40" i="50"/>
  <c r="P40" i="50"/>
  <c r="O40" i="50"/>
  <c r="N40" i="50"/>
  <c r="M40" i="50"/>
  <c r="L40" i="50"/>
  <c r="K40" i="50"/>
  <c r="J40" i="50"/>
  <c r="I40" i="50"/>
  <c r="H40" i="50"/>
  <c r="G40" i="50"/>
  <c r="F40" i="50"/>
  <c r="Y37" i="50"/>
  <c r="X37" i="50"/>
  <c r="W37" i="50"/>
  <c r="W36" i="50" s="1"/>
  <c r="W35" i="50" s="1"/>
  <c r="V37" i="50"/>
  <c r="U37" i="50"/>
  <c r="T37" i="50"/>
  <c r="S37" i="50"/>
  <c r="S36" i="50" s="1"/>
  <c r="R37" i="50"/>
  <c r="R36" i="50" s="1"/>
  <c r="Q37" i="50"/>
  <c r="Q36" i="50" s="1"/>
  <c r="Q35" i="50" s="1"/>
  <c r="P37" i="50"/>
  <c r="O37" i="50"/>
  <c r="N37" i="50"/>
  <c r="M37" i="50"/>
  <c r="M36" i="50" s="1"/>
  <c r="L37" i="50"/>
  <c r="L36" i="50" s="1"/>
  <c r="L35" i="50" s="1"/>
  <c r="K37" i="50"/>
  <c r="J37" i="50"/>
  <c r="I37" i="50"/>
  <c r="H37" i="50"/>
  <c r="G37" i="50"/>
  <c r="G36" i="50" s="1"/>
  <c r="G35" i="50" s="1"/>
  <c r="F37" i="50"/>
  <c r="Y36" i="50"/>
  <c r="X36" i="50"/>
  <c r="V36" i="50"/>
  <c r="U36" i="50"/>
  <c r="T36" i="50"/>
  <c r="P36" i="50"/>
  <c r="O36" i="50"/>
  <c r="N36" i="50"/>
  <c r="K36" i="50"/>
  <c r="J36" i="50"/>
  <c r="I36" i="50"/>
  <c r="H36" i="50"/>
  <c r="H35" i="50" s="1"/>
  <c r="Y35" i="50"/>
  <c r="X35" i="50"/>
  <c r="V35" i="50"/>
  <c r="U35" i="50"/>
  <c r="T35" i="50"/>
  <c r="P35" i="50"/>
  <c r="O35" i="50"/>
  <c r="K35" i="50"/>
  <c r="J35" i="50"/>
  <c r="I35" i="50"/>
  <c r="Y23" i="50"/>
  <c r="X23" i="50"/>
  <c r="W23" i="50"/>
  <c r="V23" i="50"/>
  <c r="U23" i="50"/>
  <c r="T23" i="50"/>
  <c r="S23" i="50"/>
  <c r="R23" i="50"/>
  <c r="Q23" i="50"/>
  <c r="P23" i="50"/>
  <c r="O23" i="50"/>
  <c r="N23" i="50"/>
  <c r="N19" i="50" s="1"/>
  <c r="N11" i="50" s="1"/>
  <c r="M23" i="50"/>
  <c r="L23" i="50"/>
  <c r="K23" i="50"/>
  <c r="J23" i="50"/>
  <c r="I23" i="50"/>
  <c r="I19" i="50" s="1"/>
  <c r="I11" i="50" s="1"/>
  <c r="H23" i="50"/>
  <c r="G23" i="50"/>
  <c r="F23" i="50"/>
  <c r="Y20" i="50"/>
  <c r="X20" i="50"/>
  <c r="W20" i="50"/>
  <c r="V20" i="50"/>
  <c r="U20" i="50"/>
  <c r="T20" i="50"/>
  <c r="S20" i="50"/>
  <c r="R20" i="50"/>
  <c r="Q20" i="50"/>
  <c r="P20" i="50"/>
  <c r="O20" i="50"/>
  <c r="N20" i="50"/>
  <c r="M20" i="50"/>
  <c r="L20" i="50"/>
  <c r="K20" i="50"/>
  <c r="J20" i="50"/>
  <c r="I20" i="50"/>
  <c r="H20" i="50"/>
  <c r="G20" i="50"/>
  <c r="F20" i="50"/>
  <c r="Y19" i="50"/>
  <c r="X19" i="50"/>
  <c r="W19" i="50"/>
  <c r="V19" i="50"/>
  <c r="U19" i="50"/>
  <c r="T19" i="50"/>
  <c r="S19" i="50"/>
  <c r="R19" i="50"/>
  <c r="Q19" i="50"/>
  <c r="P19" i="50"/>
  <c r="O19" i="50"/>
  <c r="M19" i="50"/>
  <c r="L19" i="50"/>
  <c r="K19" i="50"/>
  <c r="J19" i="50"/>
  <c r="H19" i="50"/>
  <c r="G19" i="50"/>
  <c r="F19" i="50"/>
  <c r="Y16" i="50"/>
  <c r="X16" i="50"/>
  <c r="W16" i="50"/>
  <c r="V16" i="50"/>
  <c r="U16" i="50"/>
  <c r="T16" i="50"/>
  <c r="S16" i="50"/>
  <c r="R16" i="50"/>
  <c r="Q16" i="50"/>
  <c r="P16" i="50"/>
  <c r="O16" i="50"/>
  <c r="N16" i="50"/>
  <c r="M16" i="50"/>
  <c r="L16" i="50"/>
  <c r="K16" i="50"/>
  <c r="J16" i="50"/>
  <c r="I16" i="50"/>
  <c r="H16" i="50"/>
  <c r="G16" i="50"/>
  <c r="F16" i="50"/>
  <c r="Y13" i="50"/>
  <c r="X13" i="50"/>
  <c r="W13" i="50"/>
  <c r="W12" i="50" s="1"/>
  <c r="W11" i="50" s="1"/>
  <c r="V13" i="50"/>
  <c r="V12" i="50" s="1"/>
  <c r="V11" i="50" s="1"/>
  <c r="U13" i="50"/>
  <c r="T13" i="50"/>
  <c r="S13" i="50"/>
  <c r="R13" i="50"/>
  <c r="R12" i="50" s="1"/>
  <c r="R11" i="50" s="1"/>
  <c r="Q13" i="50"/>
  <c r="P13" i="50"/>
  <c r="O13" i="50"/>
  <c r="N13" i="50"/>
  <c r="M13" i="50"/>
  <c r="L13" i="50"/>
  <c r="K13" i="50"/>
  <c r="J13" i="50"/>
  <c r="I13" i="50"/>
  <c r="H13" i="50"/>
  <c r="G13" i="50"/>
  <c r="F13" i="50"/>
  <c r="Y12" i="50"/>
  <c r="X12" i="50"/>
  <c r="U12" i="50"/>
  <c r="T12" i="50"/>
  <c r="S12" i="50"/>
  <c r="Q12" i="50"/>
  <c r="Q11" i="50" s="1"/>
  <c r="P12" i="50"/>
  <c r="O12" i="50"/>
  <c r="N12" i="50"/>
  <c r="M12" i="50"/>
  <c r="L12" i="50"/>
  <c r="L11" i="50" s="1"/>
  <c r="K12" i="50"/>
  <c r="J12" i="50"/>
  <c r="I12" i="50"/>
  <c r="H12" i="50"/>
  <c r="G12" i="50"/>
  <c r="F12" i="50"/>
  <c r="F11" i="50" s="1"/>
  <c r="Y11" i="50"/>
  <c r="X11" i="50"/>
  <c r="U11" i="50"/>
  <c r="T11" i="50"/>
  <c r="S11" i="50"/>
  <c r="P11" i="50"/>
  <c r="O11" i="50"/>
  <c r="M11" i="50"/>
  <c r="K11" i="50"/>
  <c r="J11" i="50"/>
  <c r="H11" i="50"/>
  <c r="G11" i="50"/>
  <c r="Y47" i="21"/>
  <c r="X47" i="21"/>
  <c r="W47" i="21"/>
  <c r="V47" i="21"/>
  <c r="U47" i="21"/>
  <c r="T47" i="21"/>
  <c r="S47" i="21"/>
  <c r="R47" i="21"/>
  <c r="Q47" i="21"/>
  <c r="P47" i="21"/>
  <c r="O47" i="21"/>
  <c r="N47" i="21"/>
  <c r="N43" i="21" s="1"/>
  <c r="N35" i="21" s="1"/>
  <c r="M47" i="21"/>
  <c r="L47" i="21"/>
  <c r="K47" i="21"/>
  <c r="J47" i="21"/>
  <c r="I47" i="21"/>
  <c r="H47" i="21"/>
  <c r="G47" i="21"/>
  <c r="F47" i="21"/>
  <c r="Y44" i="21"/>
  <c r="X44" i="21"/>
  <c r="W44" i="21"/>
  <c r="V44" i="21"/>
  <c r="U44" i="21"/>
  <c r="T44" i="21"/>
  <c r="S44" i="21"/>
  <c r="R44" i="21"/>
  <c r="Q44" i="21"/>
  <c r="P44" i="21"/>
  <c r="O44" i="21"/>
  <c r="N44" i="21"/>
  <c r="M44" i="21"/>
  <c r="L44" i="21"/>
  <c r="K44" i="21"/>
  <c r="J44" i="21"/>
  <c r="I44" i="21"/>
  <c r="H44" i="21"/>
  <c r="G44" i="21"/>
  <c r="F44" i="21"/>
  <c r="Y43" i="21"/>
  <c r="X43" i="21"/>
  <c r="W43" i="21"/>
  <c r="V43" i="21"/>
  <c r="U43" i="21"/>
  <c r="T43" i="21"/>
  <c r="S43" i="21"/>
  <c r="R43" i="21"/>
  <c r="Q43" i="21"/>
  <c r="P43" i="21"/>
  <c r="O43" i="21"/>
  <c r="M43" i="21"/>
  <c r="L43" i="21"/>
  <c r="K43" i="21"/>
  <c r="J43" i="21"/>
  <c r="I43" i="21"/>
  <c r="H43" i="21"/>
  <c r="G43" i="21"/>
  <c r="F43" i="21"/>
  <c r="Y40" i="21"/>
  <c r="X40" i="21"/>
  <c r="W40" i="21"/>
  <c r="V40" i="21"/>
  <c r="U40" i="21"/>
  <c r="T40" i="21"/>
  <c r="S40" i="21"/>
  <c r="R40" i="21"/>
  <c r="Q40" i="21"/>
  <c r="P40" i="21"/>
  <c r="O40" i="21"/>
  <c r="N40" i="21"/>
  <c r="M40" i="21"/>
  <c r="L40" i="21"/>
  <c r="K40" i="21"/>
  <c r="J40" i="21"/>
  <c r="I40" i="21"/>
  <c r="H40" i="21"/>
  <c r="G40" i="21"/>
  <c r="F40" i="21"/>
  <c r="Y37" i="21"/>
  <c r="X37" i="21"/>
  <c r="W37" i="21"/>
  <c r="V37" i="21"/>
  <c r="V36" i="21" s="1"/>
  <c r="V35" i="21" s="1"/>
  <c r="U37" i="21"/>
  <c r="T37" i="21"/>
  <c r="S37" i="21"/>
  <c r="R37" i="21"/>
  <c r="Q37" i="21"/>
  <c r="P37" i="21"/>
  <c r="O37" i="21"/>
  <c r="N37" i="21"/>
  <c r="M37" i="21"/>
  <c r="L37" i="21"/>
  <c r="K37" i="21"/>
  <c r="J37" i="21"/>
  <c r="I37" i="21"/>
  <c r="H37" i="21"/>
  <c r="G37" i="21"/>
  <c r="G36" i="21" s="1"/>
  <c r="G35" i="21" s="1"/>
  <c r="F37" i="21"/>
  <c r="F36" i="21" s="1"/>
  <c r="F35" i="21" s="1"/>
  <c r="Y36" i="21"/>
  <c r="X36" i="21"/>
  <c r="W36" i="21"/>
  <c r="W35" i="21" s="1"/>
  <c r="U36" i="21"/>
  <c r="T36" i="21"/>
  <c r="S36" i="21"/>
  <c r="R36" i="21"/>
  <c r="R35" i="21" s="1"/>
  <c r="Q36" i="21"/>
  <c r="Q35" i="21" s="1"/>
  <c r="P36" i="21"/>
  <c r="O36" i="21"/>
  <c r="N36" i="21"/>
  <c r="M36" i="21"/>
  <c r="L36" i="21"/>
  <c r="K36" i="21"/>
  <c r="J36" i="21"/>
  <c r="I36" i="21"/>
  <c r="H36" i="21"/>
  <c r="Y35" i="21"/>
  <c r="X35" i="21"/>
  <c r="U35" i="21"/>
  <c r="T35" i="21"/>
  <c r="S35" i="21"/>
  <c r="P35" i="21"/>
  <c r="O35" i="21"/>
  <c r="M35" i="21"/>
  <c r="L35" i="21"/>
  <c r="K35" i="21"/>
  <c r="J35" i="21"/>
  <c r="I35" i="21"/>
  <c r="H35" i="21"/>
  <c r="Y47" i="49"/>
  <c r="X47" i="49"/>
  <c r="W47" i="49"/>
  <c r="V47" i="49"/>
  <c r="U47" i="49"/>
  <c r="T47" i="49"/>
  <c r="S47" i="49"/>
  <c r="R47" i="49"/>
  <c r="Q47" i="49"/>
  <c r="P47" i="49"/>
  <c r="O47" i="49"/>
  <c r="N47" i="49"/>
  <c r="M47" i="49"/>
  <c r="L47" i="49"/>
  <c r="K47" i="49"/>
  <c r="J47" i="49"/>
  <c r="I47" i="49"/>
  <c r="H47" i="49"/>
  <c r="G47" i="49"/>
  <c r="F47" i="49"/>
  <c r="Y44" i="49"/>
  <c r="X44" i="49"/>
  <c r="W44" i="49"/>
  <c r="V44" i="49"/>
  <c r="U44" i="49"/>
  <c r="T44" i="49"/>
  <c r="S44" i="49"/>
  <c r="R44" i="49"/>
  <c r="Q44" i="49"/>
  <c r="P44" i="49"/>
  <c r="O44" i="49"/>
  <c r="N44" i="49"/>
  <c r="M44" i="49"/>
  <c r="L44" i="49"/>
  <c r="K44" i="49"/>
  <c r="J44" i="49"/>
  <c r="I44" i="49"/>
  <c r="H44" i="49"/>
  <c r="G44" i="49"/>
  <c r="F44" i="49"/>
  <c r="Y43" i="49"/>
  <c r="X43" i="49"/>
  <c r="W43" i="49"/>
  <c r="V43" i="49"/>
  <c r="U43" i="49"/>
  <c r="T43" i="49"/>
  <c r="S43" i="49"/>
  <c r="R43" i="49"/>
  <c r="Q43" i="49"/>
  <c r="P43" i="49"/>
  <c r="O43" i="49"/>
  <c r="N43" i="49"/>
  <c r="M43" i="49"/>
  <c r="L43" i="49"/>
  <c r="K43" i="49"/>
  <c r="J43" i="49"/>
  <c r="I43" i="49"/>
  <c r="H43" i="49"/>
  <c r="G43" i="49"/>
  <c r="F43" i="49"/>
  <c r="Y40" i="49"/>
  <c r="X40" i="49"/>
  <c r="W40" i="49"/>
  <c r="V40" i="49"/>
  <c r="U40" i="49"/>
  <c r="T40" i="49"/>
  <c r="S40" i="49"/>
  <c r="R40" i="49"/>
  <c r="Q40" i="49"/>
  <c r="P40" i="49"/>
  <c r="O40" i="49"/>
  <c r="N40" i="49"/>
  <c r="M40" i="49"/>
  <c r="L40" i="49"/>
  <c r="K40" i="49"/>
  <c r="J40" i="49"/>
  <c r="I40" i="49"/>
  <c r="H40" i="49"/>
  <c r="G40" i="49"/>
  <c r="F40" i="49"/>
  <c r="Y37" i="49"/>
  <c r="X37" i="49"/>
  <c r="W37" i="49"/>
  <c r="W36" i="49" s="1"/>
  <c r="W35" i="49" s="1"/>
  <c r="V37" i="49"/>
  <c r="V36" i="49" s="1"/>
  <c r="V35" i="49" s="1"/>
  <c r="U37" i="49"/>
  <c r="T37" i="49"/>
  <c r="S37" i="49"/>
  <c r="R37" i="49"/>
  <c r="R36" i="49" s="1"/>
  <c r="R35" i="49" s="1"/>
  <c r="Q37" i="49"/>
  <c r="P37" i="49"/>
  <c r="O37" i="49"/>
  <c r="N37" i="49"/>
  <c r="M37" i="49"/>
  <c r="L37" i="49"/>
  <c r="K37" i="49"/>
  <c r="J37" i="49"/>
  <c r="I37" i="49"/>
  <c r="H37" i="49"/>
  <c r="G37" i="49"/>
  <c r="F37" i="49"/>
  <c r="Y36" i="49"/>
  <c r="X36" i="49"/>
  <c r="U36" i="49"/>
  <c r="T36" i="49"/>
  <c r="S36" i="49"/>
  <c r="Q36" i="49"/>
  <c r="P36" i="49"/>
  <c r="O36" i="49"/>
  <c r="N36" i="49"/>
  <c r="M36" i="49"/>
  <c r="L36" i="49"/>
  <c r="K36" i="49"/>
  <c r="J36" i="49"/>
  <c r="I36" i="49"/>
  <c r="H36" i="49"/>
  <c r="G36" i="49"/>
  <c r="F36" i="49"/>
  <c r="F35" i="49" s="1"/>
  <c r="Y35" i="49"/>
  <c r="X35" i="49"/>
  <c r="U35" i="49"/>
  <c r="T35" i="49"/>
  <c r="S35" i="49"/>
  <c r="Q35" i="49"/>
  <c r="P35" i="49"/>
  <c r="O35" i="49"/>
  <c r="N35" i="49"/>
  <c r="M35" i="49"/>
  <c r="L35" i="49"/>
  <c r="K35" i="49"/>
  <c r="J35" i="49"/>
  <c r="I35" i="49"/>
  <c r="H35" i="49"/>
  <c r="G35" i="49"/>
  <c r="Y23" i="49"/>
  <c r="X23" i="49"/>
  <c r="W23" i="49"/>
  <c r="V23" i="49"/>
  <c r="U23" i="49"/>
  <c r="T23" i="49"/>
  <c r="S23" i="49"/>
  <c r="R23" i="49"/>
  <c r="Q23" i="49"/>
  <c r="P23" i="49"/>
  <c r="O23" i="49"/>
  <c r="N23" i="49"/>
  <c r="M23" i="49"/>
  <c r="L23" i="49"/>
  <c r="K23" i="49"/>
  <c r="J23" i="49"/>
  <c r="I23" i="49"/>
  <c r="H23" i="49"/>
  <c r="G23" i="49"/>
  <c r="F23" i="49"/>
  <c r="Y20" i="49"/>
  <c r="X20" i="49"/>
  <c r="W20" i="49"/>
  <c r="V20" i="49"/>
  <c r="U20" i="49"/>
  <c r="T20" i="49"/>
  <c r="S20" i="49"/>
  <c r="R20" i="49"/>
  <c r="Q20" i="49"/>
  <c r="P20" i="49"/>
  <c r="O20" i="49"/>
  <c r="N20" i="49"/>
  <c r="M20" i="49"/>
  <c r="L20" i="49"/>
  <c r="K20" i="49"/>
  <c r="J20" i="49"/>
  <c r="I20" i="49"/>
  <c r="H20" i="49"/>
  <c r="G20" i="49"/>
  <c r="F20" i="49"/>
  <c r="Y19" i="49"/>
  <c r="X19" i="49"/>
  <c r="W19" i="49"/>
  <c r="V19" i="49"/>
  <c r="U19" i="49"/>
  <c r="T19" i="49"/>
  <c r="S19" i="49"/>
  <c r="R19" i="49"/>
  <c r="Q19" i="49"/>
  <c r="P19" i="49"/>
  <c r="O19" i="49"/>
  <c r="N19" i="49"/>
  <c r="M19" i="49"/>
  <c r="L19" i="49"/>
  <c r="K19" i="49"/>
  <c r="J19" i="49"/>
  <c r="I19" i="49"/>
  <c r="H19" i="49"/>
  <c r="G19" i="49"/>
  <c r="F19" i="49"/>
  <c r="Y16" i="49"/>
  <c r="X16" i="49"/>
  <c r="W16" i="49"/>
  <c r="V16" i="49"/>
  <c r="U16" i="49"/>
  <c r="T16" i="49"/>
  <c r="S16" i="49"/>
  <c r="R16" i="49"/>
  <c r="Q16" i="49"/>
  <c r="P16" i="49"/>
  <c r="O16" i="49"/>
  <c r="N16" i="49"/>
  <c r="M16" i="49"/>
  <c r="L16" i="49"/>
  <c r="K16" i="49"/>
  <c r="J16" i="49"/>
  <c r="I16" i="49"/>
  <c r="H16" i="49"/>
  <c r="G16" i="49"/>
  <c r="F16" i="49"/>
  <c r="Y13" i="49"/>
  <c r="X13" i="49"/>
  <c r="W13" i="49"/>
  <c r="W12" i="49" s="1"/>
  <c r="W11" i="49" s="1"/>
  <c r="V13" i="49"/>
  <c r="U13" i="49"/>
  <c r="T13" i="49"/>
  <c r="S13" i="49"/>
  <c r="R13" i="49"/>
  <c r="R12" i="49" s="1"/>
  <c r="R11" i="49" s="1"/>
  <c r="Q13" i="49"/>
  <c r="P13" i="49"/>
  <c r="O13" i="49"/>
  <c r="N13" i="49"/>
  <c r="M13" i="49"/>
  <c r="L13" i="49"/>
  <c r="K13" i="49"/>
  <c r="J13" i="49"/>
  <c r="I13" i="49"/>
  <c r="H13" i="49"/>
  <c r="G13" i="49"/>
  <c r="F13" i="49"/>
  <c r="F12" i="49" s="1"/>
  <c r="F11" i="49" s="1"/>
  <c r="Y12" i="49"/>
  <c r="X12" i="49"/>
  <c r="V12" i="49"/>
  <c r="U12" i="49"/>
  <c r="T12" i="49"/>
  <c r="S12" i="49"/>
  <c r="Q12" i="49"/>
  <c r="P12" i="49"/>
  <c r="O12" i="49"/>
  <c r="N12" i="49"/>
  <c r="M12" i="49"/>
  <c r="M11" i="49" s="1"/>
  <c r="L12" i="49"/>
  <c r="L11" i="49" s="1"/>
  <c r="K12" i="49"/>
  <c r="J12" i="49"/>
  <c r="I12" i="49"/>
  <c r="H12" i="49"/>
  <c r="G12" i="49"/>
  <c r="Y11" i="49"/>
  <c r="X11" i="49"/>
  <c r="V11" i="49"/>
  <c r="U11" i="49"/>
  <c r="T11" i="49"/>
  <c r="S11" i="49"/>
  <c r="Q11" i="49"/>
  <c r="P11" i="49"/>
  <c r="O11" i="49"/>
  <c r="N11" i="49"/>
  <c r="K11" i="49"/>
  <c r="J11" i="49"/>
  <c r="I11" i="49"/>
  <c r="H11" i="49"/>
  <c r="G11" i="49"/>
  <c r="Y47" i="20"/>
  <c r="X47" i="20"/>
  <c r="W47" i="20"/>
  <c r="V47" i="20"/>
  <c r="U47" i="20"/>
  <c r="T47" i="20"/>
  <c r="S47" i="20"/>
  <c r="R47" i="20"/>
  <c r="Q47" i="20"/>
  <c r="P47" i="20"/>
  <c r="O47" i="20"/>
  <c r="N47" i="20"/>
  <c r="M47" i="20"/>
  <c r="L47" i="20"/>
  <c r="K47" i="20"/>
  <c r="J47" i="20"/>
  <c r="I47" i="20"/>
  <c r="H47" i="20"/>
  <c r="G47" i="20"/>
  <c r="F47" i="20"/>
  <c r="Y44" i="20"/>
  <c r="X44" i="20"/>
  <c r="W44" i="20"/>
  <c r="V44" i="20"/>
  <c r="U44" i="20"/>
  <c r="T44" i="20"/>
  <c r="S44" i="20"/>
  <c r="R44" i="20"/>
  <c r="Q44" i="20"/>
  <c r="P44" i="20"/>
  <c r="O44" i="20"/>
  <c r="N44" i="20"/>
  <c r="M44" i="20"/>
  <c r="L44" i="20"/>
  <c r="K44" i="20"/>
  <c r="J44" i="20"/>
  <c r="I44" i="20"/>
  <c r="H44" i="20"/>
  <c r="G44" i="20"/>
  <c r="F44" i="20"/>
  <c r="Y43" i="20"/>
  <c r="X43" i="20"/>
  <c r="W43" i="20"/>
  <c r="V43" i="20"/>
  <c r="U43" i="20"/>
  <c r="T43" i="20"/>
  <c r="S43" i="20"/>
  <c r="R43" i="20"/>
  <c r="Q43" i="20"/>
  <c r="P43" i="20"/>
  <c r="O43" i="20"/>
  <c r="N43" i="20"/>
  <c r="M43" i="20"/>
  <c r="L43" i="20"/>
  <c r="K43" i="20"/>
  <c r="J43" i="20"/>
  <c r="I43" i="20"/>
  <c r="H43" i="20"/>
  <c r="G43" i="20"/>
  <c r="F43" i="20"/>
  <c r="Y40" i="20"/>
  <c r="X40" i="20"/>
  <c r="W40" i="20"/>
  <c r="V40" i="20"/>
  <c r="U40" i="20"/>
  <c r="T40" i="20"/>
  <c r="S40" i="20"/>
  <c r="R40" i="20"/>
  <c r="Q40" i="20"/>
  <c r="P40" i="20"/>
  <c r="O40" i="20"/>
  <c r="N40" i="20"/>
  <c r="M40" i="20"/>
  <c r="L40" i="20"/>
  <c r="K40" i="20"/>
  <c r="J40" i="20"/>
  <c r="I40" i="20"/>
  <c r="H40" i="20"/>
  <c r="G40" i="20"/>
  <c r="F40" i="20"/>
  <c r="Y37" i="20"/>
  <c r="X37" i="20"/>
  <c r="W37" i="20"/>
  <c r="V37" i="20"/>
  <c r="U37" i="20"/>
  <c r="T37" i="20"/>
  <c r="S37" i="20"/>
  <c r="R37" i="20"/>
  <c r="Q37" i="20"/>
  <c r="P37" i="20"/>
  <c r="O37" i="20"/>
  <c r="N37" i="20"/>
  <c r="M37" i="20"/>
  <c r="L37" i="20"/>
  <c r="K37" i="20"/>
  <c r="J37" i="20"/>
  <c r="I37" i="20"/>
  <c r="H37" i="20"/>
  <c r="G37" i="20"/>
  <c r="F37" i="20"/>
  <c r="Y36" i="20"/>
  <c r="X36" i="20"/>
  <c r="W36" i="20"/>
  <c r="V36" i="20"/>
  <c r="U36" i="20"/>
  <c r="T36" i="20"/>
  <c r="S36" i="20"/>
  <c r="R36" i="20"/>
  <c r="Q36" i="20"/>
  <c r="P36" i="20"/>
  <c r="O36" i="20"/>
  <c r="N36" i="20"/>
  <c r="M36" i="20"/>
  <c r="L36" i="20"/>
  <c r="K36" i="20"/>
  <c r="J36" i="20"/>
  <c r="I36" i="20"/>
  <c r="H36" i="20"/>
  <c r="G36" i="20"/>
  <c r="F36" i="20"/>
  <c r="Y35" i="20"/>
  <c r="X35" i="20"/>
  <c r="W35" i="20"/>
  <c r="V35" i="20"/>
  <c r="U35" i="20"/>
  <c r="T35" i="20"/>
  <c r="S35" i="20"/>
  <c r="R35" i="20"/>
  <c r="Q35" i="20"/>
  <c r="P35" i="20"/>
  <c r="O35" i="20"/>
  <c r="N35" i="20"/>
  <c r="M35" i="20"/>
  <c r="L35" i="20"/>
  <c r="K35" i="20"/>
  <c r="J35" i="20"/>
  <c r="I35" i="20"/>
  <c r="H35" i="20"/>
  <c r="G35" i="20"/>
  <c r="F35" i="20"/>
  <c r="K11" i="20"/>
  <c r="P11" i="20"/>
  <c r="U11" i="20"/>
  <c r="K12" i="20"/>
  <c r="P12" i="20"/>
  <c r="U12" i="20"/>
  <c r="K13" i="20"/>
  <c r="P13" i="20"/>
  <c r="U13" i="20"/>
  <c r="F13" i="20"/>
  <c r="K16" i="20"/>
  <c r="P16" i="20"/>
  <c r="U16" i="20"/>
  <c r="F16" i="20"/>
  <c r="K19" i="20"/>
  <c r="P19" i="20"/>
  <c r="U19" i="20"/>
  <c r="K20" i="20"/>
  <c r="P20" i="20"/>
  <c r="U20" i="20"/>
  <c r="F20" i="20"/>
  <c r="K23" i="20"/>
  <c r="P23" i="20"/>
  <c r="U23" i="20"/>
  <c r="F23" i="20"/>
  <c r="P47" i="1" l="1"/>
  <c r="F47" i="1"/>
  <c r="J47" i="1"/>
  <c r="F30" i="34"/>
  <c r="F26" i="34"/>
  <c r="F34" i="34"/>
  <c r="F19" i="20"/>
  <c r="F12" i="20"/>
  <c r="H47" i="1"/>
  <c r="L47" i="1"/>
  <c r="N47" i="1"/>
  <c r="J43" i="34"/>
  <c r="H43" i="34"/>
  <c r="F38" i="34"/>
  <c r="E43" i="34"/>
  <c r="F21" i="34"/>
  <c r="D43" i="34"/>
  <c r="F12" i="34"/>
  <c r="F14" i="34" s="1"/>
  <c r="C42" i="33"/>
  <c r="C24" i="33"/>
  <c r="D34" i="32"/>
  <c r="D50" i="37"/>
  <c r="D31" i="37"/>
  <c r="D33" i="37" s="1"/>
  <c r="R35" i="50"/>
  <c r="M35" i="50"/>
  <c r="S35" i="50"/>
  <c r="F36" i="50"/>
  <c r="F35" i="50" s="1"/>
  <c r="N33" i="67"/>
  <c r="J33" i="67"/>
  <c r="F33" i="67"/>
  <c r="N32" i="67"/>
  <c r="J32" i="67"/>
  <c r="F32" i="67"/>
  <c r="N31" i="67"/>
  <c r="J31" i="67"/>
  <c r="F31" i="67"/>
  <c r="N30" i="67"/>
  <c r="J30" i="67"/>
  <c r="F30" i="67"/>
  <c r="N29" i="67"/>
  <c r="J29" i="67"/>
  <c r="F29" i="67"/>
  <c r="N28" i="67"/>
  <c r="M28" i="67"/>
  <c r="L28" i="67"/>
  <c r="I28" i="67"/>
  <c r="H28" i="67"/>
  <c r="J28" i="67" s="1"/>
  <c r="E28" i="67"/>
  <c r="D28" i="67"/>
  <c r="F28" i="67" s="1"/>
  <c r="N27" i="67"/>
  <c r="J27" i="67"/>
  <c r="F27" i="67"/>
  <c r="N26" i="67"/>
  <c r="J26" i="67"/>
  <c r="F26" i="67"/>
  <c r="N25" i="67"/>
  <c r="J25" i="67"/>
  <c r="F25" i="67"/>
  <c r="N24" i="67"/>
  <c r="J24" i="67"/>
  <c r="F24" i="67"/>
  <c r="N23" i="67"/>
  <c r="M23" i="67"/>
  <c r="L23" i="67"/>
  <c r="I23" i="67"/>
  <c r="H23" i="67"/>
  <c r="J23" i="67" s="1"/>
  <c r="E23" i="67"/>
  <c r="D23" i="67"/>
  <c r="F23" i="67" s="1"/>
  <c r="N17" i="67"/>
  <c r="J17" i="67"/>
  <c r="F17" i="67"/>
  <c r="N16" i="67"/>
  <c r="J16" i="67"/>
  <c r="F16" i="67"/>
  <c r="N15" i="67"/>
  <c r="J15" i="67"/>
  <c r="F15" i="67"/>
  <c r="N14" i="67"/>
  <c r="J14" i="67"/>
  <c r="F14" i="67"/>
  <c r="N13" i="67"/>
  <c r="J13" i="67"/>
  <c r="F13" i="67"/>
  <c r="N12" i="67"/>
  <c r="M12" i="67"/>
  <c r="L12" i="67"/>
  <c r="I12" i="67"/>
  <c r="H12" i="67"/>
  <c r="E12" i="67"/>
  <c r="D12" i="67"/>
  <c r="N11" i="67"/>
  <c r="J11" i="67"/>
  <c r="F11" i="67"/>
  <c r="N10" i="67"/>
  <c r="J10" i="67"/>
  <c r="F10" i="67"/>
  <c r="N9" i="67"/>
  <c r="J9" i="67"/>
  <c r="F9" i="67"/>
  <c r="N8" i="67"/>
  <c r="J8" i="67"/>
  <c r="F8" i="67"/>
  <c r="M7" i="67"/>
  <c r="L7" i="67"/>
  <c r="N7" i="67" s="1"/>
  <c r="I7" i="67"/>
  <c r="H7" i="67"/>
  <c r="J7" i="67" s="1"/>
  <c r="E7" i="67"/>
  <c r="F7" i="67" s="1"/>
  <c r="D7" i="67"/>
  <c r="N49" i="19"/>
  <c r="J49" i="19"/>
  <c r="N48" i="19"/>
  <c r="J48" i="19"/>
  <c r="N47" i="19"/>
  <c r="J47" i="19"/>
  <c r="N46" i="19"/>
  <c r="J46" i="19"/>
  <c r="N45" i="19"/>
  <c r="J45" i="19"/>
  <c r="M44" i="19"/>
  <c r="N44" i="19" s="1"/>
  <c r="L44" i="19"/>
  <c r="I44" i="19"/>
  <c r="H44" i="19"/>
  <c r="J44" i="19" s="1"/>
  <c r="N43" i="19"/>
  <c r="J43" i="19"/>
  <c r="N42" i="19"/>
  <c r="J42" i="19"/>
  <c r="N41" i="19"/>
  <c r="J41" i="19"/>
  <c r="N40" i="19"/>
  <c r="J40" i="19"/>
  <c r="M39" i="19"/>
  <c r="L39" i="19"/>
  <c r="N39" i="19" s="1"/>
  <c r="I39" i="19"/>
  <c r="H39" i="19"/>
  <c r="J39" i="19" s="1"/>
  <c r="N17" i="19"/>
  <c r="J17" i="19"/>
  <c r="F17" i="19"/>
  <c r="N16" i="19"/>
  <c r="J16" i="19"/>
  <c r="F16" i="19"/>
  <c r="N15" i="19"/>
  <c r="J15" i="19"/>
  <c r="F15" i="19"/>
  <c r="N14" i="19"/>
  <c r="J14" i="19"/>
  <c r="F14" i="19"/>
  <c r="N13" i="19"/>
  <c r="J13" i="19"/>
  <c r="F13" i="19"/>
  <c r="J12" i="19"/>
  <c r="D12" i="19"/>
  <c r="F12" i="19" s="1"/>
  <c r="N11" i="19"/>
  <c r="J11" i="19"/>
  <c r="F11" i="19"/>
  <c r="N10" i="19"/>
  <c r="J10" i="19"/>
  <c r="F10" i="19"/>
  <c r="N9" i="19"/>
  <c r="J9" i="19"/>
  <c r="F9" i="19"/>
  <c r="N8" i="19"/>
  <c r="J8" i="19"/>
  <c r="F8" i="19"/>
  <c r="M7" i="19"/>
  <c r="L7" i="19"/>
  <c r="I7" i="19"/>
  <c r="H7" i="19"/>
  <c r="E7" i="19"/>
  <c r="D7" i="19"/>
  <c r="F49" i="19"/>
  <c r="F48" i="19"/>
  <c r="F47" i="19"/>
  <c r="F46" i="19"/>
  <c r="F45" i="19"/>
  <c r="E44" i="19"/>
  <c r="D44" i="19"/>
  <c r="F44" i="19" s="1"/>
  <c r="F43" i="19"/>
  <c r="F42" i="19"/>
  <c r="F41" i="19"/>
  <c r="F40" i="19"/>
  <c r="E39" i="19"/>
  <c r="D39" i="19"/>
  <c r="F39" i="19" s="1"/>
  <c r="N33" i="19"/>
  <c r="J33" i="19"/>
  <c r="F33" i="19"/>
  <c r="N32" i="19"/>
  <c r="J32" i="19"/>
  <c r="F32" i="19"/>
  <c r="N31" i="19"/>
  <c r="J31" i="19"/>
  <c r="F31" i="19"/>
  <c r="N30" i="19"/>
  <c r="J30" i="19"/>
  <c r="F30" i="19"/>
  <c r="N29" i="19"/>
  <c r="J29" i="19"/>
  <c r="F29" i="19"/>
  <c r="M28" i="19"/>
  <c r="L28" i="19"/>
  <c r="N28" i="19" s="1"/>
  <c r="I28" i="19"/>
  <c r="H28" i="19"/>
  <c r="J28" i="19" s="1"/>
  <c r="E28" i="19"/>
  <c r="D28" i="19"/>
  <c r="F28" i="19" s="1"/>
  <c r="N27" i="19"/>
  <c r="J27" i="19"/>
  <c r="F27" i="19"/>
  <c r="N26" i="19"/>
  <c r="J26" i="19"/>
  <c r="F26" i="19"/>
  <c r="N25" i="19"/>
  <c r="J25" i="19"/>
  <c r="F25" i="19"/>
  <c r="N24" i="19"/>
  <c r="J24" i="19"/>
  <c r="F24" i="19"/>
  <c r="M23" i="19"/>
  <c r="L23" i="19"/>
  <c r="N23" i="19" s="1"/>
  <c r="I23" i="19"/>
  <c r="H23" i="19"/>
  <c r="J23" i="19" s="1"/>
  <c r="F23" i="19"/>
  <c r="E23" i="19"/>
  <c r="D23" i="19"/>
  <c r="N17" i="66"/>
  <c r="J17" i="66"/>
  <c r="F17" i="66"/>
  <c r="N16" i="66"/>
  <c r="J16" i="66"/>
  <c r="F16" i="66"/>
  <c r="N15" i="66"/>
  <c r="J15" i="66"/>
  <c r="F15" i="66"/>
  <c r="N14" i="66"/>
  <c r="J14" i="66"/>
  <c r="F14" i="66"/>
  <c r="N13" i="66"/>
  <c r="J13" i="66"/>
  <c r="F13" i="66"/>
  <c r="N12" i="66"/>
  <c r="M12" i="66"/>
  <c r="L12" i="66"/>
  <c r="I12" i="66"/>
  <c r="H12" i="66"/>
  <c r="E12" i="66"/>
  <c r="D12" i="66"/>
  <c r="F12" i="66" s="1"/>
  <c r="N11" i="66"/>
  <c r="J11" i="66"/>
  <c r="F11" i="66"/>
  <c r="N10" i="66"/>
  <c r="J10" i="66"/>
  <c r="F10" i="66"/>
  <c r="N9" i="66"/>
  <c r="J9" i="66"/>
  <c r="F9" i="66"/>
  <c r="N8" i="66"/>
  <c r="J8" i="66"/>
  <c r="F8" i="66"/>
  <c r="M7" i="66"/>
  <c r="L7" i="66"/>
  <c r="N7" i="66" s="1"/>
  <c r="I7" i="66"/>
  <c r="H7" i="66"/>
  <c r="J7" i="66" s="1"/>
  <c r="E7" i="66"/>
  <c r="F7" i="66" s="1"/>
  <c r="D7" i="66"/>
  <c r="N33" i="66"/>
  <c r="J33" i="66"/>
  <c r="F33" i="66"/>
  <c r="N32" i="66"/>
  <c r="J32" i="66"/>
  <c r="F32" i="66"/>
  <c r="N31" i="66"/>
  <c r="J31" i="66"/>
  <c r="F31" i="66"/>
  <c r="N30" i="66"/>
  <c r="J30" i="66"/>
  <c r="F30" i="66"/>
  <c r="N29" i="66"/>
  <c r="J29" i="66"/>
  <c r="F29" i="66"/>
  <c r="M28" i="66"/>
  <c r="N28" i="66" s="1"/>
  <c r="L28" i="66"/>
  <c r="I28" i="66"/>
  <c r="H28" i="66"/>
  <c r="E28" i="66"/>
  <c r="D28" i="66"/>
  <c r="F28" i="66" s="1"/>
  <c r="N27" i="66"/>
  <c r="J27" i="66"/>
  <c r="F27" i="66"/>
  <c r="N26" i="66"/>
  <c r="J26" i="66"/>
  <c r="F26" i="66"/>
  <c r="N25" i="66"/>
  <c r="J25" i="66"/>
  <c r="F25" i="66"/>
  <c r="N24" i="66"/>
  <c r="J24" i="66"/>
  <c r="F24" i="66"/>
  <c r="M23" i="66"/>
  <c r="L23" i="66"/>
  <c r="N23" i="66" s="1"/>
  <c r="I23" i="66"/>
  <c r="H23" i="66"/>
  <c r="J23" i="66" s="1"/>
  <c r="E23" i="66"/>
  <c r="F23" i="66" s="1"/>
  <c r="D23" i="66"/>
  <c r="N49" i="18"/>
  <c r="J49" i="18"/>
  <c r="F49" i="18"/>
  <c r="N48" i="18"/>
  <c r="J48" i="18"/>
  <c r="F48" i="18"/>
  <c r="N47" i="18"/>
  <c r="J47" i="18"/>
  <c r="F47" i="18"/>
  <c r="N46" i="18"/>
  <c r="J46" i="18"/>
  <c r="F46" i="18"/>
  <c r="N45" i="18"/>
  <c r="J45" i="18"/>
  <c r="F45" i="18"/>
  <c r="M44" i="18"/>
  <c r="L44" i="18"/>
  <c r="N44" i="18" s="1"/>
  <c r="I44" i="18"/>
  <c r="H44" i="18"/>
  <c r="J44" i="18" s="1"/>
  <c r="E44" i="18"/>
  <c r="D44" i="18"/>
  <c r="F44" i="18" s="1"/>
  <c r="N43" i="18"/>
  <c r="J43" i="18"/>
  <c r="F43" i="18"/>
  <c r="N42" i="18"/>
  <c r="J42" i="18"/>
  <c r="F42" i="18"/>
  <c r="N41" i="18"/>
  <c r="J41" i="18"/>
  <c r="F41" i="18"/>
  <c r="N40" i="18"/>
  <c r="J40" i="18"/>
  <c r="F40" i="18"/>
  <c r="M39" i="18"/>
  <c r="L39" i="18"/>
  <c r="N39" i="18" s="1"/>
  <c r="I39" i="18"/>
  <c r="H39" i="18"/>
  <c r="J39" i="18" s="1"/>
  <c r="E39" i="18"/>
  <c r="D39" i="18"/>
  <c r="N33" i="18"/>
  <c r="J33" i="18"/>
  <c r="F33" i="18"/>
  <c r="N32" i="18"/>
  <c r="J32" i="18"/>
  <c r="F32" i="18"/>
  <c r="N31" i="18"/>
  <c r="J31" i="18"/>
  <c r="F31" i="18"/>
  <c r="N30" i="18"/>
  <c r="J30" i="18"/>
  <c r="F30" i="18"/>
  <c r="N29" i="18"/>
  <c r="J29" i="18"/>
  <c r="F29" i="18"/>
  <c r="M28" i="18"/>
  <c r="L28" i="18"/>
  <c r="N28" i="18" s="1"/>
  <c r="J28" i="18"/>
  <c r="I28" i="18"/>
  <c r="H28" i="18"/>
  <c r="E28" i="18"/>
  <c r="F28" i="18" s="1"/>
  <c r="D28" i="18"/>
  <c r="N27" i="18"/>
  <c r="J27" i="18"/>
  <c r="F27" i="18"/>
  <c r="N26" i="18"/>
  <c r="J26" i="18"/>
  <c r="F26" i="18"/>
  <c r="N25" i="18"/>
  <c r="J25" i="18"/>
  <c r="F25" i="18"/>
  <c r="N24" i="18"/>
  <c r="J24" i="18"/>
  <c r="F24" i="18"/>
  <c r="M23" i="18"/>
  <c r="L23" i="18"/>
  <c r="N23" i="18" s="1"/>
  <c r="I23" i="18"/>
  <c r="H23" i="18"/>
  <c r="J23" i="18" s="1"/>
  <c r="F23" i="18"/>
  <c r="E23" i="18"/>
  <c r="D23" i="18"/>
  <c r="N17" i="18"/>
  <c r="N16" i="18"/>
  <c r="N15" i="18"/>
  <c r="N14" i="18"/>
  <c r="N13" i="18"/>
  <c r="N11" i="18"/>
  <c r="N10" i="18"/>
  <c r="N9" i="18"/>
  <c r="N8" i="18"/>
  <c r="M7" i="18"/>
  <c r="L7" i="18"/>
  <c r="J17" i="18"/>
  <c r="J16" i="18"/>
  <c r="J15" i="18"/>
  <c r="J14" i="18"/>
  <c r="J13" i="18"/>
  <c r="J12" i="18"/>
  <c r="J11" i="18"/>
  <c r="J10" i="18"/>
  <c r="J9" i="18"/>
  <c r="J8" i="18"/>
  <c r="I7" i="18"/>
  <c r="H7" i="18"/>
  <c r="E12" i="18"/>
  <c r="D12" i="18"/>
  <c r="F17" i="18"/>
  <c r="F14" i="18"/>
  <c r="F15" i="18"/>
  <c r="F16" i="18"/>
  <c r="F13" i="18"/>
  <c r="F10" i="18"/>
  <c r="F11" i="18"/>
  <c r="F9" i="18"/>
  <c r="F8" i="18"/>
  <c r="E7" i="18"/>
  <c r="D7" i="18"/>
  <c r="D18" i="17"/>
  <c r="C18" i="17"/>
  <c r="D17" i="17"/>
  <c r="M18" i="17"/>
  <c r="L18" i="17"/>
  <c r="M17" i="17"/>
  <c r="J18" i="17"/>
  <c r="J17" i="17" s="1"/>
  <c r="I18" i="17"/>
  <c r="G8" i="17"/>
  <c r="G7" i="17" s="1"/>
  <c r="F8" i="17"/>
  <c r="G18" i="17"/>
  <c r="G17" i="17" s="1"/>
  <c r="F18" i="17"/>
  <c r="J7" i="17"/>
  <c r="M7" i="17"/>
  <c r="D8" i="17"/>
  <c r="D7" i="17" s="1"/>
  <c r="J8" i="17"/>
  <c r="M8" i="17"/>
  <c r="C8" i="17"/>
  <c r="I8" i="17"/>
  <c r="L8" i="17"/>
  <c r="D13" i="16"/>
  <c r="C13" i="16"/>
  <c r="N13" i="16"/>
  <c r="L13" i="16"/>
  <c r="J13" i="16"/>
  <c r="I13" i="16"/>
  <c r="G13" i="16"/>
  <c r="F13" i="16"/>
  <c r="J16" i="15"/>
  <c r="I16" i="15"/>
  <c r="G16" i="15"/>
  <c r="F16" i="15"/>
  <c r="D16" i="15"/>
  <c r="C16" i="15"/>
  <c r="J31" i="15"/>
  <c r="I31" i="15"/>
  <c r="G31" i="15"/>
  <c r="F31" i="15"/>
  <c r="D31" i="15"/>
  <c r="C31" i="15"/>
  <c r="J46" i="15"/>
  <c r="I46" i="15"/>
  <c r="G46" i="15"/>
  <c r="F46" i="15"/>
  <c r="D46" i="15"/>
  <c r="C46" i="15"/>
  <c r="J31" i="65"/>
  <c r="I31" i="65"/>
  <c r="G31" i="65"/>
  <c r="F31" i="65"/>
  <c r="D31" i="65"/>
  <c r="C31" i="65"/>
  <c r="J16" i="65"/>
  <c r="I16" i="65"/>
  <c r="G16" i="65"/>
  <c r="F16" i="65"/>
  <c r="D16" i="65"/>
  <c r="C16" i="65"/>
  <c r="C37" i="14"/>
  <c r="C27" i="14"/>
  <c r="C17" i="14"/>
  <c r="J38" i="46"/>
  <c r="E38" i="46"/>
  <c r="C38" i="46"/>
  <c r="J37" i="46"/>
  <c r="E37" i="46"/>
  <c r="C37" i="46"/>
  <c r="C27" i="46"/>
  <c r="E27" i="46"/>
  <c r="J27" i="46"/>
  <c r="J17" i="46"/>
  <c r="E17" i="46"/>
  <c r="C17" i="46"/>
  <c r="C38" i="41"/>
  <c r="E38" i="41"/>
  <c r="J38" i="41"/>
  <c r="J17" i="41"/>
  <c r="J27" i="41"/>
  <c r="J37" i="41"/>
  <c r="E37" i="41"/>
  <c r="C37" i="41"/>
  <c r="C27" i="41"/>
  <c r="E27" i="41"/>
  <c r="E17" i="41"/>
  <c r="C17" i="41"/>
  <c r="C38" i="64"/>
  <c r="E38" i="64"/>
  <c r="J38" i="64"/>
  <c r="J37" i="64"/>
  <c r="E37" i="64"/>
  <c r="C37" i="64"/>
  <c r="C27" i="64"/>
  <c r="E27" i="64"/>
  <c r="J27" i="64"/>
  <c r="J17" i="64"/>
  <c r="E17" i="64"/>
  <c r="C17" i="64"/>
  <c r="J33" i="13"/>
  <c r="I33" i="13"/>
  <c r="H33" i="13"/>
  <c r="G33" i="13"/>
  <c r="F33" i="13"/>
  <c r="E33" i="13"/>
  <c r="D33" i="13"/>
  <c r="C33" i="13"/>
  <c r="K32" i="13"/>
  <c r="K31" i="13"/>
  <c r="K30" i="13"/>
  <c r="K29" i="13"/>
  <c r="K28" i="13"/>
  <c r="K27" i="13"/>
  <c r="K26" i="13"/>
  <c r="K25" i="13"/>
  <c r="K33" i="13" s="1"/>
  <c r="J49" i="13"/>
  <c r="I49" i="13"/>
  <c r="H49" i="13"/>
  <c r="G49" i="13"/>
  <c r="F49" i="13"/>
  <c r="E49" i="13"/>
  <c r="D49" i="13"/>
  <c r="C49" i="13"/>
  <c r="K48" i="13"/>
  <c r="K47" i="13"/>
  <c r="K46" i="13"/>
  <c r="K45" i="13"/>
  <c r="K44" i="13"/>
  <c r="K43" i="13"/>
  <c r="K42" i="13"/>
  <c r="K41" i="13"/>
  <c r="K49" i="13" s="1"/>
  <c r="K16" i="13"/>
  <c r="K15" i="13"/>
  <c r="K14" i="13"/>
  <c r="K13" i="13"/>
  <c r="K12" i="13"/>
  <c r="K11" i="13"/>
  <c r="K10" i="13"/>
  <c r="K9" i="13"/>
  <c r="J17" i="13"/>
  <c r="I17" i="13"/>
  <c r="H17" i="13"/>
  <c r="G17" i="13"/>
  <c r="F17" i="13"/>
  <c r="E17" i="13"/>
  <c r="D17" i="13"/>
  <c r="C17" i="13"/>
  <c r="J33" i="63"/>
  <c r="I33" i="63"/>
  <c r="H33" i="63"/>
  <c r="G33" i="63"/>
  <c r="F33" i="63"/>
  <c r="E33" i="63"/>
  <c r="D33" i="63"/>
  <c r="C33" i="63"/>
  <c r="K32" i="63"/>
  <c r="K31" i="63"/>
  <c r="K30" i="63"/>
  <c r="K29" i="63"/>
  <c r="K28" i="63"/>
  <c r="K27" i="63"/>
  <c r="K26" i="63"/>
  <c r="K25" i="63"/>
  <c r="K33" i="63" s="1"/>
  <c r="K16" i="63"/>
  <c r="K11" i="63"/>
  <c r="K12" i="63"/>
  <c r="K13" i="63"/>
  <c r="K14" i="63"/>
  <c r="K15" i="63"/>
  <c r="K10" i="63"/>
  <c r="K9" i="63"/>
  <c r="F17" i="63"/>
  <c r="G17" i="63"/>
  <c r="H17" i="63"/>
  <c r="I17" i="63"/>
  <c r="J17" i="63"/>
  <c r="E17" i="63"/>
  <c r="D17" i="63"/>
  <c r="C17" i="63"/>
  <c r="N20" i="12"/>
  <c r="M20" i="12"/>
  <c r="M11" i="12"/>
  <c r="N11" i="12"/>
  <c r="I11" i="12"/>
  <c r="H11" i="12"/>
  <c r="D11" i="12"/>
  <c r="C11" i="12"/>
  <c r="I49" i="11"/>
  <c r="I37" i="11"/>
  <c r="I25" i="11"/>
  <c r="I13" i="11"/>
  <c r="K32" i="10"/>
  <c r="K31" i="10"/>
  <c r="K30" i="10"/>
  <c r="K29" i="10"/>
  <c r="K28" i="10"/>
  <c r="K27" i="10"/>
  <c r="K26" i="10"/>
  <c r="K33" i="10"/>
  <c r="K48" i="10"/>
  <c r="K47" i="10"/>
  <c r="K46" i="10"/>
  <c r="K45" i="10"/>
  <c r="K44" i="10"/>
  <c r="K43" i="10"/>
  <c r="K42" i="10"/>
  <c r="K49" i="10" s="1"/>
  <c r="K16" i="10"/>
  <c r="K15" i="10"/>
  <c r="K14" i="10"/>
  <c r="K13" i="10"/>
  <c r="K12" i="10"/>
  <c r="K11" i="10"/>
  <c r="K10" i="10"/>
  <c r="E17" i="10"/>
  <c r="D17" i="10"/>
  <c r="M33" i="10"/>
  <c r="L33" i="10"/>
  <c r="J33" i="10"/>
  <c r="E33" i="10"/>
  <c r="D33" i="10"/>
  <c r="M49" i="10"/>
  <c r="L49" i="10"/>
  <c r="J49" i="10"/>
  <c r="E49" i="10"/>
  <c r="D49" i="10"/>
  <c r="K16" i="62"/>
  <c r="K12" i="62"/>
  <c r="K13" i="62"/>
  <c r="K17" i="62" s="1"/>
  <c r="K14" i="62"/>
  <c r="K15" i="62"/>
  <c r="K11" i="62"/>
  <c r="K10" i="62"/>
  <c r="M17" i="62"/>
  <c r="L17" i="62"/>
  <c r="J17" i="62"/>
  <c r="E17" i="62"/>
  <c r="D17" i="62"/>
  <c r="W49" i="24"/>
  <c r="S49" i="24"/>
  <c r="M49" i="24"/>
  <c r="J49" i="24"/>
  <c r="J50" i="24" s="1"/>
  <c r="F49" i="24"/>
  <c r="W49" i="40"/>
  <c r="S49" i="40"/>
  <c r="M49" i="40"/>
  <c r="J49" i="40"/>
  <c r="F49" i="40"/>
  <c r="D49" i="40"/>
  <c r="W39" i="40"/>
  <c r="S39" i="40"/>
  <c r="M39" i="40"/>
  <c r="J39" i="40"/>
  <c r="F39" i="40"/>
  <c r="D39" i="40"/>
  <c r="W29" i="40"/>
  <c r="S29" i="40"/>
  <c r="M29" i="40"/>
  <c r="J29" i="40"/>
  <c r="J50" i="40" s="1"/>
  <c r="F29" i="40"/>
  <c r="D29" i="40"/>
  <c r="W19" i="40"/>
  <c r="W50" i="40" s="1"/>
  <c r="S19" i="40"/>
  <c r="M19" i="40"/>
  <c r="J19" i="40"/>
  <c r="F19" i="40"/>
  <c r="D19" i="40"/>
  <c r="W39" i="39"/>
  <c r="S39" i="39"/>
  <c r="M39" i="39"/>
  <c r="J39" i="39"/>
  <c r="F39" i="39"/>
  <c r="D39" i="39"/>
  <c r="W29" i="39"/>
  <c r="S29" i="39"/>
  <c r="S50" i="40" s="1"/>
  <c r="M29" i="39"/>
  <c r="J29" i="39"/>
  <c r="F29" i="39"/>
  <c r="D29" i="39"/>
  <c r="D50" i="40" s="1"/>
  <c r="W19" i="39"/>
  <c r="S19" i="39"/>
  <c r="M19" i="39"/>
  <c r="J19" i="39"/>
  <c r="F19" i="39"/>
  <c r="D19" i="39"/>
  <c r="W39" i="44"/>
  <c r="S39" i="44"/>
  <c r="M39" i="44"/>
  <c r="J39" i="44"/>
  <c r="F39" i="44"/>
  <c r="D39" i="44"/>
  <c r="W29" i="44"/>
  <c r="W50" i="45" s="1"/>
  <c r="S29" i="44"/>
  <c r="M29" i="44"/>
  <c r="J29" i="44"/>
  <c r="F29" i="44"/>
  <c r="D29" i="44"/>
  <c r="W19" i="44"/>
  <c r="S19" i="44"/>
  <c r="M19" i="44"/>
  <c r="J19" i="44"/>
  <c r="F19" i="44"/>
  <c r="D19" i="44"/>
  <c r="W49" i="45"/>
  <c r="S49" i="45"/>
  <c r="M49" i="45"/>
  <c r="J49" i="45"/>
  <c r="F49" i="45"/>
  <c r="D49" i="45"/>
  <c r="W39" i="45"/>
  <c r="S39" i="45"/>
  <c r="M39" i="45"/>
  <c r="J39" i="45"/>
  <c r="F39" i="45"/>
  <c r="D39" i="45"/>
  <c r="W29" i="45"/>
  <c r="S29" i="45"/>
  <c r="M29" i="45"/>
  <c r="J29" i="45"/>
  <c r="J50" i="45" s="1"/>
  <c r="F29" i="45"/>
  <c r="D29" i="45"/>
  <c r="W19" i="45"/>
  <c r="S19" i="45"/>
  <c r="S50" i="45" s="1"/>
  <c r="M19" i="45"/>
  <c r="J19" i="45"/>
  <c r="F19" i="45"/>
  <c r="D19" i="45"/>
  <c r="D50" i="45" s="1"/>
  <c r="Y50" i="24"/>
  <c r="Y50" i="40"/>
  <c r="F50" i="40"/>
  <c r="Y50" i="45"/>
  <c r="F50" i="45"/>
  <c r="Y50" i="60"/>
  <c r="W50" i="60"/>
  <c r="S50" i="60"/>
  <c r="M50" i="60"/>
  <c r="J50" i="60"/>
  <c r="F50" i="60"/>
  <c r="D50" i="60"/>
  <c r="D39" i="61"/>
  <c r="D39" i="9"/>
  <c r="D29" i="61"/>
  <c r="D29" i="9"/>
  <c r="F29" i="61"/>
  <c r="F39" i="61"/>
  <c r="J39" i="61"/>
  <c r="J29" i="61"/>
  <c r="M29" i="61"/>
  <c r="M39" i="61"/>
  <c r="S39" i="61"/>
  <c r="S29" i="61"/>
  <c r="W39" i="61"/>
  <c r="W29" i="61"/>
  <c r="W19" i="61"/>
  <c r="S19" i="61"/>
  <c r="M19" i="61"/>
  <c r="J19" i="61"/>
  <c r="F19" i="61"/>
  <c r="D19" i="61"/>
  <c r="D19" i="9"/>
  <c r="D49" i="60"/>
  <c r="D49" i="24"/>
  <c r="F49" i="60"/>
  <c r="J49" i="60"/>
  <c r="M49" i="60"/>
  <c r="S49" i="60"/>
  <c r="W49" i="60"/>
  <c r="W39" i="60"/>
  <c r="S39" i="60"/>
  <c r="M39" i="60"/>
  <c r="J39" i="60"/>
  <c r="F39" i="60"/>
  <c r="D39" i="60"/>
  <c r="D39" i="24"/>
  <c r="D29" i="60"/>
  <c r="D29" i="24"/>
  <c r="F29" i="60"/>
  <c r="J29" i="60"/>
  <c r="M29" i="60"/>
  <c r="S29" i="60"/>
  <c r="W29" i="60"/>
  <c r="W19" i="60"/>
  <c r="S19" i="60"/>
  <c r="M19" i="60"/>
  <c r="M50" i="24"/>
  <c r="J19" i="60"/>
  <c r="F19" i="60"/>
  <c r="D19" i="60"/>
  <c r="D19" i="24"/>
  <c r="T47" i="43"/>
  <c r="R47" i="43"/>
  <c r="P47" i="43"/>
  <c r="N47" i="43"/>
  <c r="L47" i="43"/>
  <c r="J47" i="43"/>
  <c r="H47" i="43"/>
  <c r="F47" i="43"/>
  <c r="D47" i="43"/>
  <c r="T24" i="43"/>
  <c r="R24" i="43"/>
  <c r="P24" i="43"/>
  <c r="N24" i="43"/>
  <c r="L24" i="43"/>
  <c r="J24" i="43"/>
  <c r="H24" i="43"/>
  <c r="F24" i="43"/>
  <c r="D24" i="43"/>
  <c r="V46" i="43"/>
  <c r="V45" i="43"/>
  <c r="V44" i="43"/>
  <c r="V43" i="43"/>
  <c r="V42" i="43"/>
  <c r="V41" i="43"/>
  <c r="V40" i="43"/>
  <c r="V39" i="43"/>
  <c r="V38" i="43"/>
  <c r="V37" i="43"/>
  <c r="V36" i="43"/>
  <c r="V35" i="43"/>
  <c r="V34" i="43"/>
  <c r="V47" i="43" s="1"/>
  <c r="V23" i="43"/>
  <c r="V22" i="43"/>
  <c r="V21" i="43"/>
  <c r="V20" i="43"/>
  <c r="V19" i="43"/>
  <c r="V18" i="43"/>
  <c r="V17" i="43"/>
  <c r="V16" i="43"/>
  <c r="V15" i="43"/>
  <c r="V14" i="43"/>
  <c r="V13" i="43"/>
  <c r="V12" i="43"/>
  <c r="V11" i="43"/>
  <c r="V24" i="43" s="1"/>
  <c r="V23" i="8"/>
  <c r="V22" i="8"/>
  <c r="V21" i="8"/>
  <c r="V20" i="8"/>
  <c r="V19" i="8"/>
  <c r="V18" i="8"/>
  <c r="V17" i="8"/>
  <c r="V16" i="8"/>
  <c r="V15" i="8"/>
  <c r="V14" i="8"/>
  <c r="V13" i="8"/>
  <c r="V12" i="8"/>
  <c r="V11" i="8"/>
  <c r="V46" i="8"/>
  <c r="V36" i="8"/>
  <c r="V37" i="8"/>
  <c r="V38" i="8"/>
  <c r="V39" i="8"/>
  <c r="V40" i="8"/>
  <c r="V41" i="8"/>
  <c r="V42" i="8"/>
  <c r="V43" i="8"/>
  <c r="V44" i="8"/>
  <c r="V45" i="8"/>
  <c r="V35" i="8"/>
  <c r="V34" i="8"/>
  <c r="T47" i="8"/>
  <c r="R47" i="8"/>
  <c r="P47" i="8"/>
  <c r="N47" i="8"/>
  <c r="L47" i="8"/>
  <c r="J47" i="8"/>
  <c r="H47" i="8"/>
  <c r="F47" i="8"/>
  <c r="D47" i="8"/>
  <c r="T24" i="8"/>
  <c r="R24" i="8"/>
  <c r="P24" i="8"/>
  <c r="N24" i="8"/>
  <c r="L24" i="8"/>
  <c r="J24" i="8"/>
  <c r="H24" i="8"/>
  <c r="F24" i="8"/>
  <c r="D24" i="8"/>
  <c r="N21" i="7"/>
  <c r="K21" i="7"/>
  <c r="I21" i="7"/>
  <c r="F21" i="7"/>
  <c r="D21" i="7"/>
  <c r="N41" i="7"/>
  <c r="K41" i="7"/>
  <c r="I41" i="7"/>
  <c r="F41" i="7"/>
  <c r="D41" i="7"/>
  <c r="N41" i="42"/>
  <c r="K41" i="42"/>
  <c r="I41" i="42"/>
  <c r="F41" i="42"/>
  <c r="D41" i="42"/>
  <c r="N21" i="42"/>
  <c r="K21" i="42"/>
  <c r="I21" i="42"/>
  <c r="F21" i="42"/>
  <c r="D21" i="42"/>
  <c r="F7" i="19" l="1"/>
  <c r="N7" i="18"/>
  <c r="F11" i="20"/>
  <c r="N7" i="19"/>
  <c r="J7" i="19"/>
  <c r="J7" i="18"/>
  <c r="F12" i="18"/>
  <c r="F7" i="18"/>
  <c r="F43" i="34"/>
  <c r="C44" i="33"/>
  <c r="D52" i="37"/>
  <c r="D54" i="37" s="1"/>
  <c r="J12" i="67"/>
  <c r="F12" i="67"/>
  <c r="N12" i="19"/>
  <c r="J28" i="66"/>
  <c r="J12" i="66"/>
  <c r="N12" i="18"/>
  <c r="F39" i="18"/>
  <c r="C38" i="14"/>
  <c r="K17" i="13"/>
  <c r="K17" i="63"/>
  <c r="K17" i="10"/>
  <c r="W50" i="24"/>
  <c r="S50" i="24"/>
  <c r="F50" i="24"/>
  <c r="D50" i="24"/>
  <c r="M50" i="40"/>
  <c r="M50" i="45"/>
  <c r="V24" i="8"/>
  <c r="V47" i="8"/>
  <c r="Q23" i="6"/>
  <c r="E23" i="6"/>
  <c r="E12" i="6"/>
  <c r="L11" i="6"/>
  <c r="J11" i="6"/>
  <c r="G11" i="6"/>
  <c r="E11" i="6"/>
  <c r="C11" i="6"/>
  <c r="L22" i="6"/>
  <c r="J22" i="6"/>
  <c r="G22" i="6"/>
  <c r="E22" i="6"/>
  <c r="C22" i="6"/>
  <c r="X22" i="6"/>
  <c r="V22" i="6"/>
  <c r="S22" i="6"/>
  <c r="Q22" i="6"/>
  <c r="O22" i="6"/>
  <c r="Q12" i="6"/>
  <c r="X11" i="6"/>
  <c r="V11" i="6"/>
  <c r="S11" i="6"/>
  <c r="Q11" i="6"/>
  <c r="O11" i="6"/>
  <c r="C5" i="5"/>
  <c r="I11" i="5"/>
  <c r="G11" i="5"/>
  <c r="E11" i="5"/>
  <c r="C11" i="5"/>
  <c r="J11" i="4"/>
  <c r="J10" i="4"/>
  <c r="J9" i="4"/>
  <c r="J8" i="4"/>
  <c r="H12" i="4"/>
  <c r="F12" i="4"/>
  <c r="D12" i="4"/>
  <c r="P23" i="4"/>
  <c r="N23" i="4"/>
  <c r="L23" i="4"/>
  <c r="H23" i="4"/>
  <c r="F23" i="4"/>
  <c r="D23" i="4"/>
  <c r="J22" i="4"/>
  <c r="J21" i="4"/>
  <c r="J20" i="4"/>
  <c r="J19" i="4"/>
  <c r="J23" i="4" s="1"/>
  <c r="R22" i="4"/>
  <c r="R21" i="4"/>
  <c r="R20" i="4"/>
  <c r="R19" i="4"/>
  <c r="R23" i="4" s="1"/>
  <c r="R11" i="4"/>
  <c r="R10" i="4"/>
  <c r="R9" i="4"/>
  <c r="R8" i="4"/>
  <c r="L12" i="4"/>
  <c r="N12" i="4"/>
  <c r="P12" i="4"/>
  <c r="M52" i="28"/>
  <c r="K52" i="28"/>
  <c r="I52" i="28"/>
  <c r="G52" i="28"/>
  <c r="E49" i="28"/>
  <c r="M49" i="28"/>
  <c r="K49" i="28"/>
  <c r="I49" i="28"/>
  <c r="G49" i="28"/>
  <c r="E45" i="28"/>
  <c r="M45" i="28"/>
  <c r="K45" i="28"/>
  <c r="I45" i="28"/>
  <c r="G45" i="28"/>
  <c r="E39" i="28"/>
  <c r="M39" i="28"/>
  <c r="K39" i="28"/>
  <c r="I39" i="28"/>
  <c r="G39" i="28"/>
  <c r="E32" i="28"/>
  <c r="M32" i="28"/>
  <c r="K32" i="28"/>
  <c r="I32" i="28"/>
  <c r="G32" i="28"/>
  <c r="E16" i="28"/>
  <c r="M16" i="28"/>
  <c r="K16" i="28"/>
  <c r="I16" i="28"/>
  <c r="G16" i="28"/>
  <c r="M23" i="28"/>
  <c r="K23" i="28"/>
  <c r="I23" i="28"/>
  <c r="G23" i="28"/>
  <c r="E23" i="28"/>
  <c r="K48" i="23"/>
  <c r="K47" i="23"/>
  <c r="K46" i="23"/>
  <c r="K45" i="23"/>
  <c r="K44" i="23"/>
  <c r="I43" i="23"/>
  <c r="G43" i="23"/>
  <c r="F43" i="23"/>
  <c r="E43" i="23"/>
  <c r="D43" i="23"/>
  <c r="I42" i="23"/>
  <c r="G42" i="23"/>
  <c r="F42" i="23"/>
  <c r="E42" i="23"/>
  <c r="D42" i="23"/>
  <c r="K41" i="23"/>
  <c r="K40" i="23"/>
  <c r="K33" i="23"/>
  <c r="K32" i="23"/>
  <c r="K31" i="23"/>
  <c r="K30" i="23"/>
  <c r="K28" i="23" s="1"/>
  <c r="K29" i="23"/>
  <c r="I28" i="23"/>
  <c r="G28" i="23"/>
  <c r="F28" i="23"/>
  <c r="E28" i="23"/>
  <c r="D28" i="23"/>
  <c r="K27" i="23"/>
  <c r="I27" i="23"/>
  <c r="G27" i="23"/>
  <c r="F27" i="23"/>
  <c r="E27" i="23"/>
  <c r="D27" i="23"/>
  <c r="K26" i="23"/>
  <c r="K25" i="23"/>
  <c r="K17" i="23"/>
  <c r="K14" i="23"/>
  <c r="K15" i="23"/>
  <c r="K16" i="23"/>
  <c r="K13" i="23"/>
  <c r="K10" i="23"/>
  <c r="K9" i="23"/>
  <c r="I12" i="23"/>
  <c r="G12" i="23"/>
  <c r="F12" i="23"/>
  <c r="E12" i="23"/>
  <c r="D12" i="23"/>
  <c r="I11" i="23"/>
  <c r="G11" i="23"/>
  <c r="F11" i="23"/>
  <c r="E11" i="23"/>
  <c r="D11" i="23"/>
  <c r="I25" i="22"/>
  <c r="I29" i="22" s="1"/>
  <c r="G25" i="22"/>
  <c r="G29" i="22"/>
  <c r="I23" i="22"/>
  <c r="G23" i="22"/>
  <c r="E23" i="22"/>
  <c r="I16" i="22"/>
  <c r="G16" i="22"/>
  <c r="I15" i="22"/>
  <c r="G15" i="22"/>
  <c r="I10" i="22"/>
  <c r="G10" i="22"/>
  <c r="L45" i="27"/>
  <c r="J45" i="27"/>
  <c r="H45" i="27"/>
  <c r="F39" i="27" s="1"/>
  <c r="F45" i="27" s="1"/>
  <c r="D39" i="27" s="1"/>
  <c r="D45" i="27" s="1"/>
  <c r="L36" i="27"/>
  <c r="J36" i="27"/>
  <c r="H36" i="27"/>
  <c r="F31" i="27" s="1"/>
  <c r="F36" i="27" s="1"/>
  <c r="D31" i="27" s="1"/>
  <c r="D36" i="27" s="1"/>
  <c r="H29" i="27"/>
  <c r="F6" i="27" s="1"/>
  <c r="F29" i="27" s="1"/>
  <c r="J29" i="27"/>
  <c r="J37" i="27" s="1"/>
  <c r="J46" i="27" s="1"/>
  <c r="L29" i="27"/>
  <c r="L37" i="27" s="1"/>
  <c r="L46" i="27" s="1"/>
  <c r="K38" i="29"/>
  <c r="L42" i="29" s="1"/>
  <c r="K34" i="29"/>
  <c r="L37" i="29" s="1"/>
  <c r="K31" i="29"/>
  <c r="L33" i="29" s="1"/>
  <c r="K30" i="29"/>
  <c r="K27" i="29"/>
  <c r="L29" i="29" s="1"/>
  <c r="K23" i="29"/>
  <c r="E43" i="29"/>
  <c r="G43" i="29"/>
  <c r="H43" i="29"/>
  <c r="G21" i="29"/>
  <c r="K9" i="29"/>
  <c r="K10" i="29"/>
  <c r="K11" i="29"/>
  <c r="K12" i="29"/>
  <c r="K13" i="29"/>
  <c r="K14" i="29"/>
  <c r="K15" i="29"/>
  <c r="L20" i="29" s="1"/>
  <c r="K8" i="29"/>
  <c r="K7" i="29"/>
  <c r="H51" i="26"/>
  <c r="G51" i="26"/>
  <c r="E51" i="26"/>
  <c r="K47" i="26"/>
  <c r="K48" i="26"/>
  <c r="L50" i="26" s="1"/>
  <c r="K39" i="26"/>
  <c r="K27" i="26"/>
  <c r="L38" i="26" s="1"/>
  <c r="K26" i="26"/>
  <c r="K25" i="26"/>
  <c r="K24" i="26"/>
  <c r="K23" i="26"/>
  <c r="K22" i="26"/>
  <c r="K18" i="26"/>
  <c r="K17" i="26"/>
  <c r="K16" i="26"/>
  <c r="K15" i="26"/>
  <c r="K10" i="26"/>
  <c r="L14" i="26" s="1"/>
  <c r="K9" i="26"/>
  <c r="K8" i="26"/>
  <c r="R41" i="30"/>
  <c r="P41" i="30"/>
  <c r="N41" i="30"/>
  <c r="L41" i="30"/>
  <c r="F41" i="30"/>
  <c r="R29" i="30"/>
  <c r="P29" i="30"/>
  <c r="N29" i="30"/>
  <c r="L29" i="30"/>
  <c r="F29" i="30"/>
  <c r="R14" i="30"/>
  <c r="P14" i="30"/>
  <c r="N14" i="30"/>
  <c r="L14" i="30"/>
  <c r="R13" i="30"/>
  <c r="P13" i="30"/>
  <c r="N13" i="30"/>
  <c r="L13" i="30"/>
  <c r="Q40" i="25"/>
  <c r="O40" i="25"/>
  <c r="M40" i="25"/>
  <c r="K40" i="25"/>
  <c r="F40" i="25"/>
  <c r="K63" i="25"/>
  <c r="K45" i="25"/>
  <c r="K55" i="25" s="1"/>
  <c r="K36" i="25"/>
  <c r="K12" i="25"/>
  <c r="K37" i="25" s="1"/>
  <c r="K56" i="25" s="1"/>
  <c r="M12" i="25"/>
  <c r="M37" i="25" s="1"/>
  <c r="M56" i="25" s="1"/>
  <c r="O12" i="25"/>
  <c r="Q12" i="25"/>
  <c r="M36" i="25"/>
  <c r="O36" i="25"/>
  <c r="O37" i="25" s="1"/>
  <c r="Q36" i="25"/>
  <c r="Q37" i="25"/>
  <c r="Q56" i="25" s="1"/>
  <c r="M45" i="25"/>
  <c r="O45" i="25"/>
  <c r="O55" i="25" s="1"/>
  <c r="Q45" i="25"/>
  <c r="Q55" i="25" s="1"/>
  <c r="M55" i="25"/>
  <c r="M63" i="25"/>
  <c r="O63" i="25"/>
  <c r="Q63" i="25"/>
  <c r="F63" i="25"/>
  <c r="F45" i="25"/>
  <c r="F36" i="25"/>
  <c r="F12" i="25"/>
  <c r="O11" i="2"/>
  <c r="L11" i="2"/>
  <c r="L22" i="2" s="1"/>
  <c r="J11" i="2"/>
  <c r="J22" i="2" s="1"/>
  <c r="G11" i="2"/>
  <c r="G22" i="2" s="1"/>
  <c r="D11" i="2"/>
  <c r="D45" i="1"/>
  <c r="D36" i="1"/>
  <c r="D28" i="1"/>
  <c r="D29" i="1" s="1"/>
  <c r="O21" i="2" l="1"/>
  <c r="F55" i="25"/>
  <c r="E10" i="22"/>
  <c r="F13" i="30"/>
  <c r="E15" i="22"/>
  <c r="L21" i="26"/>
  <c r="K11" i="23"/>
  <c r="H37" i="27"/>
  <c r="H46" i="27" s="1"/>
  <c r="J12" i="4"/>
  <c r="R12" i="4"/>
  <c r="E52" i="28"/>
  <c r="K12" i="23"/>
  <c r="K43" i="23"/>
  <c r="K42" i="23"/>
  <c r="F37" i="27"/>
  <c r="F46" i="27" s="1"/>
  <c r="D6" i="27"/>
  <c r="G44" i="29"/>
  <c r="H44" i="29"/>
  <c r="E44" i="29"/>
  <c r="K43" i="29"/>
  <c r="K21" i="29"/>
  <c r="K51" i="26"/>
  <c r="F37" i="25"/>
  <c r="O56" i="25"/>
  <c r="D47" i="1"/>
  <c r="F56" i="25" l="1"/>
  <c r="F14" i="30" s="1"/>
  <c r="E16" i="22"/>
  <c r="E25" i="22" s="1"/>
  <c r="E29" i="22" s="1"/>
  <c r="D29" i="27"/>
  <c r="D37" i="27" s="1"/>
  <c r="D46" i="27" s="1"/>
  <c r="K44" i="29"/>
  <c r="D10" i="31" l="1"/>
  <c r="D21" i="31"/>
  <c r="D32" i="31"/>
  <c r="D42" i="31"/>
  <c r="D46" i="31" s="1"/>
  <c r="O42" i="31"/>
  <c r="L32" i="31"/>
  <c r="L39" i="31" s="1"/>
  <c r="O32" i="31"/>
  <c r="O39" i="31" s="1"/>
  <c r="O21" i="31"/>
  <c r="O29" i="31" s="1"/>
  <c r="L21" i="31" s="1"/>
  <c r="L29" i="31" s="1"/>
  <c r="L10" i="31"/>
  <c r="L18" i="31" s="1"/>
  <c r="O10" i="31"/>
  <c r="R29" i="31"/>
  <c r="R39" i="31"/>
  <c r="R46" i="31"/>
  <c r="O46" i="31"/>
  <c r="L42" i="31" s="1"/>
  <c r="L46" i="31" s="1"/>
  <c r="D39" i="31"/>
  <c r="D29" i="31"/>
  <c r="F18" i="31"/>
  <c r="H18" i="31"/>
  <c r="O18" i="31"/>
  <c r="R18" i="31"/>
  <c r="M31" i="3"/>
  <c r="K31" i="3"/>
  <c r="I31" i="3"/>
  <c r="E31" i="3"/>
  <c r="M28" i="3"/>
  <c r="K28" i="3"/>
  <c r="I28" i="3"/>
  <c r="E28" i="3"/>
  <c r="M23" i="3"/>
  <c r="K23" i="3"/>
  <c r="I23" i="3"/>
  <c r="E23" i="3"/>
  <c r="M12" i="3"/>
  <c r="K12" i="3"/>
  <c r="I12" i="3"/>
  <c r="M8" i="3"/>
  <c r="K8" i="3"/>
  <c r="I8" i="3"/>
  <c r="E8" i="3"/>
  <c r="D18" i="31" l="1"/>
  <c r="I37" i="3"/>
  <c r="E37" i="3"/>
  <c r="M37" i="3"/>
  <c r="K37" i="3"/>
  <c r="D21" i="2" l="1"/>
  <c r="D22" i="2" s="1"/>
</calcChain>
</file>

<file path=xl/sharedStrings.xml><?xml version="1.0" encoding="utf-8"?>
<sst xmlns="http://schemas.openxmlformats.org/spreadsheetml/2006/main" count="4931" uniqueCount="1272">
  <si>
    <t>LI1: DIFFERENCES BETWEEN ACCOUNTING AND REGULATORY SCOPES OF CONSOLIDATION AND MAPPING OF FINANCIAL STATEMENT CATEGORIES WITH REGULATORY RISK CATEGORIES</t>
  </si>
  <si>
    <t>($ millions)</t>
  </si>
  <si>
    <t>Q2/19</t>
  </si>
  <si>
    <t>a</t>
  </si>
  <si>
    <t>b</t>
  </si>
  <si>
    <t>c</t>
  </si>
  <si>
    <t>d</t>
  </si>
  <si>
    <t>e</t>
  </si>
  <si>
    <t>f</t>
  </si>
  <si>
    <t>g</t>
  </si>
  <si>
    <t>Carrying</t>
  </si>
  <si>
    <t xml:space="preserve">Not subject </t>
  </si>
  <si>
    <t>values as</t>
  </si>
  <si>
    <t xml:space="preserve">to capital </t>
  </si>
  <si>
    <t>reported in</t>
  </si>
  <si>
    <t>values under</t>
  </si>
  <si>
    <t>Subject to</t>
  </si>
  <si>
    <t xml:space="preserve">requirements </t>
  </si>
  <si>
    <t>published</t>
  </si>
  <si>
    <t>scope of</t>
  </si>
  <si>
    <t xml:space="preserve">counterparty </t>
  </si>
  <si>
    <t>Subject to the</t>
  </si>
  <si>
    <t xml:space="preserve">or subject </t>
  </si>
  <si>
    <t>financial</t>
  </si>
  <si>
    <t>regulatory</t>
  </si>
  <si>
    <t>credit risk</t>
  </si>
  <si>
    <t xml:space="preserve">credit risk </t>
  </si>
  <si>
    <t xml:space="preserve">securitization </t>
  </si>
  <si>
    <t>market risk</t>
  </si>
  <si>
    <t xml:space="preserve">to deduction </t>
  </si>
  <si>
    <t>statements</t>
  </si>
  <si>
    <t>consolidation</t>
  </si>
  <si>
    <t>framework</t>
  </si>
  <si>
    <t>(3)</t>
  </si>
  <si>
    <t>from capital</t>
  </si>
  <si>
    <t>ASSETS</t>
  </si>
  <si>
    <t>Cash and non-interest-bearing deposits with banks</t>
  </si>
  <si>
    <t>Interest-bearing deposits with banks</t>
  </si>
  <si>
    <t>Securities</t>
  </si>
  <si>
    <t>(4)</t>
  </si>
  <si>
    <t>Cash collateral on securities borrowed</t>
  </si>
  <si>
    <t>Securities purchased under resale agreements</t>
  </si>
  <si>
    <t>Loans</t>
  </si>
  <si>
    <t>Personal</t>
  </si>
  <si>
    <t>Business and government</t>
  </si>
  <si>
    <t>Allowance for credit losses</t>
  </si>
  <si>
    <t>(5)</t>
  </si>
  <si>
    <t>Other</t>
  </si>
  <si>
    <t>Derivative instruments</t>
  </si>
  <si>
    <t>(6)</t>
  </si>
  <si>
    <t>Customers' liability under acceptances</t>
  </si>
  <si>
    <t>Land, buildings and equipment</t>
  </si>
  <si>
    <t>Goodwill</t>
  </si>
  <si>
    <t>Software and other intangible assets</t>
  </si>
  <si>
    <t>Investments in equity-accounted associates and joint ventures</t>
  </si>
  <si>
    <t>Deferred tax assets</t>
  </si>
  <si>
    <t>(7)</t>
  </si>
  <si>
    <t>Other assets</t>
  </si>
  <si>
    <t>Total assets</t>
  </si>
  <si>
    <t>LIABILITIES</t>
  </si>
  <si>
    <t>Deposits</t>
  </si>
  <si>
    <t>Bank</t>
  </si>
  <si>
    <t>Secured borrowings</t>
  </si>
  <si>
    <t>Obligations related to securities sold short</t>
  </si>
  <si>
    <t>Cash collateral on securities lent</t>
  </si>
  <si>
    <t>Obligations related to securities sold under repurchase agreements</t>
  </si>
  <si>
    <t>Acceptances</t>
  </si>
  <si>
    <t>Deferred tax liability</t>
  </si>
  <si>
    <t>Other liabilities</t>
  </si>
  <si>
    <t>Subordinated indebtedness</t>
  </si>
  <si>
    <t>Total liabilities</t>
  </si>
  <si>
    <t xml:space="preserve"> </t>
  </si>
  <si>
    <t>(1)</t>
  </si>
  <si>
    <t xml:space="preserve">Amounts are included in more than one column if they are subject to more than one risk framework. </t>
  </si>
  <si>
    <t>(2)</t>
  </si>
  <si>
    <t>Excludes securitization exposures in the trading book, which are subject to market risk.</t>
  </si>
  <si>
    <t>Non-trading securities are subject to credit risk, except for certain asset-backed securities that are risk-weighted under the securitization framework. Securities pledged as initial margin or as contributions to default funds of central counterparties are subject to both credit risk and counterparty credit risk.</t>
  </si>
  <si>
    <t>Non-trading loans are subject to credit risk only, with the exception of securitization-related loans, which are risk-weighted under the securitization framework. Bankers’ acceptances issued by CIBC are considered trading loans and are subject to both credit and market risk.</t>
  </si>
  <si>
    <t>Trading derivatives are subject to both counterparty credit risk and market risk.</t>
  </si>
  <si>
    <t>Includes deferred tax liabilities related to goodwill, software and other intangible assets and defined benefit pension assets that are offset against the amounts deducted from regulatory capital.</t>
  </si>
  <si>
    <t>LI2: MAIN SOURCES OF DIFFERENCES BETWEEN REGULATORY EXPOSURE AMOUNTS AND CARRYING VALUES IN FINANCIAL STATEMENTS</t>
  </si>
  <si>
    <t>Items subject to:</t>
  </si>
  <si>
    <t>Counterparty</t>
  </si>
  <si>
    <t>Credit risk</t>
  </si>
  <si>
    <t>Securitization</t>
  </si>
  <si>
    <t>Market risk</t>
  </si>
  <si>
    <t>Total</t>
  </si>
  <si>
    <t>Asset carrying value amount under scope of regulatory consolidation (as per template LI1)</t>
  </si>
  <si>
    <t>Liabilities carrying value amount under regulatory scope of consolidation (as per template LI1)</t>
  </si>
  <si>
    <t>Total net amount under regulatory scope of consolidation</t>
  </si>
  <si>
    <t>Differences in valuations</t>
  </si>
  <si>
    <t>Differences due to prudential filters</t>
  </si>
  <si>
    <t>Potential future exposure and alpha for derivatives</t>
  </si>
  <si>
    <t>Prime brokerage exposures</t>
  </si>
  <si>
    <t>Exposure amounts considered for regulatory purposes</t>
  </si>
  <si>
    <t>Q1/19</t>
  </si>
  <si>
    <t>The total in column a will not equal the sum of columns b through e to the extent that items are subject to regulatory capital charges in more than one framework.</t>
  </si>
  <si>
    <t>Comprises off-balance sheet exposures for undrawn commitments, repo-style transactions, derivatives, third-party assets relating to our prime brokerage business and other off-balance sheet items.</t>
  </si>
  <si>
    <t xml:space="preserve">Includes basis adjustments for fair value hedges that impact the accounting carrying values but do not impact exposure amounts considered for regulatory purposes. </t>
  </si>
  <si>
    <t>Netting of exchange traded derivatives is permitted for regulatory purposes only. Netting of certain repo-style transactions cleared through certain central counterparties is permitted for accounting purposes but not for regulatory purposes. A gross-up is therefore required for these repo-style transactions, whereas exposures for exchange-traded derivative transactions are reduced for regulatory purposes.</t>
  </si>
  <si>
    <t xml:space="preserve">The accounting carrying value for loans is net of the full allowance for credit losses. For regulatory purposes only allowances on impaired (stage 3) loans that are risk-weighted under the standardized approach are netted against the exposures. </t>
  </si>
  <si>
    <t>(8)</t>
  </si>
  <si>
    <t>Primarily comprises collateral for repo-style transactions, including those settled through qualified central counterparties (QCCPs).</t>
  </si>
  <si>
    <t>(9)</t>
  </si>
  <si>
    <t>Exposure at default is only considered for securitization positions in the trading book as regulatory capital requirements for all other items subject to the market risk framework are determined based on internally developed market risk models. We use the ERB approach for securitization positions in the trading book.</t>
  </si>
  <si>
    <t>OV1: OVERVIEW OF RWA</t>
  </si>
  <si>
    <t>Q4/18</t>
  </si>
  <si>
    <t xml:space="preserve">Minimum </t>
  </si>
  <si>
    <t xml:space="preserve">capital </t>
  </si>
  <si>
    <t>RWA</t>
  </si>
  <si>
    <t>requirements</t>
  </si>
  <si>
    <t>Credit risk (excluding counterparty credit risk)</t>
  </si>
  <si>
    <t>Of which: SA</t>
  </si>
  <si>
    <t>Of which: supervisory slotting approach</t>
  </si>
  <si>
    <t xml:space="preserve">Of which: AIRB approach </t>
  </si>
  <si>
    <t>Counterparty credit risk</t>
  </si>
  <si>
    <t>Of which: current exposure method (CEM)</t>
  </si>
  <si>
    <t>Of which: CVA capital charge</t>
  </si>
  <si>
    <t>Of which: exposures to central counterparties</t>
  </si>
  <si>
    <t>Of which: standardized approach for counterparty credit risk (SA-CCR)</t>
  </si>
  <si>
    <t>Of which: IMM</t>
  </si>
  <si>
    <t>Equity positions in banking book under market-based approach</t>
  </si>
  <si>
    <t>Settlement risk</t>
  </si>
  <si>
    <t>Securitization exposures in banking book</t>
  </si>
  <si>
    <t>12a</t>
  </si>
  <si>
    <t>n/a</t>
  </si>
  <si>
    <t>Of which: internal ratings-based approach (IRBA) (Q4/18: IRB ratings-based approach (RBA))</t>
  </si>
  <si>
    <t>Of which: external ratings-based approach (ERBA), including internal assessment approach (IAA) 
(Q4/18: IRB Supervisory Formula Approach (SFA))</t>
  </si>
  <si>
    <t>Operational risk</t>
  </si>
  <si>
    <t xml:space="preserve">Of which: Basic Indicator Approach </t>
  </si>
  <si>
    <t>Amounts below the thresholds for deduction (subject to 250% risk-weight)</t>
  </si>
  <si>
    <t>Floor adjustment</t>
  </si>
  <si>
    <t>Total (1+4+7+8+9+10+11+12+16+19+23+24)</t>
  </si>
  <si>
    <t>Amounts are inclusive of a 6% scaling factor adjustment.</t>
  </si>
  <si>
    <t>Comprises derivative and repo-style transactions.</t>
  </si>
  <si>
    <t>Prior to Q1/19, capital requirements relating to counterparty credit risk, other than those arising from the CVA capital charge or from exposures to central counterparties, were calculated using the current exposure method.</t>
  </si>
  <si>
    <t>Equity investments in funds are only included in table OV1.</t>
  </si>
  <si>
    <t>OSFI has permitted the initial impact of the adoption of the securitization framework to be phased in over a one-year period as a negative adjustment to RWA.</t>
  </si>
  <si>
    <t>Includes securitization exposures which are risk-weighted at 1250%.</t>
  </si>
  <si>
    <t>Not applicable.</t>
  </si>
  <si>
    <t>The increase in operational risk RWA was primarily driven by movement in risk levels, which reflects changes in loss experience, changes in the business environment, internal control factors and gross income, as defined by OSFI.</t>
  </si>
  <si>
    <t>CR1: CREDIT QUALITY OF ASSETS</t>
  </si>
  <si>
    <t>Gross carrying values of</t>
  </si>
  <si>
    <t>Defaulted</t>
  </si>
  <si>
    <t>Non-defaulted</t>
  </si>
  <si>
    <t>Allowances/</t>
  </si>
  <si>
    <t xml:space="preserve">Net value </t>
  </si>
  <si>
    <t>exposures</t>
  </si>
  <si>
    <t>impairments</t>
  </si>
  <si>
    <t>(a+b-c)</t>
  </si>
  <si>
    <t>Debt securities</t>
  </si>
  <si>
    <t>2a</t>
  </si>
  <si>
    <t>For our retail exposures, our accounting definitions for past due and impaired are the same as our regulatory definitions for past due and defaulted, respectively. For our business and government exposures, our accounting and regulatory definitions of past due are the same, but our accounting definition for impairment takes into consideration guarantees and security for an individual exposure, while our regulatory definition of default is based on the financial condition of the borrower without consideration of guarantees and security. Under IFRS, all past due accounts that are not impaired and all non-past due accounts are classified either in stage 1 or in stage 2, and all impaired exposures are classified in stage 3 for expected credit loss provisioning. This column includes defaulted exposures based on our regulatory definition. Past due loans are considered non-defaulted exposures.</t>
  </si>
  <si>
    <t>Other investments include equity investments subject to the credit risk framework.</t>
  </si>
  <si>
    <r>
      <rPr>
        <sz val="12"/>
        <color theme="0"/>
        <rFont val="Frutiger LT Std 55 Roman"/>
        <family val="2"/>
      </rPr>
      <t xml:space="preserve">CR2: CHANGES IN STOCK OF DEFAULTED LOANS AND DEBT SECURITIES </t>
    </r>
    <r>
      <rPr>
        <vertAlign val="superscript"/>
        <sz val="12"/>
        <color theme="0"/>
        <rFont val="Frutiger LT Std 55 Roman"/>
        <family val="2"/>
      </rPr>
      <t>(1)(2)</t>
    </r>
  </si>
  <si>
    <t>Defaulted loans and debt securities at end of the previous reporting period</t>
  </si>
  <si>
    <t>Loans and debt securities that have defaulted since the last reporting period</t>
  </si>
  <si>
    <t>Returned to non-defaulted status</t>
  </si>
  <si>
    <t>Amounts written off</t>
  </si>
  <si>
    <t>Defaulted loans and debt securities at end of the reporting period</t>
  </si>
  <si>
    <t>Includes off-balance sheet exposures.</t>
  </si>
  <si>
    <t>Includes changes due to foreign exchange movements.</t>
  </si>
  <si>
    <t>b1</t>
  </si>
  <si>
    <t>Exposure</t>
  </si>
  <si>
    <t>Exposures</t>
  </si>
  <si>
    <t>unsecured:</t>
  </si>
  <si>
    <t>secured by</t>
  </si>
  <si>
    <t>carrying</t>
  </si>
  <si>
    <t>credit</t>
  </si>
  <si>
    <t>amount</t>
  </si>
  <si>
    <t>secured</t>
  </si>
  <si>
    <t>collateral</t>
  </si>
  <si>
    <t>guarantees</t>
  </si>
  <si>
    <t>derivatives</t>
  </si>
  <si>
    <t>Includes fully unsecured exposures and the unsecured portion of partially-secured exposures.</t>
  </si>
  <si>
    <t>Amounts reflect the entire carrying value of exposures which are secured by either collateral or financial guarantees.</t>
  </si>
  <si>
    <t>All residential mortgages are included in exposure secured by collateral.</t>
  </si>
  <si>
    <t>Excludes derivatives which do not qualify in reducing exposures considered for regulatory capital purposes.</t>
  </si>
  <si>
    <t>CR4: SA - CREDIT RISK EXPOSURE AND CRM EFFECTS</t>
  </si>
  <si>
    <t xml:space="preserve">b </t>
  </si>
  <si>
    <r>
      <rPr>
        <sz val="8"/>
        <rFont val="Frutiger LT Std 45 Light"/>
        <family val="2"/>
      </rPr>
      <t xml:space="preserve">Exposures before CCF </t>
    </r>
    <r>
      <rPr>
        <vertAlign val="superscript"/>
        <sz val="8"/>
        <rFont val="Frutiger LT Std 45 Light"/>
        <family val="2"/>
      </rPr>
      <t xml:space="preserve">(1) </t>
    </r>
    <r>
      <rPr>
        <sz val="8"/>
        <rFont val="Frutiger LT Std 45 Light"/>
        <family val="2"/>
      </rPr>
      <t>and CRM</t>
    </r>
  </si>
  <si>
    <t>Exposures post-CCF and CRM</t>
  </si>
  <si>
    <t>RWA and RWA density</t>
  </si>
  <si>
    <t xml:space="preserve">On-balance </t>
  </si>
  <si>
    <t xml:space="preserve">Off-balance </t>
  </si>
  <si>
    <t>Asset classes</t>
  </si>
  <si>
    <t>sheet amount</t>
  </si>
  <si>
    <t>density %</t>
  </si>
  <si>
    <t>Sovereigns and their central banks</t>
  </si>
  <si>
    <t>Non-central government public sector entities</t>
  </si>
  <si>
    <t>Multilateral development banks</t>
  </si>
  <si>
    <t>Banks</t>
  </si>
  <si>
    <t>Securities firms</t>
  </si>
  <si>
    <t>Corporates</t>
  </si>
  <si>
    <t>Regulatory retail portfolios</t>
  </si>
  <si>
    <t>Secured by residential property</t>
  </si>
  <si>
    <t>Secured by commercial real estate</t>
  </si>
  <si>
    <t>Equity</t>
  </si>
  <si>
    <t>Past-due loans</t>
  </si>
  <si>
    <t>Higher-risk categories</t>
  </si>
  <si>
    <t>Credit conversion factor.</t>
  </si>
  <si>
    <t>Comprises non-trading equities that are risk-weighted at 100% under the materiality clause. RWA include the 6% adjustment for the scaling factor.</t>
  </si>
  <si>
    <t>Past due loans relating to CIBC FirstCaribbean and CIBC Bank USA are included in rows 1-9 of this table.</t>
  </si>
  <si>
    <t>Comprises amounts relating to settlement risk and other assets that are subject to the credit risk framework but are not included in the standardized or IRB frameworks, including other balance sheet assets that are risk-weighted at 100%, significant investments in the capital of non-financial institutions that are risk-weighted at 1250%, settlement risk, and amounts below the thresholds for deduction that are risk-weighted at 250%.</t>
  </si>
  <si>
    <t>CR5: SA - EXPOSURES BY ASSET CLASSES AND RISK-WEIGHTS</t>
  </si>
  <si>
    <t>h</t>
  </si>
  <si>
    <t>i</t>
  </si>
  <si>
    <t>j</t>
  </si>
  <si>
    <t>Risk weight</t>
  </si>
  <si>
    <t>Total credit</t>
  </si>
  <si>
    <t>(post CCF and</t>
  </si>
  <si>
    <t>0%</t>
  </si>
  <si>
    <t>10%</t>
  </si>
  <si>
    <t>20%</t>
  </si>
  <si>
    <t>35%</t>
  </si>
  <si>
    <t>50%</t>
  </si>
  <si>
    <t>75%</t>
  </si>
  <si>
    <t>100%</t>
  </si>
  <si>
    <t>150%</t>
  </si>
  <si>
    <t>Others</t>
  </si>
  <si>
    <t>post-CRM)</t>
  </si>
  <si>
    <t>Comprises non-trading equity exposures that are risk-weighted at 100% under the materiality clause.</t>
  </si>
  <si>
    <t>Comprises balance sheet assets that are subject to the credit risk framework but are not included in the standardized or IRB frameworks, including settlement risk and amounts below the thresholds for deduction which are risk-weighted at 250%.</t>
  </si>
  <si>
    <r>
      <rPr>
        <sz val="12"/>
        <color theme="0"/>
        <rFont val="Frutiger LT Std 55 Roman"/>
        <family val="2"/>
      </rPr>
      <t xml:space="preserve">CR6: IRB - CREDIT RISK EXPOSURES BY PORTFOLIO AND PD RANGE </t>
    </r>
    <r>
      <rPr>
        <vertAlign val="superscript"/>
        <sz val="12"/>
        <color theme="0"/>
        <rFont val="Frutiger LT Std 55 Roman"/>
        <family val="2"/>
      </rPr>
      <t>(1)</t>
    </r>
  </si>
  <si>
    <t>k</t>
  </si>
  <si>
    <t>l</t>
  </si>
  <si>
    <t>Original</t>
  </si>
  <si>
    <t>Off-balance</t>
  </si>
  <si>
    <t>on-balance</t>
  </si>
  <si>
    <t>sheet</t>
  </si>
  <si>
    <t>EAD post</t>
  </si>
  <si>
    <t>Number</t>
  </si>
  <si>
    <t>sheet gross</t>
  </si>
  <si>
    <t>Average</t>
  </si>
  <si>
    <t>CRM and</t>
  </si>
  <si>
    <t>of</t>
  </si>
  <si>
    <t xml:space="preserve">RWA </t>
  </si>
  <si>
    <t>Expected</t>
  </si>
  <si>
    <t>PD scale</t>
  </si>
  <si>
    <t>exposure</t>
  </si>
  <si>
    <t>pre CCF</t>
  </si>
  <si>
    <t>CCF %</t>
  </si>
  <si>
    <t>post-CCF</t>
  </si>
  <si>
    <t>PD %</t>
  </si>
  <si>
    <t>obligors</t>
  </si>
  <si>
    <t>LGD %</t>
  </si>
  <si>
    <t>maturity</t>
  </si>
  <si>
    <t>losses</t>
  </si>
  <si>
    <t>Provisions</t>
  </si>
  <si>
    <t>Business and government portfolios</t>
  </si>
  <si>
    <t>Corporate</t>
  </si>
  <si>
    <t>0.00 to &lt;0.15</t>
  </si>
  <si>
    <t>0.15 to &lt;0.25</t>
  </si>
  <si>
    <t>0.25 to &lt;0.50</t>
  </si>
  <si>
    <t>0.50 to &lt;0.75</t>
  </si>
  <si>
    <t>0.75 to &lt;2.50</t>
  </si>
  <si>
    <t>2.50 to &lt;10.00</t>
  </si>
  <si>
    <t>10.00 to &lt;100.00</t>
  </si>
  <si>
    <t>100.00 (Default)</t>
  </si>
  <si>
    <t>Sovereign</t>
  </si>
  <si>
    <t>Amounts are calculated after taking into consideration the effect of credit risk mitigation strategies.</t>
  </si>
  <si>
    <t>Where a guarantee from a third-party exists, the credit rating of both the obligor and the guarantor will be assessed. In situations where an obligor has multiple outstanding exposures, those exposures without a guarantee reflect the PD of the obligor whereas guaranteed exposures will reflect the PD of the third-party. In such situations, the obligor will appear twice in both PD bands.</t>
  </si>
  <si>
    <t>Denoted in years.</t>
  </si>
  <si>
    <t>CIBC does not use credit derivatives to reduce RWA.</t>
  </si>
  <si>
    <t>Expected loss amounts are calculated for regulatory capital purposes based on our historical experience through-the-cycle and do not incorporate forward-looking information. Provision amounts represent stage 1, 2, and 3 allowance for credit loss amounts calculated in accordance with IFRS 9, which incorporate forward-looking information. Expected losses and provisions are both inputs into the calculation to determine the shortfall of allowances versus expected losses (if any) to be deducted from regulatory capital.</t>
  </si>
  <si>
    <r>
      <rPr>
        <sz val="12"/>
        <color theme="0"/>
        <rFont val="Frutiger LT Std 55 Roman"/>
        <family val="2"/>
      </rPr>
      <t xml:space="preserve">CR10: IRB (SPECIALIZED LENDING AND EQUITIES UNDER THE SIMPLE RISK-WEIGHT METHOD) </t>
    </r>
    <r>
      <rPr>
        <vertAlign val="superscript"/>
        <sz val="12"/>
        <color theme="0"/>
        <rFont val="Frutiger LT Std 55 Roman"/>
        <family val="2"/>
      </rPr>
      <t>(1)</t>
    </r>
  </si>
  <si>
    <t>Specialized lending</t>
  </si>
  <si>
    <r>
      <rPr>
        <sz val="7.5"/>
        <rFont val="Frutiger LT Std 45 Light"/>
        <family val="2"/>
      </rPr>
      <t xml:space="preserve">Other than high volatility commercial real estate </t>
    </r>
    <r>
      <rPr>
        <vertAlign val="superscript"/>
        <sz val="7.5"/>
        <rFont val="Frutiger LT Std 45 Light"/>
        <family val="2"/>
      </rPr>
      <t>(2)</t>
    </r>
  </si>
  <si>
    <t>On-</t>
  </si>
  <si>
    <t>Off-</t>
  </si>
  <si>
    <t>Exposure amount</t>
  </si>
  <si>
    <t>balance</t>
  </si>
  <si>
    <t>Income-</t>
  </si>
  <si>
    <t>Regulatory</t>
  </si>
  <si>
    <t>Remaining</t>
  </si>
  <si>
    <t>Risk-</t>
  </si>
  <si>
    <t>Project</t>
  </si>
  <si>
    <t>Object</t>
  </si>
  <si>
    <t>Commodities</t>
  </si>
  <si>
    <t>producing</t>
  </si>
  <si>
    <t>categories</t>
  </si>
  <si>
    <t>weight %</t>
  </si>
  <si>
    <t>finance</t>
  </si>
  <si>
    <t>real estate</t>
  </si>
  <si>
    <t>Strong</t>
  </si>
  <si>
    <t>Less than 2.5 years</t>
  </si>
  <si>
    <t>Equal to or more than 2.5 years</t>
  </si>
  <si>
    <t>Good</t>
  </si>
  <si>
    <t>Satisfactory</t>
  </si>
  <si>
    <t>Weak</t>
  </si>
  <si>
    <t>Default</t>
  </si>
  <si>
    <t>-</t>
  </si>
  <si>
    <t>CIBC has no exposures to high-volatility commercial real estate or to equities under the simple risk-weight approach.</t>
  </si>
  <si>
    <t>Comprises certain commercial loans that are risk-weighted under the supervisory slotting approach.</t>
  </si>
  <si>
    <r>
      <rPr>
        <sz val="12"/>
        <color theme="0"/>
        <rFont val="Frutiger LT Std 55 Roman"/>
        <family val="2"/>
      </rPr>
      <t xml:space="preserve">CCR1: ANALYSIS OF COUNTERPARTY CREDIT RISK EXPOSURE BY APPROACH </t>
    </r>
    <r>
      <rPr>
        <vertAlign val="superscript"/>
        <sz val="12"/>
        <color theme="0"/>
        <rFont val="Frutiger LT Std 55 Roman"/>
        <family val="2"/>
      </rPr>
      <t>(1)</t>
    </r>
  </si>
  <si>
    <t>Potential</t>
  </si>
  <si>
    <t>Alpha used</t>
  </si>
  <si>
    <t>Replacement</t>
  </si>
  <si>
    <t>future</t>
  </si>
  <si>
    <t>for computing</t>
  </si>
  <si>
    <t xml:space="preserve">EAD </t>
  </si>
  <si>
    <t>cost</t>
  </si>
  <si>
    <t>EEPE</t>
  </si>
  <si>
    <t>regulatory EAD</t>
  </si>
  <si>
    <t>post-CRM</t>
  </si>
  <si>
    <t>SA-CCR (for derivatives)</t>
  </si>
  <si>
    <t>IMM (for derivatives and SFTs)</t>
  </si>
  <si>
    <t>Simple Approach for credit risk mitigation (for SFTs)</t>
  </si>
  <si>
    <t>Comprehensive Approach for credit risk mitigation (for SFTs)</t>
  </si>
  <si>
    <t>Value at Risk (VaR) for SFTs</t>
  </si>
  <si>
    <t>VaR for SFTs</t>
  </si>
  <si>
    <t>Current Exposure Method and Standardized Approach</t>
  </si>
  <si>
    <t>Excludes RWA relating to CVA charges and exposures and RWA arising from transactions cleared through QCCPs.</t>
  </si>
  <si>
    <t>Effective Expected Positive Exposure.</t>
  </si>
  <si>
    <t>CCR2: CVA CAPITAL CHARGE</t>
  </si>
  <si>
    <t>Total portfolios subject to the Advanced CVA capital charge</t>
  </si>
  <si>
    <t>(i) VaR component (including the 3×multiplier)</t>
  </si>
  <si>
    <t>(ii) Stressed VaR component (including the 3×multiplier)</t>
  </si>
  <si>
    <t>All portfolios subject to the Standardized CVA capital charge</t>
  </si>
  <si>
    <t>Total subject to the CVA capital charge</t>
  </si>
  <si>
    <t>Prior to Q1/19, RWA included application of a scaling factor of 80%. Beginning in Q1/19 RWA are no longer scaled as the phase-in is no longer applicable.</t>
  </si>
  <si>
    <r>
      <rPr>
        <sz val="12"/>
        <color theme="0"/>
        <rFont val="Frutiger LT Std 55 Roman"/>
        <family val="2"/>
      </rPr>
      <t xml:space="preserve">CCR3: SA - COUNTERPARTY CREDIT RISK EXPOSURES BY REGULATORY PORTFOLIO AND RISK-WEIGHTS </t>
    </r>
    <r>
      <rPr>
        <vertAlign val="superscript"/>
        <sz val="12"/>
        <color theme="0"/>
        <rFont val="Frutiger LT Std 55 Roman"/>
        <family val="2"/>
      </rPr>
      <t>(1)(2)</t>
    </r>
  </si>
  <si>
    <t xml:space="preserve">Total </t>
  </si>
  <si>
    <t>Regulatory portfolio</t>
  </si>
  <si>
    <t>Sovereigns</t>
  </si>
  <si>
    <t xml:space="preserve">Prior to Q1/19, counterparty credit risk for our standardized portfolios was calculated under the current exposure method.  </t>
  </si>
  <si>
    <t>Amounts are calculated after taking into account the effect of credit mitigation strategies.</t>
  </si>
  <si>
    <t>CCR4: COUNTERPARTY CREDIT RISK EXPOSURES BY PORTFOLIO AND PD SCALE</t>
  </si>
  <si>
    <t>Number of</t>
  </si>
  <si>
    <t>0.75 to &lt; 2.50</t>
  </si>
  <si>
    <t>Total (all portfolios)</t>
  </si>
  <si>
    <t>Where a guarantee from a third-party exists, the credit rating of both the obligor and the guarantor will be assessed. In situations where an obligor has multiple outstanding exposures, those exposures without a guarantee reflect the PD of the obligor whereas guaranteed exposures will reflect the PD of the third-party.  In such situations, the obligor will appear twice in both PD bands.</t>
  </si>
  <si>
    <r>
      <rPr>
        <sz val="12"/>
        <color theme="0"/>
        <rFont val="Frutiger LT Std 55 Roman"/>
        <family val="2"/>
      </rPr>
      <t xml:space="preserve">CCR5: COMPOSITION OF COLLATERAL FOR COUNTERPARTY CREDIT RISK EXPOSURE </t>
    </r>
    <r>
      <rPr>
        <vertAlign val="superscript"/>
        <sz val="12"/>
        <color theme="0"/>
        <rFont val="Frutiger LT Std 55 Roman"/>
        <family val="2"/>
      </rPr>
      <t>(1)</t>
    </r>
  </si>
  <si>
    <t>Collateral used in derivative transactions</t>
  </si>
  <si>
    <t>Collateral used in SFTs</t>
  </si>
  <si>
    <t>Fair value of</t>
  </si>
  <si>
    <t>collateral received</t>
  </si>
  <si>
    <t>posted collateral</t>
  </si>
  <si>
    <t>posted</t>
  </si>
  <si>
    <t>Segregated</t>
  </si>
  <si>
    <t>Unsegregated</t>
  </si>
  <si>
    <t>received</t>
  </si>
  <si>
    <t>Cash - domestic currency</t>
  </si>
  <si>
    <t>Cash - other currencies</t>
  </si>
  <si>
    <t>Domestic sovereign debt</t>
  </si>
  <si>
    <t>Other sovereign debt</t>
  </si>
  <si>
    <t>Corporate bonds</t>
  </si>
  <si>
    <t>Equity securities</t>
  </si>
  <si>
    <t>Other collateral</t>
  </si>
  <si>
    <t>Includes collateral amounts that do not reduce regulatory exposures. Amounts reflect the fair value of collateral posted and received and are reported after considering any applicable haircut. Application of a haircut has the effect of reducing the fair value of collateral received and increasing the fair value of collateral posted.</t>
  </si>
  <si>
    <t>CCR6: CREDIT DERIVATIVES EXPOSURES</t>
  </si>
  <si>
    <t>Protection</t>
  </si>
  <si>
    <t>bought</t>
  </si>
  <si>
    <t>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</si>
  <si>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</si>
  <si>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</si>
  <si>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</si>
  <si>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</si>
  <si>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</si>
  <si>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</si>
  <si>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</si>
  <si>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</si>
  <si>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</si>
  <si>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</si>
  <si>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Prior period amounts have been restated.</t>
  </si>
  <si>
    <t>CCR8: EXPOSURES TO CENTRAL COUNTERPARTIES</t>
  </si>
  <si>
    <t>(post-CRM)</t>
  </si>
  <si>
    <t>Exposures to QCCPs (total)</t>
  </si>
  <si>
    <t>Exposures for trades at QCCPs (excluding initial margin and default fund contributions); of which</t>
  </si>
  <si>
    <t>(i) Over-the-counter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</si>
  <si>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</si>
  <si>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</si>
  <si>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</si>
  <si>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</si>
  <si>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</si>
  <si>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</si>
  <si>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</si>
  <si>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</si>
  <si>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</si>
  <si>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 OTC derivatives</t>
  </si>
  <si>
    <t>SEC1: SECURITIZATION EXPOSURES IN THE BANKING BOOK</t>
  </si>
  <si>
    <t>Bank acts as investor</t>
  </si>
  <si>
    <t>Traditional</t>
  </si>
  <si>
    <t>Synthetic</t>
  </si>
  <si>
    <t>Sub-total</t>
  </si>
  <si>
    <t>Retail (total) - of which</t>
  </si>
  <si>
    <t>residential mortgage</t>
  </si>
  <si>
    <t>credit card</t>
  </si>
  <si>
    <t>other retail exposures</t>
  </si>
  <si>
    <t>resecuritization</t>
  </si>
  <si>
    <t>Wholesale (total) - of which</t>
  </si>
  <si>
    <t>loans to corporates</t>
  </si>
  <si>
    <t>commercial mortgage</t>
  </si>
  <si>
    <t>lease and receivables</t>
  </si>
  <si>
    <t>other wholesale</t>
  </si>
  <si>
    <t>Prior to Q1/19, exposures associated with our credit card securitization trust, CARDS II Trust, were risk-weighted under the credit risk framework.</t>
  </si>
  <si>
    <t>Includes exposures relating to CIBC-sponsored multi-seller conduits.</t>
  </si>
  <si>
    <r>
      <rPr>
        <sz val="12"/>
        <color theme="0"/>
        <rFont val="Frutiger LT Std 55 Roman"/>
        <family val="2"/>
      </rPr>
      <t xml:space="preserve">SEC2: SECURITIZATION EXPOSURES IN THE TRADING BOOK </t>
    </r>
    <r>
      <rPr>
        <vertAlign val="superscript"/>
        <sz val="12"/>
        <color theme="0"/>
        <rFont val="Frutiger LT Std 55 Roman"/>
        <family val="2"/>
      </rPr>
      <t>(1)</t>
    </r>
  </si>
  <si>
    <t>Exposures included in this table are risk-weighted under the market risk framework.</t>
  </si>
  <si>
    <t>Includes direct investments in CARDS II Trust.</t>
  </si>
  <si>
    <t>Includes direct investments in CIBC-sponsored multi-seller conduits.</t>
  </si>
  <si>
    <r>
      <rPr>
        <sz val="12"/>
        <color theme="0"/>
        <rFont val="Frutiger LT Std 55 Roman"/>
        <family val="2"/>
      </rPr>
      <t xml:space="preserve">SEC3: SECURITIZATION EXPOSURES IN THE BANKING BOOK AND ASSOCIATED REGULATORY CAPITAL REQUIREMENTS - BANK ACTING AS ORIGINATOR OR AS SPONSOR </t>
    </r>
    <r>
      <rPr>
        <vertAlign val="superscript"/>
        <sz val="12"/>
        <color theme="0"/>
        <rFont val="Frutiger LT Std 55 Roman"/>
        <family val="2"/>
      </rPr>
      <t>(1)</t>
    </r>
  </si>
  <si>
    <t>m</t>
  </si>
  <si>
    <t>n</t>
  </si>
  <si>
    <t>o</t>
  </si>
  <si>
    <t>p</t>
  </si>
  <si>
    <t>q</t>
  </si>
  <si>
    <t>Exposure values</t>
  </si>
  <si>
    <t>Exposure values (by RW bands)</t>
  </si>
  <si>
    <t>(by regulatory approach)</t>
  </si>
  <si>
    <r>
      <rPr>
        <sz val="8"/>
        <rFont val="Frutiger LT Std 45 Light"/>
        <family val="2"/>
      </rPr>
      <t xml:space="preserve">RWA (by regulatory approach) </t>
    </r>
    <r>
      <rPr>
        <vertAlign val="superscript"/>
        <sz val="8"/>
        <rFont val="Frutiger LT Std 45 Light"/>
        <family val="2"/>
      </rPr>
      <t>(2)</t>
    </r>
  </si>
  <si>
    <t>Capital charge after cap</t>
  </si>
  <si>
    <t>&gt;20%</t>
  </si>
  <si>
    <t>&gt;50%</t>
  </si>
  <si>
    <t>&gt;100%</t>
  </si>
  <si>
    <t>to</t>
  </si>
  <si>
    <t xml:space="preserve">to </t>
  </si>
  <si>
    <t>to &lt;</t>
  </si>
  <si>
    <t>ERBA</t>
  </si>
  <si>
    <t>≤20%</t>
  </si>
  <si>
    <t>(including</t>
  </si>
  <si>
    <t>RW</t>
  </si>
  <si>
    <t>IRBA</t>
  </si>
  <si>
    <t>IAA)</t>
  </si>
  <si>
    <t>SA</t>
  </si>
  <si>
    <t>Total exposures</t>
  </si>
  <si>
    <t>Traditional securitization</t>
  </si>
  <si>
    <t>Of which securitization</t>
  </si>
  <si>
    <t>Of which retail underlying</t>
  </si>
  <si>
    <t>Of which wholesale</t>
  </si>
  <si>
    <t>Of which resecuritization</t>
  </si>
  <si>
    <t>Of which senior</t>
  </si>
  <si>
    <t>Of which non-senior</t>
  </si>
  <si>
    <t>Synthetic securitization</t>
  </si>
  <si>
    <t>Excludes the impact of the one-year phase in of the initial impact of the adoption of the securitization framework.</t>
  </si>
  <si>
    <t>SEC4: SECURITIZATION EXPOSURES IN THE BANKING BOOK AND ASSOCIATED REGULATORY CAPITAL REQUIREMENTS - BANK ACTING AS INVESTOR</t>
  </si>
  <si>
    <r>
      <rPr>
        <sz val="8"/>
        <rFont val="Frutiger LT Std 45 Light"/>
        <family val="2"/>
      </rPr>
      <t xml:space="preserve">RWA (by regulatory approach) </t>
    </r>
    <r>
      <rPr>
        <vertAlign val="superscript"/>
        <sz val="8"/>
        <rFont val="Frutiger LT Std 45 Light"/>
        <family val="2"/>
      </rPr>
      <t>(1)</t>
    </r>
  </si>
  <si>
    <t>TLAC1: TLAC COMPOSITION (AT RESOLUTION GROUP LEVEL)</t>
  </si>
  <si>
    <t>Regulatory capital elements of TLAC and adjustments</t>
  </si>
  <si>
    <t>CET1 capital</t>
  </si>
  <si>
    <t>AT1 capital before TLAC adjustments</t>
  </si>
  <si>
    <t>AT1 ineligible as TLAC as issued out of subsidiaries to third parties</t>
  </si>
  <si>
    <t>Other adjustments</t>
  </si>
  <si>
    <t>AT1 instruments eligible under the TLAC framework</t>
  </si>
  <si>
    <t>T2 capital before TLAC adjustments</t>
  </si>
  <si>
    <t>Amortized portion of T2 instruments where remaining maturity &gt; 1 year</t>
  </si>
  <si>
    <t>T2 capital ineligible as TLAC as issued out of subsidiaries to third parties</t>
  </si>
  <si>
    <t>T2 instruments eligible under the TLAC framework</t>
  </si>
  <si>
    <t>TLAC arising from regulatory capital</t>
  </si>
  <si>
    <t>Non-regulatory capital elements of TLAC</t>
  </si>
  <si>
    <t>External TLAC instruments issued directly by the bank and subordinated to excluded liabilities</t>
  </si>
  <si>
    <t>External TLAC instruments issued directly by the bank which are not subordinated to excluded liabilities but meet all other TLAC term sheet requirements</t>
  </si>
  <si>
    <t>Of which: amount eligible as TLAC after application of the caps</t>
  </si>
  <si>
    <t>External TLAC instruments issued by funding vehicles prior to January 1, 2022</t>
  </si>
  <si>
    <t>Eligible ex ante commitments to recapitalize a G-SIB in resolution</t>
  </si>
  <si>
    <t>TLAC arising from non-regulatory capital instruments before adjustments</t>
  </si>
  <si>
    <t>Non-regulatory capital elements of TLAC: adjustments</t>
  </si>
  <si>
    <t>TLAC before deductions</t>
  </si>
  <si>
    <t>Deductions of exposures between MPE resolution groups that correspond to items eligible for TLAC (not applicable to SPE G-SIBs and D-SIBs)</t>
  </si>
  <si>
    <t>Deduction of investments in own other TLAC liabilities</t>
  </si>
  <si>
    <t>Other adjustments to TLAC</t>
  </si>
  <si>
    <t>TLAC available after deductions</t>
  </si>
  <si>
    <t>RWA and leverage exposure measure for TLAC purposes</t>
  </si>
  <si>
    <t>Total RWA adjusted as permitted under the TLAC regime</t>
  </si>
  <si>
    <t>Leverage exposure measure</t>
  </si>
  <si>
    <t>TLAC Ratio (as a percentage of RWA adjusted as permitted under the TLAC regime) (%)</t>
  </si>
  <si>
    <t>TLAC Leverage Ratio (as a percentage of leverage exposure) (%)</t>
  </si>
  <si>
    <t>Institution-specific buffer (capital conservation buffer plus countercyclical buffer plus higher loss absorbency, expressed as a percentage of RWA)</t>
  </si>
  <si>
    <t>Of which: capital conservation buffer</t>
  </si>
  <si>
    <t>Of which: bank specific countercyclical buffer</t>
  </si>
  <si>
    <t>Of which: D-SIB/G-SIB buffer</t>
  </si>
  <si>
    <r>
      <rPr>
        <sz val="12"/>
        <color theme="0"/>
        <rFont val="Frutiger LT Std 55 Roman"/>
        <family val="2"/>
      </rPr>
      <t xml:space="preserve">TLAC3: RESOLUTION ENTITY - CREDITOR RANKING AT LEGAL ENTITY LEVEL </t>
    </r>
    <r>
      <rPr>
        <vertAlign val="superscript"/>
        <sz val="12"/>
        <color theme="0"/>
        <rFont val="Frutiger LT Std 55 Roman"/>
        <family val="2"/>
      </rPr>
      <t>(1)(2)</t>
    </r>
  </si>
  <si>
    <t>Creditor ranking</t>
  </si>
  <si>
    <t>(most junior)</t>
  </si>
  <si>
    <t>(most senior)</t>
  </si>
  <si>
    <t>Common</t>
  </si>
  <si>
    <t>Preferred</t>
  </si>
  <si>
    <t>Subordinated</t>
  </si>
  <si>
    <t>Description of creditor ranking</t>
  </si>
  <si>
    <t>shares</t>
  </si>
  <si>
    <t>debt</t>
  </si>
  <si>
    <t>Bail-in debt</t>
  </si>
  <si>
    <t>Total capital and liabilities net of credit risk mitigation</t>
  </si>
  <si>
    <t>Subset of row 2 that are excluded liabilities</t>
  </si>
  <si>
    <t>Total capital and liabilities less excluded liabilities (row 2 minus row 3)</t>
  </si>
  <si>
    <t>Subset of row 4 that are potentially eligible as TLAC</t>
  </si>
  <si>
    <t>Subset of row 5 with 1 year ≤ residual maturity &lt; 2 years</t>
  </si>
  <si>
    <t>Subset of row 5 with 2 years ≤ residual maturity &lt; 5 years</t>
  </si>
  <si>
    <t>Subset of row 5 with 5 years ≤ residual maturity &lt; 10 years</t>
  </si>
  <si>
    <t>Subset of row 5 with residual maturity ≥ 10 years, but excluding perpetual securities</t>
  </si>
  <si>
    <t>Subset of row 5 that is perpetual securities</t>
  </si>
  <si>
    <t>Presented for CIBC at the legal entity level and therefore instruments issued by subsidiaries and special purpose entities are excluded.</t>
  </si>
  <si>
    <t>Common shares are presented at book value, preferred shares are presented at stated value and subordinated debt and bail-in-debt are presented at face value.</t>
  </si>
  <si>
    <t>Bail-in debt instruments are those liabilities which are subject to the bank recapitalization (bail-in) conversion regulations issued by the Department of Finance (Canada). Senior debt issued on or after September 23, 2018, with an original term to maturity of more than 400 days (including explicit or embedded options) that is unsecured or partially secured is subject to bail-in. Consumer deposits, certain derivatives, covered bonds, and certain structured notes would not be eligible for bail-in. While bail-in debt instruments and other senior unsecured liabilities issued by Canadian D-SIBs rank equally in the event of liquidation, only bail-in debt is subject to conversion under the bail-in regime. Bail-in debt issued by Canadian D-SIBs qualifies as TLAC pursuant to the exemption from the subordination requirement under the antepenultimate paragraph of Section 11 of the FSB TLAC Term Sheet.</t>
  </si>
  <si>
    <t>Disclosure not currently required by OSFI.</t>
  </si>
  <si>
    <r>
      <rPr>
        <sz val="12"/>
        <color theme="0"/>
        <rFont val="Frutiger LT Std 55 Roman"/>
        <family val="2"/>
      </rPr>
      <t xml:space="preserve">CR6: IRB - CREDIT RISK EXPOSURES BY PORTFOLIO AND PD RANGE (continued) </t>
    </r>
    <r>
      <rPr>
        <vertAlign val="superscript"/>
        <sz val="12"/>
        <color theme="0"/>
        <rFont val="Frutiger LT Std 55 Roman"/>
        <family val="2"/>
      </rPr>
      <t>(1)</t>
    </r>
  </si>
  <si>
    <t>Retail portfolios</t>
  </si>
  <si>
    <t>Real estate secured personal lending (insured)</t>
  </si>
  <si>
    <t>Real estate secured personal lending (uninsured)</t>
  </si>
  <si>
    <t>Qualifying revolving retail</t>
  </si>
  <si>
    <t>Other retail</t>
  </si>
  <si>
    <t xml:space="preserve">The number of obligors for retail products reflects account level information rather than individual borrowers. In addition, certain products within real estate secured personal lending include both insured and uninsured components, such as mortgages and home-equity lines of credit secured by the same property. In such situations, the obligor will appear twice in both the insured and uninsured categories within the applicable PD band. </t>
  </si>
  <si>
    <t>Expected loss amounts are calculated for regulatory capital purposes based on our historical experience through-the-cycle and do not incorporate forward-looking information.  Provision amounts represent stage 1, 2, and 3 allowance for credit loss amounts calculated in accordance with IFRS 9, which incorporate forward-looking information.  Expected losses and provisions are both inputs into the calculation to determine the shortfall of allowances versus expected losses (if any) to be deducted from regulatory capital.</t>
  </si>
  <si>
    <t>Certain prior period amounts have been restated.</t>
  </si>
  <si>
    <t>CC1: COMPOSITION OF REGULATORY CAPITAL</t>
  </si>
  <si>
    <t>Q3/18</t>
  </si>
  <si>
    <t>Cross-</t>
  </si>
  <si>
    <t>Row</t>
  </si>
  <si>
    <t>reference</t>
  </si>
  <si>
    <t>Common Equity Tier 1 (CET1) capital: instruments and reserves</t>
  </si>
  <si>
    <t>Directly issued qualifying common share capital plus related stock surplus</t>
  </si>
  <si>
    <t>A+B</t>
  </si>
  <si>
    <t>Retained earnings</t>
  </si>
  <si>
    <t>C</t>
  </si>
  <si>
    <t>Accumulated other comprehensive income (AOCI) (and other reserves)</t>
  </si>
  <si>
    <t>D</t>
  </si>
  <si>
    <t>Directly issued capital subject to phase out from CET1 (only applicable to non-joint stock companies)</t>
  </si>
  <si>
    <t>Common share capital issued by subsidiaries and held by third parties (amount allowed in group CET1)</t>
  </si>
  <si>
    <t>E</t>
  </si>
  <si>
    <t>CET1 capital before regulatory adjustments</t>
  </si>
  <si>
    <t>CET1 capital: regulatory adjustments</t>
  </si>
  <si>
    <t>Prudential valuation adjustments</t>
  </si>
  <si>
    <t>See footnote 2</t>
  </si>
  <si>
    <t>Goodwill (net of related tax liabilities)</t>
  </si>
  <si>
    <t>F+G+H</t>
  </si>
  <si>
    <t>Other intangibles other than mortgage-servicing rights (net of related tax liabilities)</t>
  </si>
  <si>
    <t>I+J+AL</t>
  </si>
  <si>
    <t>Deferred tax assets excluding those arising from temporary differences (net of related tax liabilities)</t>
  </si>
  <si>
    <t>K</t>
  </si>
  <si>
    <t>Cash flow hedge reserve</t>
  </si>
  <si>
    <t>L</t>
  </si>
  <si>
    <t>Securitization gain on sale</t>
  </si>
  <si>
    <t>Gains and losses due to changes in own credit risk on fair valued liabilities</t>
  </si>
  <si>
    <t>M+AK</t>
  </si>
  <si>
    <t>Defined benefit pension fund net assets (net of related tax liabilities)</t>
  </si>
  <si>
    <t>N+O</t>
  </si>
  <si>
    <t>Investments in own shares (if not already netted off paid-in capital on reported balance sheet)</t>
  </si>
  <si>
    <t>Reciprocal cross holdings in common equity</t>
  </si>
  <si>
    <t>Non-significant investments in the capital of banking, financial and insurance entities, net of eligible short positions (amount above 10% threshold)</t>
  </si>
  <si>
    <t>Significant investments in the common stock of banking, financial and insurance entities that are outside the scope of regulatory consolidation,</t>
  </si>
  <si>
    <t>net of eligible short positions (amount above 10% threshold)</t>
  </si>
  <si>
    <t>P+Q</t>
  </si>
  <si>
    <t>Mortgage servicing rights (amount above 10% threshold)</t>
  </si>
  <si>
    <t>Deferred tax assets arising from temporary differences (amount above 10% threshold, net of related tax liability)</t>
  </si>
  <si>
    <t>Amount exceeding the 15% threshold</t>
  </si>
  <si>
    <t>of which: significant investments in the common stock of financials</t>
  </si>
  <si>
    <t>R+S</t>
  </si>
  <si>
    <t>of which: mortgage servicing rights</t>
  </si>
  <si>
    <t>of which: deferred tax assets arising from temporary differences</t>
  </si>
  <si>
    <t>T</t>
  </si>
  <si>
    <t>Other deductions or regulatory adjustments to CET1 as determined by OSFI</t>
  </si>
  <si>
    <t>Regulatory adjustments applied to Common Equity Tier 1 due to insufficient Additional Tier 1 (AT1) and Tier 2 (T2) to cover deductions</t>
  </si>
  <si>
    <t>Total regulatory adjustments to CET1</t>
  </si>
  <si>
    <t>AT1 capital: instruments</t>
  </si>
  <si>
    <t>of which: classified as equity under applicable accounting standards</t>
  </si>
  <si>
    <t>U</t>
  </si>
  <si>
    <t>of which: classified as liabilities under applicable accounting standards</t>
  </si>
  <si>
    <t>Directly issued capital instruments subject to phase out from AT1</t>
  </si>
  <si>
    <t>V+see footnote 5</t>
  </si>
  <si>
    <t>AT1 instruments (and CET1 instruments not included in row 5) issued by subsidiaries and held by third parties (amount allowed in group AT1)</t>
  </si>
  <si>
    <t>W</t>
  </si>
  <si>
    <t>of which: instruments issued by subsidiaries subject to phase out</t>
  </si>
  <si>
    <t>AT1 capital before regulatory adjustments</t>
  </si>
  <si>
    <t>AT1 capital: regulatory adjustments</t>
  </si>
  <si>
    <t>Investments in own AT1 instruments</t>
  </si>
  <si>
    <t>Reciprocal cross holdings in AT1 instruments</t>
  </si>
  <si>
    <t>Significant investments in the capital of banking, financial and insurance entities that are outside the scope of regulatory consolidation, net of eligible short positions</t>
  </si>
  <si>
    <t>Other deductions from Tier 1 (T1) capital as determined by OSFI</t>
  </si>
  <si>
    <t>41a</t>
  </si>
  <si>
    <t>of which: reverse mortgages</t>
  </si>
  <si>
    <t>Regulatory adjustments applied to AT1 due to insufficient T2 to cover deductions</t>
  </si>
  <si>
    <t>Total regulatory adjustments to AT1 capital</t>
  </si>
  <si>
    <t>AT1 capital</t>
  </si>
  <si>
    <t>T1 capital (T1 = CET1 + AT1)</t>
  </si>
  <si>
    <t>T2 capital: instruments and provisions</t>
  </si>
  <si>
    <t>X</t>
  </si>
  <si>
    <t xml:space="preserve">Directly issued capital instruments subject to phase out from T2 </t>
  </si>
  <si>
    <t>Y</t>
  </si>
  <si>
    <t>T2 instruments (and CET1 and AT1 instruments not included in rows 5 or 34) issued by subsidiaries and held by third parties (amount allowed in group Tier 2)</t>
  </si>
  <si>
    <t>Z</t>
  </si>
  <si>
    <t>General allowances</t>
  </si>
  <si>
    <t>AA+AB</t>
  </si>
  <si>
    <t>T2 capital before regulatory adjustments</t>
  </si>
  <si>
    <t>54a</t>
  </si>
  <si>
    <t>Total capital (TC = T1 + T2)</t>
  </si>
  <si>
    <t>Total RWA</t>
  </si>
  <si>
    <t>60a</t>
  </si>
  <si>
    <t>60b</t>
  </si>
  <si>
    <t>60c</t>
  </si>
  <si>
    <t>For footnotes, see next page.</t>
  </si>
  <si>
    <t>CC2: RECONCILIATION OF REGULATORY CAPITAL TO BALANCE SHEET</t>
  </si>
  <si>
    <t>Balance sheet</t>
  </si>
  <si>
    <r>
      <rPr>
        <sz val="7"/>
        <rFont val="Frutiger LT Std 45 Light"/>
        <family val="2"/>
      </rPr>
      <t xml:space="preserve">Insurance entities adjustment </t>
    </r>
    <r>
      <rPr>
        <vertAlign val="superscript"/>
        <sz val="6.5"/>
        <rFont val="Frutiger LT Std 45 Light"/>
        <family val="2"/>
      </rPr>
      <t>(1)</t>
    </r>
  </si>
  <si>
    <t>Balance sheet as in</t>
  </si>
  <si>
    <t>Cross</t>
  </si>
  <si>
    <t>as in report to</t>
  </si>
  <si>
    <t>the regulatory scope</t>
  </si>
  <si>
    <t>reference to</t>
  </si>
  <si>
    <t>shareholders</t>
  </si>
  <si>
    <t>Deconsolidation</t>
  </si>
  <si>
    <t>accounting</t>
  </si>
  <si>
    <t>of consolidation</t>
  </si>
  <si>
    <t>Of which</t>
  </si>
  <si>
    <t>capital schedule</t>
  </si>
  <si>
    <t>Assets</t>
  </si>
  <si>
    <t>Significant investments in capital of other financial institutions not exceeding regulatory thresholds</t>
  </si>
  <si>
    <t>AF</t>
  </si>
  <si>
    <t>Non-significant investments in capital of other financial institutions not exceeding regulatory thresholds</t>
  </si>
  <si>
    <t>AG</t>
  </si>
  <si>
    <t>Significant investments in capital of non-financial institutions</t>
  </si>
  <si>
    <t>Other securities</t>
  </si>
  <si>
    <t>General allowance reflected in T2 capital</t>
  </si>
  <si>
    <t>AA</t>
  </si>
  <si>
    <t>Excess in allowance over expected losses reflected in T2 capital</t>
  </si>
  <si>
    <t>AB</t>
  </si>
  <si>
    <t>Allowances not reflected in regulatory capital</t>
  </si>
  <si>
    <t>F</t>
  </si>
  <si>
    <t>I</t>
  </si>
  <si>
    <t>Significant investments in capital of other financial institutions exceeding regulatory thresholds (10% of CET1)</t>
  </si>
  <si>
    <t>P</t>
  </si>
  <si>
    <t>Significant investments in capital of other financial institutions exceeding regulatory thresholds (15% basket of CET1)</t>
  </si>
  <si>
    <t>R</t>
  </si>
  <si>
    <t>AD</t>
  </si>
  <si>
    <t>Significant investments in capital of other financial institutions related to goodwill</t>
  </si>
  <si>
    <t>G</t>
  </si>
  <si>
    <t>Significant investments in capital of other financial institutions related to intangibles</t>
  </si>
  <si>
    <t>AL</t>
  </si>
  <si>
    <t>Investment in deconsolidated subsidiaries exceeding regulatory thresholds (10% of CET1)</t>
  </si>
  <si>
    <t>Q</t>
  </si>
  <si>
    <t>Investment in deconsolidated subsidiaries exceeding regulatory thresholds (15% basket of CET1)</t>
  </si>
  <si>
    <t>S</t>
  </si>
  <si>
    <t>Investment in deconsolidated subsidiaries not exceeding regulatory thresholds</t>
  </si>
  <si>
    <t>AE</t>
  </si>
  <si>
    <t>AJ</t>
  </si>
  <si>
    <t>Non-significant investments in capital of non-financial institutions</t>
  </si>
  <si>
    <t>Deferred tax assets excluding those arising from temporary differences</t>
  </si>
  <si>
    <t>Deferred tax assets arising from temporary differences exceeding regulatory thresholds (15% basket of CET1)</t>
  </si>
  <si>
    <t>Deferred tax assets arising from temporary differences not exceeding regulatory thresholds</t>
  </si>
  <si>
    <t>AC</t>
  </si>
  <si>
    <t>Deferred tax liabilities related to goodwill</t>
  </si>
  <si>
    <t>H</t>
  </si>
  <si>
    <t>Deferred tax liabilities related to software and other intangible assets</t>
  </si>
  <si>
    <t>J</t>
  </si>
  <si>
    <t>Deferred tax liabilities related to defined benefit pension fund net assets</t>
  </si>
  <si>
    <t>O</t>
  </si>
  <si>
    <t>Defined benefit pension fund net assets</t>
  </si>
  <si>
    <t>N</t>
  </si>
  <si>
    <t>AI</t>
  </si>
  <si>
    <t>CHANGES IN REGULATORY CAPITAL</t>
  </si>
  <si>
    <t>Opening amount</t>
  </si>
  <si>
    <t>Shares issued in lieu of cash dividends (add back)</t>
  </si>
  <si>
    <t>Other issue of common shares</t>
  </si>
  <si>
    <t>Redeemed capital</t>
  </si>
  <si>
    <t>Purchase of common shares for cancellation</t>
  </si>
  <si>
    <t>Premium on purchase of common shares for cancellation</t>
  </si>
  <si>
    <t>Gross dividends (deduction)</t>
  </si>
  <si>
    <t>Profit for the quarter (attributable to shareholders of the parent company)</t>
  </si>
  <si>
    <t>Removal of own credit spread (net of tax)</t>
  </si>
  <si>
    <t>Change in AOCI balances included in regulatory capital</t>
  </si>
  <si>
    <t>Currency translation differences</t>
  </si>
  <si>
    <t>Securities measured at fair value through other comprehensive income (FVOCI)</t>
  </si>
  <si>
    <t>Cash flow hedges</t>
  </si>
  <si>
    <t>Post-employment defined benefit plans</t>
  </si>
  <si>
    <t>Goodwill and other intangible assets (deduction, net of related tax liabilities)</t>
  </si>
  <si>
    <t>Shortfall of allowance to expected losses</t>
  </si>
  <si>
    <t>Other, including regulatory adjustments and transitional arrangements</t>
  </si>
  <si>
    <t>Deferred tax assets that rely on future profitability (excluding those arising from temporary differences)</t>
  </si>
  <si>
    <t>Significant investments in financial institutions (amount above 10% threshold)</t>
  </si>
  <si>
    <t>Amount exceeding 15% threshold</t>
  </si>
  <si>
    <t>Closing amount</t>
  </si>
  <si>
    <t>AT1 eligible capital issues</t>
  </si>
  <si>
    <t>Impact of the cap on inclusion for instruments subject to phase out</t>
  </si>
  <si>
    <t>Total T1 capital</t>
  </si>
  <si>
    <t>T2 capital</t>
  </si>
  <si>
    <t>New T2 eligible capital issues</t>
  </si>
  <si>
    <t>Amortization adjustments</t>
  </si>
  <si>
    <t>Total capital</t>
  </si>
  <si>
    <t>LR1: SUMMARY COMPARISON OF ACCOUNTING ASSETS VS. LEVERAGE RATIO EXPOSURE MEASURE</t>
  </si>
  <si>
    <r>
      <rPr>
        <b/>
        <sz val="7.5"/>
        <rFont val="Frutiger LT Std 45 Light"/>
        <family val="2"/>
      </rPr>
      <t xml:space="preserve">Row </t>
    </r>
    <r>
      <rPr>
        <vertAlign val="superscript"/>
        <sz val="7.5"/>
        <rFont val="Frutiger LT Std 45 Light"/>
        <family val="2"/>
      </rPr>
      <t>(1)</t>
    </r>
  </si>
  <si>
    <t>Total consolidated assets as per published financial statements</t>
  </si>
  <si>
    <t>Adjustment for investments in banking, financial, insurance or commercial entities that are consolidated for accounting purposes but outside</t>
  </si>
  <si>
    <t>the scope of regulatory consolidation</t>
  </si>
  <si>
    <t>Adjustment for securitized exposures that meet the operational requirements for the recognition of risk transference</t>
  </si>
  <si>
    <t>Adjustment for fiduciary assets recognized on the balance sheet pursuant to the operative accounting framework but excluded from the</t>
  </si>
  <si>
    <t>leverage ratio exposure measure</t>
  </si>
  <si>
    <t>Adjustment for derivative financial instruments</t>
  </si>
  <si>
    <t>Adjustment for securities financing transactions (i.e. repos and similar secured lending)</t>
  </si>
  <si>
    <t>Adjustment for off-balance sheet items (i.e. credit equivalent amounts of off-balance sheet exposures)</t>
  </si>
  <si>
    <t>Leverage ratio exposure measure</t>
  </si>
  <si>
    <t>LR2: LEVERAGE RATIO COMMON DISCLOSURE TEMPLATE</t>
  </si>
  <si>
    <t>On-balance sheet exposures</t>
  </si>
  <si>
    <t>On-balance sheet items (excluding derivatives, securities financing transactions (SFTs) and grandfathered securitization exposures, but</t>
  </si>
  <si>
    <t>including collateral)</t>
  </si>
  <si>
    <t>Gross up for derivatives collateral provided where deducted from the balance sheet assets pursuant to the operative</t>
  </si>
  <si>
    <t>accounting framework (IFRS)</t>
  </si>
  <si>
    <t>(Deductions of receivables assets for cash variation margin provided in derivative transactions)</t>
  </si>
  <si>
    <t>(Asset amounts deducted in determining T1 capital)</t>
  </si>
  <si>
    <t>Total on-balance sheet exposures (excluding derivatives and SFTs) (sum of lines 1 to 4)</t>
  </si>
  <si>
    <t>Derivative exposures</t>
  </si>
  <si>
    <t>Replacement cost associated with all derivative transactions</t>
  </si>
  <si>
    <t>Add-on amounts for potential future exposure associated with all derivative transactions</t>
  </si>
  <si>
    <t>(Exempted central counterparty (CCP)-leg of client cleared trade exposures)</t>
  </si>
  <si>
    <t>Adjusted effective notional amount of written credit derivatives</t>
  </si>
  <si>
    <t>(Adjusted effective notional offsets and add-on deductions for written credit derivatives)</t>
  </si>
  <si>
    <t>Total derivatives exposures (sum of lines 6 to 10)</t>
  </si>
  <si>
    <t>SFT exposures</t>
  </si>
  <si>
    <t>Gross SFT assets recognized for accounting purposes (with no recognition of netting), after adjusting for sale accounting transactions</t>
  </si>
  <si>
    <t>(Netted amounts of cash payables and cash receivables of gross SFT assets)</t>
  </si>
  <si>
    <t>Counterparty credit risk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</si>
  <si>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</si>
  <si>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</si>
  <si>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</si>
  <si>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</si>
  <si>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</si>
  <si>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</si>
  <si>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Exposures</t>
  </si>
  <si>
    <t xml:space="preserve">T1 capital </t>
  </si>
  <si>
    <t>Total Exposures (sum of lines 5, 11, 16 and 19)</t>
  </si>
  <si>
    <t>Leverage Ratio</t>
  </si>
  <si>
    <t>Basel III leverage ratio</t>
  </si>
  <si>
    <t>To enhance comparability, the information for Q4/18 and prior quarters has been re-arranged to align with the row numbers in OSFI's "Leverage Ratio Disclosure Requirements" published in November 2018. The information for Q4/18 and prior quarters has not changed, however certain subtotals have been restated to align with the current presentation.</t>
  </si>
  <si>
    <r>
      <rPr>
        <sz val="12"/>
        <color rgb="FFFFFFFF"/>
        <rFont val="Frutiger LT Std 55 Roman"/>
        <family val="2"/>
      </rPr>
      <t xml:space="preserve">CC2: RECONCILIATION OF REGULATORY CAPITAL TO BALANCE SHEET </t>
    </r>
    <r>
      <rPr>
        <sz val="12"/>
        <color rgb="FFFFFFFF"/>
        <rFont val="Frutiger LT Std 55 Roman"/>
        <family val="2"/>
      </rPr>
      <t>(continued)</t>
    </r>
  </si>
  <si>
    <r>
      <rPr>
        <sz val="7"/>
        <rFont val="Frutiger LT Std 45 Light"/>
        <family val="2"/>
      </rPr>
      <t xml:space="preserve">Insurance entities adjustment </t>
    </r>
    <r>
      <rPr>
        <vertAlign val="superscript"/>
        <sz val="7"/>
        <rFont val="Frutiger LT Std 45 Light"/>
        <family val="2"/>
      </rPr>
      <t>(1)</t>
    </r>
  </si>
  <si>
    <t>Liabilities</t>
  </si>
  <si>
    <t>Deferred tax liabilities</t>
  </si>
  <si>
    <t>Subordinated indebtedness allowed for inclusion in T2 capital</t>
  </si>
  <si>
    <t>Subordinated indebtedness allowed for inclusion in T2 capital subject to phase out</t>
  </si>
  <si>
    <t>Regulatory capital amortization of maturing subordinated indebtedness not allowed for T2 capital</t>
  </si>
  <si>
    <t>Subordinated indebtedness excluded from T2 capital due to cap</t>
  </si>
  <si>
    <t>Subordinated indebtedness not allowed for T2 capital</t>
  </si>
  <si>
    <t xml:space="preserve">Preferred shares </t>
  </si>
  <si>
    <t>Preferred shares allowed for inclusion into additional T1 capital</t>
  </si>
  <si>
    <t>Preferred shares allowed for inclusion into additional T1 capital subject to phase out</t>
  </si>
  <si>
    <t>V</t>
  </si>
  <si>
    <t>Preferred shares excluded from additional T1 capital due to cap</t>
  </si>
  <si>
    <t>AH</t>
  </si>
  <si>
    <t>Common shares</t>
  </si>
  <si>
    <t>Common shares – treasury positions</t>
  </si>
  <si>
    <t>A</t>
  </si>
  <si>
    <t xml:space="preserve">Contributed surplus </t>
  </si>
  <si>
    <t>B</t>
  </si>
  <si>
    <t xml:space="preserve">Retained earnings </t>
  </si>
  <si>
    <t>M</t>
  </si>
  <si>
    <t>Other retained earnings</t>
  </si>
  <si>
    <t>AOCI</t>
  </si>
  <si>
    <t>Net fair value gains (losses) arising from changes in institution's own credit risk</t>
  </si>
  <si>
    <t>AK</t>
  </si>
  <si>
    <t xml:space="preserve">Non-controlling interests </t>
  </si>
  <si>
    <t>Portion allowed for inclusion into CET1</t>
  </si>
  <si>
    <t>Portion allowed for inclusion into additional T1 capital</t>
  </si>
  <si>
    <t>Portion allowed for inclusion into T2 capital</t>
  </si>
  <si>
    <t>Portion not allowed for regulatory capital</t>
  </si>
  <si>
    <t>Total equity</t>
  </si>
  <si>
    <t>Total liabilities and equity</t>
  </si>
  <si>
    <t xml:space="preserve">Refer to table CC1.  </t>
  </si>
  <si>
    <r>
      <rPr>
        <sz val="12"/>
        <color rgb="FFFFFFFF"/>
        <rFont val="Frutiger LT Std 55 Roman"/>
        <family val="2"/>
      </rPr>
      <t xml:space="preserve">CC1: COMPOSITION OF REGULATORY CAPITAL </t>
    </r>
    <r>
      <rPr>
        <sz val="12"/>
        <color rgb="FFFFFFFF"/>
        <rFont val="Frutiger LT Std 55 Roman"/>
        <family val="2"/>
      </rPr>
      <t>(continued)</t>
    </r>
  </si>
  <si>
    <t>Investments in own T2 instruments</t>
  </si>
  <si>
    <t>Reciprocal cross holdings in T2 instruments and other TLAC-eligible instruments</t>
  </si>
  <si>
    <t>Non-significant investments in the capital of banking, financial and insurance entities and other TLAC-eligible instruments issued by G-SIBs and Canadian D-SIBs
     that are outside the scope of regulatory consolidation, where the institution does not own more than 10% of the issued common share capital of the entity
          (amount above 10% threshold)</t>
  </si>
  <si>
    <t>Non-significant investments in the other TLAC-eligible instruments issued by G-SIBs and Canadian D-SIBs, where the institution does not own more than 10%
     of the issued common share capital of the entity: amount previously designated for the 5% threshold but that no longer meets the conditions</t>
  </si>
  <si>
    <t>Significant investments in the capital of banking, financial and insurance entities and Other TLAC-eligible instruments issued by G-SIBs and Canadian D-SIBs that
     are outside the scope of regulatory consolidation</t>
  </si>
  <si>
    <t>Other deductions from T2 capital</t>
  </si>
  <si>
    <t>Total regulatory adjustments to T2 capital</t>
  </si>
  <si>
    <t>Capital ratios</t>
  </si>
  <si>
    <t>CET1 (as a percentage of RWA)</t>
  </si>
  <si>
    <t>T1 (as a percentage of RWA)</t>
  </si>
  <si>
    <t>Total capital (as a percentage of RWA)</t>
  </si>
  <si>
    <t>Buffer (minimum CET1 requirement plus capital conservation buffer plus G-SIB buffer plus D-SIB buffer expressed as a percentage of RWA)</t>
  </si>
  <si>
    <t>of which: capital conservation buffer</t>
  </si>
  <si>
    <t>of which: bank specific countercyclical buffer</t>
  </si>
  <si>
    <t>of which: G-SIB buffer</t>
  </si>
  <si>
    <t>67a</t>
  </si>
  <si>
    <t>of which: D-SIB buffer</t>
  </si>
  <si>
    <t>CET1 available to meet buffers (as percentage of RWA)</t>
  </si>
  <si>
    <t>CET1 target ratio</t>
  </si>
  <si>
    <t>T1 capital target ratio</t>
  </si>
  <si>
    <t>Total capital target ratio</t>
  </si>
  <si>
    <t>Amounts below the thresholds for deduction (before risk-weighting)</t>
  </si>
  <si>
    <t>AG+AI+AJ+</t>
  </si>
  <si>
    <t>Non-significant investments in the capital and other TLAC-eligible instruments of other financial entities</t>
  </si>
  <si>
    <t>see footnote 9</t>
  </si>
  <si>
    <t>Significant investments in the common stock of financials</t>
  </si>
  <si>
    <t>AD+AE+AF</t>
  </si>
  <si>
    <t>Mortgage servicing rights (net of related tax liability)</t>
  </si>
  <si>
    <t>Deferred tax assets arising from temporary differences (net of related tax liabilities)</t>
  </si>
  <si>
    <t>Applicable caps on the inclusion of allowances in T2</t>
  </si>
  <si>
    <t>Allowances eligible for inclusion in T2 in respect of exposures subject to SA (prior to application of cap)</t>
  </si>
  <si>
    <t>Cap on inclusion of allowances in T2 under SA</t>
  </si>
  <si>
    <t>Allowances eligible for inclusion in T2 in respect of exposures subject to IRBA (prior to application of cap)</t>
  </si>
  <si>
    <t>Cap on inclusion of allowances in T2 under IRBA</t>
  </si>
  <si>
    <t xml:space="preserve">Capital instruments subject to phase-out arrangements (only applicable between 1 Jan 2013 and 1 Jan 2022) </t>
  </si>
  <si>
    <t xml:space="preserve">Current cap on CET1 instruments subject to phase out arrangements </t>
  </si>
  <si>
    <t xml:space="preserve">Amounts excluded from CET1 due to cap (excess over cap after redemptions and maturities) </t>
  </si>
  <si>
    <t xml:space="preserve">Current cap on AT1 instruments subject to phase out arrangements </t>
  </si>
  <si>
    <t xml:space="preserve">Amounts excluded from AT1 due to cap (excess over cap after redemptions and maturities) </t>
  </si>
  <si>
    <t>AH+see footnote 5</t>
  </si>
  <si>
    <t xml:space="preserve">Current cap on T2 instruments subject to phase out arrangements </t>
  </si>
  <si>
    <t xml:space="preserve">Amounts excluded from T2 due to cap (excess over cap after redemptions and maturities) </t>
  </si>
  <si>
    <t>Cross-referenced to the consolidated balance sheet, refer to table CC2.</t>
  </si>
  <si>
    <t>Not recorded on the consolidated balance sheet.</t>
  </si>
  <si>
    <t xml:space="preserve">Provisions in the shortfall calculation represent stage 1, 2, and 3 allowances for credit losses calculated in accordance with IFRS 9. </t>
  </si>
  <si>
    <t>Excludes the 1.75% (Q1/19 and prior: 1.5%) Domestic Stability Buffer that OSFI requires D-SIBs to hold as this buffer requirement is intended to address Pillar 2 risks that are not adequately captured in the Pillar 1 capital requirements. The table above includes only the Pillar 1 capital requirements.</t>
  </si>
  <si>
    <t xml:space="preserve">Synthetic positions not recorded on the consolidated balance sheet. </t>
  </si>
  <si>
    <r>
      <rPr>
        <sz val="12"/>
        <color rgb="FFFFFFFF"/>
        <rFont val="Frutiger LT Std 55 Roman"/>
        <family val="2"/>
      </rPr>
      <t xml:space="preserve">CHANGES IN RWA </t>
    </r>
    <r>
      <rPr>
        <vertAlign val="superscript"/>
        <sz val="12"/>
        <color rgb="FFFFFFFF"/>
        <rFont val="Frutiger LT Std 55 Roman"/>
        <family val="2"/>
      </rPr>
      <t>(1)</t>
    </r>
  </si>
  <si>
    <t>Q2/19 vs. Q1/19</t>
  </si>
  <si>
    <t>Q1/19 vs. Q4/18</t>
  </si>
  <si>
    <t>Q4/18 vs. Q3/18</t>
  </si>
  <si>
    <t>CR8</t>
  </si>
  <si>
    <t>determined</t>
  </si>
  <si>
    <t>under an</t>
  </si>
  <si>
    <t>IRB approach</t>
  </si>
  <si>
    <t>all other</t>
  </si>
  <si>
    <t>Balance at beginning of period</t>
  </si>
  <si>
    <t>Acquisitions and disposals</t>
  </si>
  <si>
    <t>Foreign exchange movements</t>
  </si>
  <si>
    <t>Balance at end of period</t>
  </si>
  <si>
    <t xml:space="preserve">Foreign exchange movements </t>
  </si>
  <si>
    <t xml:space="preserve">Includes credit risk under the standardized and supervisory slotting approaches, equity investment funds under the look-through and mandate based approaches, settlement risk, securitization exposures in the banking book, and amounts below the thresholds for deduction that are risk-weighted at 250%.  </t>
  </si>
  <si>
    <t>Relates to net increase/decrease in the underlying exposures.</t>
  </si>
  <si>
    <t>Relates to changes in credit risk mitigation and credit quality of the borrower/counterparty.</t>
  </si>
  <si>
    <t>Relates to internal model or parameter changes.</t>
  </si>
  <si>
    <t>Relates to regulatory changes implemented on an industry-wide basis and any capital methodology changes implemented within CIBC for our portfolios.</t>
  </si>
  <si>
    <t>Relates to changes in open positions and market volatility.</t>
  </si>
  <si>
    <t>Relates to changes in loss experience, business, environment, internal control factors and gross income.</t>
  </si>
  <si>
    <r>
      <rPr>
        <sz val="12"/>
        <color rgb="FFFFFFFF"/>
        <rFont val="Frutiger LT Std 55 Roman"/>
        <family val="2"/>
      </rPr>
      <t xml:space="preserve">CREDIT EXPOSURE - GEOGRAPHIC CONCENTRATION </t>
    </r>
    <r>
      <rPr>
        <vertAlign val="superscript"/>
        <sz val="12"/>
        <color rgb="FFFFFFFF"/>
        <rFont val="Frutiger LT Std 55 Roman"/>
        <family val="2"/>
      </rPr>
      <t>(1)</t>
    </r>
  </si>
  <si>
    <t xml:space="preserve">Business and government </t>
  </si>
  <si>
    <t>Canada</t>
  </si>
  <si>
    <t>Drawn</t>
  </si>
  <si>
    <t>Undrawn commitments</t>
  </si>
  <si>
    <t>Repo-style transactions</t>
  </si>
  <si>
    <t>Other off-balance sheet</t>
  </si>
  <si>
    <t>OTC derivatives</t>
  </si>
  <si>
    <t>United States</t>
  </si>
  <si>
    <t>Europe</t>
  </si>
  <si>
    <t>Other countries</t>
  </si>
  <si>
    <t>This table provides information on our business and government exposures under the AIRB approach. Substantially all of our retail exposures under the AIRB approach are based in Canada.</t>
  </si>
  <si>
    <r>
      <rPr>
        <sz val="12"/>
        <color rgb="FFFFFFFF"/>
        <rFont val="Frutiger LT Std 55 Roman"/>
        <family val="2"/>
      </rPr>
      <t>CREDIT EXPOSURE - MATURITY PROFILE</t>
    </r>
    <r>
      <rPr>
        <vertAlign val="superscript"/>
        <sz val="12"/>
        <color rgb="FFFFFFFF"/>
        <rFont val="Frutiger LT Std 55 Roman"/>
        <family val="2"/>
      </rPr>
      <t xml:space="preserve"> (1)</t>
    </r>
  </si>
  <si>
    <t>1 - 3 years</t>
  </si>
  <si>
    <t>3 - 5 years</t>
  </si>
  <si>
    <t>Over 5 years</t>
  </si>
  <si>
    <t xml:space="preserve">Sovereign </t>
  </si>
  <si>
    <t>Total business and government portfolios</t>
  </si>
  <si>
    <r>
      <rPr>
        <b/>
        <sz val="7.5"/>
        <rFont val="Frutiger LT Std 45 Light"/>
        <family val="2"/>
      </rPr>
      <t>Real estate and secured personal lending</t>
    </r>
    <r>
      <rPr>
        <b/>
        <sz val="7.5"/>
        <color rgb="FFFF0000"/>
        <rFont val="Frutiger LT Std 45 Light"/>
        <family val="2"/>
      </rPr>
      <t xml:space="preserve"> </t>
    </r>
  </si>
  <si>
    <t xml:space="preserve">Other retail </t>
  </si>
  <si>
    <t>Total retail portfolios</t>
  </si>
  <si>
    <t>Total credit exposure</t>
  </si>
  <si>
    <t>Excludes securitization exposures.</t>
  </si>
  <si>
    <t>Demand loans are included in the "Less than 1 year" category.</t>
  </si>
  <si>
    <r>
      <rPr>
        <sz val="12"/>
        <color rgb="FFFFFFFF"/>
        <rFont val="Frutiger LT Std 55 Roman"/>
        <family val="2"/>
      </rPr>
      <t xml:space="preserve">CREDIT RISK ASSOCIATED WITH DERIVATIVES </t>
    </r>
    <r>
      <rPr>
        <vertAlign val="superscript"/>
        <sz val="12"/>
        <color rgb="FFFFFFFF"/>
        <rFont val="Frutiger LT Std 55 Roman"/>
        <family val="2"/>
      </rPr>
      <t>(1)</t>
    </r>
  </si>
  <si>
    <t>Credit</t>
  </si>
  <si>
    <t>Current replacement cost</t>
  </si>
  <si>
    <t>equivalent</t>
  </si>
  <si>
    <t xml:space="preserve"> Risk-weighted amount</t>
  </si>
  <si>
    <t>Trading</t>
  </si>
  <si>
    <t>ALM</t>
  </si>
  <si>
    <t xml:space="preserve">Interest rate derivatives </t>
  </si>
  <si>
    <t>Over-the-counter</t>
  </si>
  <si>
    <t>Forward rate agreements</t>
  </si>
  <si>
    <t>Swap contracts</t>
  </si>
  <si>
    <t>Purchased options</t>
  </si>
  <si>
    <t>Exchange-traded</t>
  </si>
  <si>
    <t>Total interest rate derivatives</t>
  </si>
  <si>
    <t xml:space="preserve">Foreign exchange derivatives </t>
  </si>
  <si>
    <t>Forward contracts</t>
  </si>
  <si>
    <t>Credit derivatives</t>
  </si>
  <si>
    <t>Credit default swap contracts - protection purchased</t>
  </si>
  <si>
    <t>Credit default swap contracts - protection sold</t>
  </si>
  <si>
    <t>Equity derivatives</t>
  </si>
  <si>
    <t>Precious metal derivatives</t>
  </si>
  <si>
    <t>Other commodity derivatives</t>
  </si>
  <si>
    <t>Non-trade exposure related to central counterparties</t>
  </si>
  <si>
    <t>CET1 CVA capital charge</t>
  </si>
  <si>
    <t>Total derivatives</t>
  </si>
  <si>
    <t>In Q1/19, we adopted SA-CCR for the determination of capital requirements relating to counterparty credit risk, which impacted the calculation of replacement cost, credit equivalent amount and risk-weighted assets. Beginning in Q1/19, replacement cost includes the impact of certain collateral amounts that were previously excluded from this calculation. Also beginning in Q1/19, credit equivalent amount is calculated as the sum of replacement cost and potential future exposure, multiplied by an alpha of 1.4, and is reduced by CVA losses.</t>
  </si>
  <si>
    <r>
      <rPr>
        <sz val="12"/>
        <color rgb="FFFFFFFF"/>
        <rFont val="Frutiger LT Std 55 Roman"/>
        <family val="2"/>
      </rPr>
      <t xml:space="preserve">AIRB CREDIT RISK EXPOSURE - LOSS EXPERIENCE </t>
    </r>
    <r>
      <rPr>
        <vertAlign val="superscript"/>
        <sz val="12"/>
        <color rgb="FFFFFFFF"/>
        <rFont val="Frutiger LT Std 55 Roman"/>
        <family val="2"/>
      </rPr>
      <t>(1)</t>
    </r>
  </si>
  <si>
    <t>Actual</t>
  </si>
  <si>
    <t>loss</t>
  </si>
  <si>
    <t>rate %</t>
  </si>
  <si>
    <t>Real estate secured personal lending</t>
  </si>
  <si>
    <t>Actual loss rates for each quarter represent the write-offs less recoveries plus the change in allowance for impaired loans for the previous 12 months, divided by the outstanding balance at the beginning of the previous 12 month period. The expected loss rate represents the loss rate that was predicted by the Basel parameter estimates at the beginning of the period defined above.</t>
  </si>
  <si>
    <t xml:space="preserve">Differences between actual and expected loss rates are due to the following reasons:  </t>
  </si>
  <si>
    <t xml:space="preserve">Expected losses are generally calculated using "through the business cycle" risk parameters while actual losses are determined at a "point in time" and reflect more current economic conditions. “Through the cycle" parameters are estimated to include a long time horizon and as a result, actual losses may exceed expected losses during an economic downturn and may fall below expected losses during times of economic growth.  </t>
  </si>
  <si>
    <r>
      <rPr>
        <sz val="12"/>
        <color rgb="FFFFFFFF"/>
        <rFont val="Frutiger LT Std 55 Roman"/>
        <family val="2"/>
      </rPr>
      <t xml:space="preserve">AIRB CREDIT RISK EXPOSURE - BACK-TESTING </t>
    </r>
    <r>
      <rPr>
        <vertAlign val="superscript"/>
        <sz val="12"/>
        <color rgb="FFFFFFFF"/>
        <rFont val="Frutiger LT Std 55 Roman"/>
        <family val="2"/>
      </rPr>
      <t>(1)</t>
    </r>
  </si>
  <si>
    <t>estimated</t>
  </si>
  <si>
    <t>default</t>
  </si>
  <si>
    <t>Estimated</t>
  </si>
  <si>
    <t>EAD %</t>
  </si>
  <si>
    <t>Uninsured residential mortgages and personal loans</t>
  </si>
  <si>
    <t>Insured residential mortgages</t>
  </si>
  <si>
    <t>Home equity line of credit</t>
  </si>
  <si>
    <t>There are several key differences between Basel and IFRS 9 which could lead to significantly different estimates for PDs and LGDs. Basel parameters reflect long run historical experience including periods of downturn and adjustments for conservatism, whereas IFRS 9 parameters are point-in-time estimates based on forward-looking information.  See the "Accounting and control matters" section in our 2018 Annual Report for additional details.</t>
  </si>
  <si>
    <t>Reflects average default rate for the trailing twelve month period.</t>
  </si>
  <si>
    <t xml:space="preserve">Estimated LGD is based on accounts that default. Estimated EAD is based on all accounts. For actual LGD, payments are discounted to the default date using discount rates based on opportunity cost (the highest interest rate at which we would originate a new loan in the corresponding portfolio). Estimated and actual EAD include only revolving facilities.  </t>
  </si>
  <si>
    <t xml:space="preserve">Both estimated and actual EAD are based on accounts that default. Actual LGD is based on payments received after default for accounts that defaulted 24 months before the effective month, using a discount rate based on opportunity cost.  Estimated and actual EAD include only revolving products (lines of credit, credit cards, and overdraft facilities). Retail information is based upon our internal parameter monitoring system, which covers more than 90% of retail exposures. </t>
  </si>
  <si>
    <t xml:space="preserve">Not applicable.  </t>
  </si>
  <si>
    <t>SUPPLEMENTARY REGULATORY CAPITAL DISCLOSURES</t>
  </si>
  <si>
    <r>
      <rPr>
        <sz val="12"/>
        <color rgb="FFFFFFFF"/>
        <rFont val="Frutiger LT Std 55 Roman"/>
        <family val="2"/>
      </rPr>
      <t xml:space="preserve">CREDIT EXPOSURE (EAD </t>
    </r>
    <r>
      <rPr>
        <vertAlign val="superscript"/>
        <sz val="12"/>
        <color rgb="FFFFFFFF"/>
        <rFont val="Frutiger LT Std 55 Roman"/>
        <family val="2"/>
      </rPr>
      <t>(1)</t>
    </r>
    <r>
      <rPr>
        <sz val="12"/>
        <color rgb="FFFFFFFF"/>
        <rFont val="Frutiger LT Std 55 Roman"/>
        <family val="2"/>
      </rPr>
      <t>)</t>
    </r>
  </si>
  <si>
    <t>AIRB</t>
  </si>
  <si>
    <t>Standardized</t>
  </si>
  <si>
    <r>
      <rPr>
        <b/>
        <sz val="7"/>
        <rFont val="Frutiger LT Std 45 Light"/>
        <family val="2"/>
      </rPr>
      <t xml:space="preserve">approach </t>
    </r>
    <r>
      <rPr>
        <vertAlign val="superscript"/>
        <sz val="7"/>
        <rFont val="Frutiger LT Std 45 Light"/>
        <family val="2"/>
      </rPr>
      <t>(2)</t>
    </r>
  </si>
  <si>
    <t>approach</t>
  </si>
  <si>
    <r>
      <rPr>
        <sz val="7"/>
        <rFont val="Frutiger LT Std 45 Light"/>
        <family val="2"/>
      </rPr>
      <t xml:space="preserve">approach </t>
    </r>
    <r>
      <rPr>
        <vertAlign val="superscript"/>
        <sz val="7"/>
        <rFont val="Frutiger LT Std 45 Light"/>
        <family val="2"/>
      </rPr>
      <t>(2)</t>
    </r>
  </si>
  <si>
    <t>Gross business and government portfolios</t>
  </si>
  <si>
    <t>Less: collateral held for repo-style transactions</t>
  </si>
  <si>
    <t>Net business and government portfolios</t>
  </si>
  <si>
    <r>
      <rPr>
        <b/>
        <sz val="7"/>
        <rFont val="Frutiger LT Std 45 Light"/>
        <family val="2"/>
      </rPr>
      <t xml:space="preserve">Securitization exposures </t>
    </r>
    <r>
      <rPr>
        <vertAlign val="superscript"/>
        <sz val="7"/>
        <rFont val="Frutiger LT Std 45 Light"/>
        <family val="2"/>
      </rPr>
      <t>(3)</t>
    </r>
  </si>
  <si>
    <t>Gross credit exposure</t>
  </si>
  <si>
    <r>
      <rPr>
        <b/>
        <sz val="7"/>
        <rFont val="Frutiger LT Std 45 Light"/>
        <family val="2"/>
      </rPr>
      <t xml:space="preserve">Net credit exposure </t>
    </r>
    <r>
      <rPr>
        <vertAlign val="superscript"/>
        <sz val="7"/>
        <rFont val="Frutiger LT Std 45 Light"/>
        <family val="2"/>
      </rPr>
      <t>(4)</t>
    </r>
  </si>
  <si>
    <t xml:space="preserve">Gross credit exposure is net of derivative master netting agreements and CVA but is before allowance for credit losses or credit risk mitigation.  </t>
  </si>
  <si>
    <t>Includes exposures subject to the supervisory slotting approach.</t>
  </si>
  <si>
    <t>OSFI guidelines define a hierarchy of approaches for treating securitization exposures in our banking book. Depending on the underlying characteristics, exposures are eligible for either the standardized approach or the IRB approach.  The ERBA, which is inclusive of IAA, includes exposures that qualify for the IRB approach, as well as exposures under the standardized approach.</t>
  </si>
  <si>
    <t xml:space="preserve">Excludes exposures arising from derivative and repo-style transactions which are cleared through QCCPs as well as credit risk exposures arising from other assets that are subject to the credit risk framework but are not included in the standardized or IRB frameworks, including other balance sheet assets which are risk-weighted at 100%, significant investments in the capital of non-financial institutions which are risk-weighted at 1250%, settlement risk, and amounts below the thresholds for deduction which are risk-weighted at 250%. </t>
  </si>
  <si>
    <r>
      <rPr>
        <sz val="12"/>
        <color theme="0"/>
        <rFont val="Frutiger LT Std 55 Roman"/>
        <family val="2"/>
      </rPr>
      <t xml:space="preserve">KM2: KEY METRICS - TLAC REQUIREMENTS (AT RESOLUTION GROUP LEVEL) </t>
    </r>
    <r>
      <rPr>
        <vertAlign val="superscript"/>
        <sz val="12"/>
        <color theme="0"/>
        <rFont val="Frutiger LT Std 55 Roman"/>
        <family val="2"/>
      </rPr>
      <t>(1)</t>
    </r>
  </si>
  <si>
    <t xml:space="preserve">1 </t>
  </si>
  <si>
    <t>TLAC available</t>
  </si>
  <si>
    <t xml:space="preserve">2 </t>
  </si>
  <si>
    <t>Total RWA at the level of the resolution group</t>
  </si>
  <si>
    <t xml:space="preserve">3 </t>
  </si>
  <si>
    <t>TLAC ratio: TLAC as a percentage of RWA (row 1/row 2) (%)</t>
  </si>
  <si>
    <t xml:space="preserve">4 </t>
  </si>
  <si>
    <t>Leverage ratio exposure measure at the level of the resolution group</t>
  </si>
  <si>
    <t xml:space="preserve">5 </t>
  </si>
  <si>
    <t>TLAC Leverage Ratio: TLAC as a percentage of leverage ratio exposure measure (row 1/row 4) (%)</t>
  </si>
  <si>
    <t xml:space="preserve">6a </t>
  </si>
  <si>
    <t>Does the subordination exemption in the antepenultimate paragraph of Section 11 of the Financial Stability Board (FSB) TLAC Term Sheet apply?</t>
  </si>
  <si>
    <t>Yes</t>
  </si>
  <si>
    <t xml:space="preserve">6b </t>
  </si>
  <si>
    <t>Does the subordination exemption in the penultimate paragraph of Section 11 of the FSB TLAC Term Sheet apply?</t>
  </si>
  <si>
    <t>No</t>
  </si>
  <si>
    <t xml:space="preserve">6c </t>
  </si>
  <si>
    <t>For footnotes, see page 22.</t>
  </si>
  <si>
    <t>(2)(6)</t>
  </si>
  <si>
    <t>For footnotes, see page 23.</t>
  </si>
  <si>
    <t>CCR4: COUNTERPARTY CREDIT RISK EXPOSURES BY PORTFOLIO AND PD SCALE (continued)</t>
  </si>
  <si>
    <t>CR4: SA - CREDIT RISK EXPOSURE AND CRM EFFECTS (continued)</t>
  </si>
  <si>
    <t>For footnotes, see page 18.</t>
  </si>
  <si>
    <t>CR5: SA - EXPOSURES BY ASSET CLASSES AND RISK-WEIGHTS (continued)</t>
  </si>
  <si>
    <t>For footnotes, see page 20.</t>
  </si>
  <si>
    <r>
      <rPr>
        <sz val="12"/>
        <color theme="0"/>
        <rFont val="Frutiger LT Std 55 Roman"/>
        <family val="2"/>
      </rPr>
      <t xml:space="preserve">SEC3: SECURITIZATION EXPOSURES IN THE BANKING BOOK AND ASSOCIATED REGULATORY CAPITAL REQUIREMENTS - BANK ACTING AS ORIGINATOR OR AS SPONSOR (continued) </t>
    </r>
    <r>
      <rPr>
        <vertAlign val="superscript"/>
        <sz val="12"/>
        <color theme="0"/>
        <rFont val="Frutiger LT Std 55 Roman"/>
        <family val="2"/>
      </rPr>
      <t>(1)</t>
    </r>
  </si>
  <si>
    <t>SEC4: SECURITIZATION EXPOSURES IN THE BANKING BOOK AND ASSOCIATED REGULATORY CAPITAL REQUIREMENTS - BANK ACTING AS INVESTOR (continued)</t>
  </si>
  <si>
    <t>TABLE OF CONTENTS</t>
  </si>
  <si>
    <t>PILLAR 3 REPORT</t>
  </si>
  <si>
    <t>Pillar 3 Report Index</t>
  </si>
  <si>
    <t>KM2: Key metrics – Total Loss Absorbing Capacity (TLAC) requirements (at resolution group level)</t>
  </si>
  <si>
    <t>OV1: Overview of risk-weighted assets (RWA)</t>
  </si>
  <si>
    <t>Changes in RWA</t>
  </si>
  <si>
    <t>LI1: Differences between accounting and regulatory scopes of consolidation and mapping of financial statements with regulatory risk categories</t>
  </si>
  <si>
    <t>LI2: Main sources of differences between regulatory exposure amounts and carrying values in financial statements</t>
  </si>
  <si>
    <t>CC1: Composition of regulatory capital</t>
  </si>
  <si>
    <t>CC2: Reconciliation of regulatory capital to balance sheet</t>
  </si>
  <si>
    <t>Changes in Regulatory Capital</t>
  </si>
  <si>
    <t>TLAC1: TLAC composition (at resolution group)</t>
  </si>
  <si>
    <t>TLAC3: Resolution entity - creditor ranking at legal entity level</t>
  </si>
  <si>
    <t>LR1: Summary comparison of accounting assets vs. leverage ratio exposure measure</t>
  </si>
  <si>
    <t>LR2: Leverage ratio common disclosure template</t>
  </si>
  <si>
    <t>CR1: Credit quality of assets</t>
  </si>
  <si>
    <t>CR2: Changes in stock of defaulted loans and debt securities</t>
  </si>
  <si>
    <t>CR3: Credit risk mitigation (CRM) techniques – overview</t>
  </si>
  <si>
    <t>CR4: Standardized approach (SA) – credit risk exposure and CRM effects</t>
  </si>
  <si>
    <t>CR5: SA – exposures by asset classes and risk-weights</t>
  </si>
  <si>
    <t>CR6: Internal ratings based (IRB) – Credit risk exposures by portfolio and probability of default (PD) range</t>
  </si>
  <si>
    <t>CR10: IRB (specialized lending and equities under the simple risk-weight method)</t>
  </si>
  <si>
    <t>CCR1: Analysis of counterparty credit risk exposure by approach</t>
  </si>
  <si>
    <t>CCR2: Credit valuation adjustment (CVA) capital charge</t>
  </si>
  <si>
    <t>CCR3: SA – counterparty credit risk exposures by regulatory portfolio and risk-weights</t>
  </si>
  <si>
    <t>CCR4: IRB – counterparty credit risk exposures by portfolio and PD scale</t>
  </si>
  <si>
    <t>CCR5: Composition of collateral for counterparty credit risk exposure</t>
  </si>
  <si>
    <t>CCR6: Credit derivatives exposures</t>
  </si>
  <si>
    <t>CCR8: Exposures to central counterparties</t>
  </si>
  <si>
    <t>SEC1: Securitization exposures in the banking book</t>
  </si>
  <si>
    <t>SEC2: Securitization exposures in the trading book</t>
  </si>
  <si>
    <t>SEC3: Securitization exposures in the banking book and associated regulatory capital requirements – bank acting as originator or as sponsor</t>
  </si>
  <si>
    <t>SEC4: Securitization exposures in the banking book and associated capital requirements – bank acting as investor</t>
  </si>
  <si>
    <t>Disclosures provided to address Enhanced Disclosure Task Force (EDTF) recommendations</t>
  </si>
  <si>
    <t>Credit Exposure - Exposure at default (EAD)</t>
  </si>
  <si>
    <t>Credit Exposure - Geographic Concentration</t>
  </si>
  <si>
    <t>Credit Exposure - Maturity Profile</t>
  </si>
  <si>
    <t>Credit Risk Associated With Derivatives</t>
  </si>
  <si>
    <t>Advanced internal ratings-based (AIRB) Credit Risk Exposure - Loss Experience</t>
  </si>
  <si>
    <t>AIRB Credit Risk Exposure - Back Testing</t>
  </si>
  <si>
    <t>Glossary</t>
  </si>
  <si>
    <t>Leverage ratio</t>
  </si>
  <si>
    <t>PILLAR 3 REPORT INDEX</t>
  </si>
  <si>
    <t>The index below provides a listing of Pillar 3 disclosure requirements issued by the Basel Committee of Banking Supervision (BCBS) which are currently effective for CIBC, along with their locations. The disclosures are located in our annual report, and supplementary packages, which may be found on our website (www.cibc.com). No information on CIBC’s website, including the supplementary packages, should be considered incorporated herein by reference.</t>
  </si>
  <si>
    <t>Supplementary</t>
  </si>
  <si>
    <t>Pillar 3</t>
  </si>
  <si>
    <t>2018 Annual</t>
  </si>
  <si>
    <t>Financial</t>
  </si>
  <si>
    <t>Topic</t>
  </si>
  <si>
    <t>Identifier</t>
  </si>
  <si>
    <t>Table and templates</t>
  </si>
  <si>
    <t>Report</t>
  </si>
  <si>
    <t>Information</t>
  </si>
  <si>
    <t>Page references</t>
  </si>
  <si>
    <t>Overview of risk management, key prudential metrics and RWA</t>
  </si>
  <si>
    <t>KM2</t>
  </si>
  <si>
    <t>Key metrics - TLAC requirements (at resolution group level)</t>
  </si>
  <si>
    <t>OVA</t>
  </si>
  <si>
    <t>Bank risk management approach</t>
  </si>
  <si>
    <t>37, 41-47, 50-52, 54, 60,</t>
  </si>
  <si>
    <t>64, 67, 68, 70, 76-78</t>
  </si>
  <si>
    <t>OV1</t>
  </si>
  <si>
    <t>Overview of RWA</t>
  </si>
  <si>
    <t>Linkages between financial statements and regulatory exposures</t>
  </si>
  <si>
    <t>LI1</t>
  </si>
  <si>
    <t>Differences between accounting and regulatory scopes of consolidation and mapping of financial</t>
  </si>
  <si>
    <t>statements with regulatory risk categories</t>
  </si>
  <si>
    <t>LI2</t>
  </si>
  <si>
    <t>Main sources of differences between regulatory exposure amounts and carrying values in financial</t>
  </si>
  <si>
    <t>LIA</t>
  </si>
  <si>
    <t>Explanations of differences between accounting and regulatory exposure amounts</t>
  </si>
  <si>
    <t>6-7</t>
  </si>
  <si>
    <t>Composition of capital and TLAC</t>
  </si>
  <si>
    <t>CC1</t>
  </si>
  <si>
    <t>Composition of regulatory capital</t>
  </si>
  <si>
    <t>CC2</t>
  </si>
  <si>
    <t>Reconciliation of regulatory capital to balance sheet</t>
  </si>
  <si>
    <t>CCA</t>
  </si>
  <si>
    <r>
      <rPr>
        <sz val="8"/>
        <color theme="1"/>
        <rFont val="Frutiger LT Std 45 Light"/>
        <family val="2"/>
      </rPr>
      <t xml:space="preserve">Main features of regulatory capital instruments and of other TLAC-eligible instruments </t>
    </r>
    <r>
      <rPr>
        <vertAlign val="superscript"/>
        <sz val="8"/>
        <color theme="1"/>
        <rFont val="Frutiger LT Std 45 Light"/>
        <family val="2"/>
      </rPr>
      <t>(1)</t>
    </r>
  </si>
  <si>
    <t>TLAC1</t>
  </si>
  <si>
    <t>TLAC composition (at resolution group level)</t>
  </si>
  <si>
    <t>TLAC2</t>
  </si>
  <si>
    <t>Material subgroup entity - creditor ranking at legal entity level</t>
  </si>
  <si>
    <r>
      <rPr>
        <sz val="8"/>
        <color theme="1"/>
        <rFont val="Frutiger LT Std 45 Light"/>
        <family val="2"/>
      </rPr>
      <t xml:space="preserve">  n/a </t>
    </r>
    <r>
      <rPr>
        <vertAlign val="superscript"/>
        <sz val="8"/>
        <color theme="1"/>
        <rFont val="Frutiger LT Std 45 Light"/>
        <family val="2"/>
      </rPr>
      <t>(2)</t>
    </r>
  </si>
  <si>
    <t>TLAC3</t>
  </si>
  <si>
    <t>Resolution entity - creditor ranking at legal entity level</t>
  </si>
  <si>
    <t>LR1</t>
  </si>
  <si>
    <t>Summary comparison of accounting assets vs. leverage ratio exposure measure</t>
  </si>
  <si>
    <t>LR2</t>
  </si>
  <si>
    <t>Leverage ratio common disclosure template</t>
  </si>
  <si>
    <t>CRA</t>
  </si>
  <si>
    <t>General information about credit risk</t>
  </si>
  <si>
    <t>CR1</t>
  </si>
  <si>
    <t>Credit quality of assets</t>
  </si>
  <si>
    <t>CR2</t>
  </si>
  <si>
    <t>Changes in stock of defaulted loans and debt securities</t>
  </si>
  <si>
    <t>CRB</t>
  </si>
  <si>
    <t>Additional disclosure related to the credit quality of assets</t>
  </si>
  <si>
    <t>52, 75, 107, 108, 135</t>
  </si>
  <si>
    <t>CRC</t>
  </si>
  <si>
    <t>Qualitative disclosure requirements related to CRM techniques</t>
  </si>
  <si>
    <t>52, 63, 145</t>
  </si>
  <si>
    <t>CR3</t>
  </si>
  <si>
    <t>CRM techniques – overview</t>
  </si>
  <si>
    <t>CRD</t>
  </si>
  <si>
    <t>Qualitative disclosures on banks’ use of external credit ratings under the SA for credit risk</t>
  </si>
  <si>
    <t>CR4</t>
  </si>
  <si>
    <t>SA – credit risk exposure and CRM effects</t>
  </si>
  <si>
    <t>CR5</t>
  </si>
  <si>
    <t>SA – exposures by asset classes and risk weights</t>
  </si>
  <si>
    <t>CRE</t>
  </si>
  <si>
    <t>Qualitative disclosures related to IRB models</t>
  </si>
  <si>
    <t>31, 46, 47, 51, 52-55</t>
  </si>
  <si>
    <t>CR6</t>
  </si>
  <si>
    <r>
      <rPr>
        <sz val="8"/>
        <color theme="1"/>
        <rFont val="Frutiger LT Std 45 Light"/>
        <family val="2"/>
      </rPr>
      <t xml:space="preserve">IRB – Credit risk exposures by portfolio and PD range </t>
    </r>
    <r>
      <rPr>
        <vertAlign val="superscript"/>
        <sz val="8"/>
        <color theme="1"/>
        <rFont val="Frutiger LT Std 45 Light"/>
        <family val="2"/>
      </rPr>
      <t>(3)</t>
    </r>
  </si>
  <si>
    <t>CR7</t>
  </si>
  <si>
    <t>IRB – Effect on RWA of credit derivatives used as CRM techniques</t>
  </si>
  <si>
    <r>
      <rPr>
        <sz val="8"/>
        <color theme="1"/>
        <rFont val="Frutiger LT Std 45 Light"/>
        <family val="2"/>
      </rPr>
      <t xml:space="preserve">  n/a </t>
    </r>
    <r>
      <rPr>
        <vertAlign val="superscript"/>
        <sz val="8"/>
        <color theme="1"/>
        <rFont val="Frutiger LT Std 45 Light"/>
        <family val="2"/>
      </rPr>
      <t>(4)</t>
    </r>
  </si>
  <si>
    <t>RWA flow statements of credit risk exposures under IRB</t>
  </si>
  <si>
    <t>CR9</t>
  </si>
  <si>
    <r>
      <rPr>
        <sz val="8"/>
        <color theme="1"/>
        <rFont val="Frutiger LT Std 45 Light"/>
        <family val="2"/>
      </rPr>
      <t xml:space="preserve">IRB – Backtesting of PD per portfolio </t>
    </r>
    <r>
      <rPr>
        <vertAlign val="superscript"/>
        <sz val="8"/>
        <color theme="1"/>
        <rFont val="Frutiger LT Std 45 Light"/>
        <family val="2"/>
      </rPr>
      <t>(3)</t>
    </r>
  </si>
  <si>
    <r>
      <rPr>
        <sz val="8"/>
        <color theme="1"/>
        <rFont val="Frutiger LT Std 45 Light"/>
        <family val="2"/>
      </rPr>
      <t xml:space="preserve">  n/a </t>
    </r>
    <r>
      <rPr>
        <vertAlign val="superscript"/>
        <sz val="8"/>
        <color theme="1"/>
        <rFont val="Frutiger LT Std 45 Light"/>
        <family val="2"/>
      </rPr>
      <t>(5)</t>
    </r>
  </si>
  <si>
    <t>CR10</t>
  </si>
  <si>
    <t>IRB (specialized lending and equities under the simple risk weight method)</t>
  </si>
  <si>
    <t>PILLAR 3 REPORT INDEX (continued)</t>
  </si>
  <si>
    <t>CCRA</t>
  </si>
  <si>
    <t>Qualitative disclosure related to counterparty credit risk</t>
  </si>
  <si>
    <t>52, 56, 74, 143, 145, 146</t>
  </si>
  <si>
    <t>CCR1</t>
  </si>
  <si>
    <t>Analysis of counterparty credit risk exposure by approach</t>
  </si>
  <si>
    <t>CCR2</t>
  </si>
  <si>
    <t>CVA capital charge</t>
  </si>
  <si>
    <t>CCR3</t>
  </si>
  <si>
    <t>SA – counterparty credit risk exposures by regulatory portfolio and risk weights</t>
  </si>
  <si>
    <t>CCR4</t>
  </si>
  <si>
    <r>
      <rPr>
        <sz val="8"/>
        <color theme="1"/>
        <rFont val="Frutiger LT Std 45 Light"/>
        <family val="2"/>
      </rPr>
      <t xml:space="preserve">IRB – counterparty credit risk exposures by portfolio and PD scale </t>
    </r>
    <r>
      <rPr>
        <vertAlign val="superscript"/>
        <sz val="8"/>
        <color theme="1"/>
        <rFont val="Frutiger LT Std 45 Light"/>
        <family val="2"/>
      </rPr>
      <t>(3)</t>
    </r>
  </si>
  <si>
    <t>CCR5</t>
  </si>
  <si>
    <t>Composition of collateral for counterparty credit risk exposure</t>
  </si>
  <si>
    <t>CCR6</t>
  </si>
  <si>
    <t>Credit derivatives exposures</t>
  </si>
  <si>
    <t>CCR7</t>
  </si>
  <si>
    <t>RWA flow statements of counterparty credit risk exposures under the Internal Model Method (IMM)</t>
  </si>
  <si>
    <r>
      <rPr>
        <sz val="8"/>
        <color theme="1"/>
        <rFont val="Frutiger LT Std 45 Light"/>
        <family val="2"/>
      </rPr>
      <t xml:space="preserve">  n/a </t>
    </r>
    <r>
      <rPr>
        <vertAlign val="superscript"/>
        <sz val="8"/>
        <color theme="1"/>
        <rFont val="Frutiger LT Std 45 Light"/>
        <family val="2"/>
      </rPr>
      <t>(6)</t>
    </r>
  </si>
  <si>
    <t>CCR8</t>
  </si>
  <si>
    <t>Exposures to central counterparties</t>
  </si>
  <si>
    <r>
      <rPr>
        <sz val="8"/>
        <color theme="1"/>
        <rFont val="Frutiger LT Std 45 Light"/>
        <family val="2"/>
      </rPr>
      <t xml:space="preserve">Securitization </t>
    </r>
    <r>
      <rPr>
        <vertAlign val="superscript"/>
        <sz val="8"/>
        <color theme="1"/>
        <rFont val="Frutiger LT Std 45 Light"/>
        <family val="2"/>
      </rPr>
      <t>(7)</t>
    </r>
  </si>
  <si>
    <t>SECA</t>
  </si>
  <si>
    <t>Qualitative disclosure requirements related to securitization exposures</t>
  </si>
  <si>
    <t>32, 40, 63, 103, 109</t>
  </si>
  <si>
    <t>SEC1</t>
  </si>
  <si>
    <t>Securitization exposures in the banking book</t>
  </si>
  <si>
    <t>SEC2</t>
  </si>
  <si>
    <t>Securitization exposures in the trading book</t>
  </si>
  <si>
    <t>SEC3</t>
  </si>
  <si>
    <t>Securitization exposures in the banking book and associated regulatory capital requirements – bank</t>
  </si>
  <si>
    <t>acting as originator or as sponsor</t>
  </si>
  <si>
    <t>SEC4</t>
  </si>
  <si>
    <t>Securitization exposures in the banking book and associated capital requirements – bank</t>
  </si>
  <si>
    <t>acting as investor</t>
  </si>
  <si>
    <r>
      <rPr>
        <sz val="8"/>
        <color theme="1"/>
        <rFont val="Frutiger LT Std 45 Light"/>
        <family val="2"/>
      </rPr>
      <t xml:space="preserve">n/a </t>
    </r>
    <r>
      <rPr>
        <vertAlign val="superscript"/>
        <sz val="8"/>
        <color theme="1"/>
        <rFont val="Frutiger LT Std 45 Light"/>
        <family val="2"/>
      </rPr>
      <t>(8)</t>
    </r>
  </si>
  <si>
    <r>
      <rPr>
        <sz val="6.5"/>
        <rFont val="Frutiger LT Std 45 Light"/>
        <family val="2"/>
      </rPr>
      <t xml:space="preserve">CCA is available at </t>
    </r>
    <r>
      <rPr>
        <u/>
        <sz val="6.5"/>
        <color theme="10"/>
        <rFont val="Frutiger LT Std 45 Light"/>
        <family val="2"/>
      </rPr>
      <t>https://www.cibc.com/en/about-cibc/investor-relations/regulatory-capital-instruments.html</t>
    </r>
    <r>
      <rPr>
        <sz val="6.5"/>
        <color theme="10"/>
        <rFont val="Frutiger LT Std 45 Light"/>
        <family val="2"/>
      </rPr>
      <t>.</t>
    </r>
  </si>
  <si>
    <t>CIBC is not a global systemically important bank (G-SIB).</t>
  </si>
  <si>
    <t>There are several key differences between Basel and IFRS 9 which could lead to significantly different estimates for PD and loss given default (LGD). Basel parameters reflect long run historical experience including periods of downturn and adjustments for conservatism, whereas IFRS 9 parameters are point-in-time estimates based on forward-looking information. See the "Accounting and control matters" section in our 2018 Annual Report for additional details.</t>
  </si>
  <si>
    <t>Template CR9 is only required to be disclosed on an annual basis.  Please refer to CIBC’s Supplementary Regulatory Capital Disclosure and Pillar 3 Report for the period ended October 31, 2018, which may be found on our website (www.cibc.com).</t>
  </si>
  <si>
    <t>Excludes mortgages securitized through programs sponsored by the Canada Mortgage Housing Corporation, including the creation of mortgage-backed securities (MBS) under the National Housing Act MBS Program and the Canada Mortgage Bond Program. These exposures are risk-weighted under the credit risk framework.</t>
  </si>
  <si>
    <r>
      <t xml:space="preserve">RWA </t>
    </r>
    <r>
      <rPr>
        <vertAlign val="superscript"/>
        <sz val="7.5"/>
        <rFont val="Frutiger LT Std 45 Light"/>
        <family val="2"/>
      </rPr>
      <t>(1)</t>
    </r>
  </si>
  <si>
    <r>
      <t xml:space="preserve">RWA </t>
    </r>
    <r>
      <rPr>
        <b/>
        <vertAlign val="superscript"/>
        <sz val="7.5"/>
        <rFont val="Frutiger LT Std 45 Light"/>
        <family val="2"/>
      </rPr>
      <t>(1)</t>
    </r>
  </si>
  <si>
    <r>
      <t xml:space="preserve">Of which: Advanced Measurement Approach </t>
    </r>
    <r>
      <rPr>
        <vertAlign val="superscript"/>
        <sz val="7.5"/>
        <rFont val="Frutiger LT Std 45 Light"/>
        <family val="2"/>
      </rPr>
      <t>(8)</t>
    </r>
  </si>
  <si>
    <r>
      <t xml:space="preserve">Of which: SA </t>
    </r>
    <r>
      <rPr>
        <vertAlign val="superscript"/>
        <sz val="7.5"/>
        <rFont val="Frutiger LT Std 45 Light"/>
        <family val="2"/>
      </rPr>
      <t>(8)</t>
    </r>
  </si>
  <si>
    <r>
      <t xml:space="preserve">Of which: SA (Q4/18: SA/simplified supervisory formula approach (SSFA)) </t>
    </r>
    <r>
      <rPr>
        <vertAlign val="superscript"/>
        <sz val="7.5"/>
        <rFont val="Frutiger LT Std 45 Light"/>
        <family val="2"/>
      </rPr>
      <t>(7)</t>
    </r>
  </si>
  <si>
    <r>
      <t xml:space="preserve">Of which: subject to the transitional arrangement </t>
    </r>
    <r>
      <rPr>
        <vertAlign val="superscript"/>
        <sz val="7.5"/>
        <rFont val="Frutiger LT Std 45 Light"/>
        <family val="2"/>
      </rPr>
      <t>(6)</t>
    </r>
  </si>
  <si>
    <r>
      <t xml:space="preserve">Equity investments in funds - fall-back approach </t>
    </r>
    <r>
      <rPr>
        <vertAlign val="superscript"/>
        <sz val="7.5"/>
        <rFont val="Frutiger LT Std 45 Light"/>
        <family val="2"/>
      </rPr>
      <t>(5)</t>
    </r>
  </si>
  <si>
    <r>
      <t xml:space="preserve">Equity investments in funds - mandate-based approach </t>
    </r>
    <r>
      <rPr>
        <vertAlign val="superscript"/>
        <sz val="7.5"/>
        <rFont val="Frutiger LT Std 45 Light"/>
        <family val="2"/>
      </rPr>
      <t>(5)</t>
    </r>
  </si>
  <si>
    <r>
      <t xml:space="preserve">Equity investments in funds - look-through approach </t>
    </r>
    <r>
      <rPr>
        <vertAlign val="superscript"/>
        <sz val="7.5"/>
        <rFont val="Frutiger LT Std 45 Light"/>
        <family val="2"/>
      </rPr>
      <t>(5)</t>
    </r>
  </si>
  <si>
    <r>
      <t xml:space="preserve">Counterparty credit risk </t>
    </r>
    <r>
      <rPr>
        <vertAlign val="superscript"/>
        <sz val="7.5"/>
        <rFont val="Frutiger LT Std 45 Light"/>
        <family val="2"/>
      </rPr>
      <t>(3)(4)</t>
    </r>
  </si>
  <si>
    <r>
      <t xml:space="preserve">Of which: SA </t>
    </r>
    <r>
      <rPr>
        <vertAlign val="superscript"/>
        <sz val="7.5"/>
        <rFont val="Frutiger LT Std 45 Light"/>
        <family val="2"/>
      </rPr>
      <t>(2)</t>
    </r>
  </si>
  <si>
    <r>
      <t xml:space="preserve">Carrying values of items: </t>
    </r>
    <r>
      <rPr>
        <vertAlign val="superscript"/>
        <sz val="7.5"/>
        <rFont val="Frutiger LT Std 45 Light"/>
        <family val="2"/>
      </rPr>
      <t>(1)</t>
    </r>
  </si>
  <si>
    <r>
      <t xml:space="preserve">Shortfall of provisions to expected losses </t>
    </r>
    <r>
      <rPr>
        <vertAlign val="superscript"/>
        <sz val="6.5"/>
        <rFont val="Frutiger LT Std 45 Light"/>
        <family val="2"/>
      </rPr>
      <t>(3)</t>
    </r>
  </si>
  <si>
    <r>
      <t xml:space="preserve">Directly issued qualifying AT1 instruments plus related stock surplus </t>
    </r>
    <r>
      <rPr>
        <vertAlign val="superscript"/>
        <sz val="6.5"/>
        <rFont val="Frutiger LT Std 45 Light"/>
        <family val="2"/>
      </rPr>
      <t>(4)</t>
    </r>
  </si>
  <si>
    <r>
      <t xml:space="preserve">Directly issued qualifying T2 instruments plus related stock surplus </t>
    </r>
    <r>
      <rPr>
        <vertAlign val="superscript"/>
        <sz val="6.5"/>
        <rFont val="Frutiger LT Std 45 Light"/>
        <family val="2"/>
      </rPr>
      <t>(6)</t>
    </r>
  </si>
  <si>
    <r>
      <t xml:space="preserve">OSFI target (minimum + capital conservation buffer + D-SIB buffer (if applicable)) </t>
    </r>
    <r>
      <rPr>
        <vertAlign val="superscript"/>
        <sz val="6.5"/>
        <rFont val="Frutiger LT Std 45 Light"/>
        <family val="2"/>
      </rPr>
      <t>(8)</t>
    </r>
  </si>
  <si>
    <r>
      <t xml:space="preserve">Total Capital RWA </t>
    </r>
    <r>
      <rPr>
        <vertAlign val="superscript"/>
        <sz val="6.5"/>
        <rFont val="Frutiger LT Std 45 Light"/>
        <family val="2"/>
      </rPr>
      <t>(7)</t>
    </r>
  </si>
  <si>
    <r>
      <t xml:space="preserve">T1 Capital RWA </t>
    </r>
    <r>
      <rPr>
        <vertAlign val="superscript"/>
        <sz val="6.5"/>
        <rFont val="Frutiger LT Std 45 Light"/>
        <family val="2"/>
      </rPr>
      <t>(7)</t>
    </r>
  </si>
  <si>
    <r>
      <t xml:space="preserve">CET1 Capital RWA </t>
    </r>
    <r>
      <rPr>
        <vertAlign val="superscript"/>
        <sz val="6.5"/>
        <rFont val="Frutiger LT Std 45 Light"/>
        <family val="2"/>
      </rPr>
      <t>(7)</t>
    </r>
  </si>
  <si>
    <r>
      <t xml:space="preserve">TLAC ratios and buffers </t>
    </r>
    <r>
      <rPr>
        <vertAlign val="superscript"/>
        <sz val="8"/>
        <color theme="1"/>
        <rFont val="Frutiger LT Std 45 Light"/>
        <family val="2"/>
      </rPr>
      <t>(1)</t>
    </r>
  </si>
  <si>
    <r>
      <t xml:space="preserve">CET1 (as a percentage of RWA) available after meeting the resolution group's minimum capital and TLAC requirements </t>
    </r>
    <r>
      <rPr>
        <vertAlign val="superscript"/>
        <sz val="8"/>
        <color theme="1"/>
        <rFont val="Frutiger LT Std 45 Light"/>
        <family val="2"/>
      </rPr>
      <t>(2)</t>
    </r>
  </si>
  <si>
    <r>
      <t xml:space="preserve">Off-balance sheet exposures </t>
    </r>
    <r>
      <rPr>
        <vertAlign val="superscript"/>
        <sz val="8"/>
        <rFont val="Frutiger LT Std 45 Light"/>
        <family val="2"/>
      </rPr>
      <t>(3)</t>
    </r>
  </si>
  <si>
    <r>
      <t xml:space="preserve">Other investment </t>
    </r>
    <r>
      <rPr>
        <vertAlign val="superscript"/>
        <sz val="8"/>
        <rFont val="Frutiger LT Std 45 Light"/>
        <family val="2"/>
      </rPr>
      <t>(2)</t>
    </r>
  </si>
  <si>
    <r>
      <t xml:space="preserve">Total </t>
    </r>
    <r>
      <rPr>
        <vertAlign val="superscript"/>
        <sz val="8"/>
        <rFont val="Frutiger LT Std 45 Light"/>
        <family val="2"/>
      </rPr>
      <t>(3)</t>
    </r>
  </si>
  <si>
    <r>
      <t xml:space="preserve">Other assets </t>
    </r>
    <r>
      <rPr>
        <vertAlign val="superscript"/>
        <sz val="8"/>
        <rFont val="Frutiger LT Std 45 Light"/>
        <family val="2"/>
      </rPr>
      <t>(4)</t>
    </r>
  </si>
  <si>
    <r>
      <t xml:space="preserve">Past-due loans </t>
    </r>
    <r>
      <rPr>
        <vertAlign val="superscript"/>
        <sz val="8"/>
        <rFont val="Frutiger LT Std 45 Light"/>
        <family val="2"/>
      </rPr>
      <t>(3)</t>
    </r>
  </si>
  <si>
    <r>
      <t xml:space="preserve">Equity </t>
    </r>
    <r>
      <rPr>
        <vertAlign val="superscript"/>
        <sz val="8"/>
        <rFont val="Frutiger LT Std 45 Light"/>
        <family val="2"/>
      </rPr>
      <t>(2)</t>
    </r>
  </si>
  <si>
    <r>
      <t xml:space="preserve">Equity </t>
    </r>
    <r>
      <rPr>
        <vertAlign val="superscript"/>
        <sz val="8"/>
        <rFont val="Frutiger LT Std 45 Light"/>
        <family val="2"/>
      </rPr>
      <t>(1)</t>
    </r>
  </si>
  <si>
    <r>
      <t xml:space="preserve">Other assets </t>
    </r>
    <r>
      <rPr>
        <vertAlign val="superscript"/>
        <sz val="8"/>
        <rFont val="Frutiger LT Std 45 Light"/>
        <family val="2"/>
      </rPr>
      <t>(2)</t>
    </r>
  </si>
  <si>
    <r>
      <t xml:space="preserve">Bank acts as originator </t>
    </r>
    <r>
      <rPr>
        <vertAlign val="superscript"/>
        <sz val="8"/>
        <rFont val="Frutiger LT Std 45 Light"/>
        <family val="2"/>
      </rPr>
      <t>(1)</t>
    </r>
  </si>
  <si>
    <r>
      <t xml:space="preserve">Bank acts as sponsor </t>
    </r>
    <r>
      <rPr>
        <vertAlign val="superscript"/>
        <sz val="8"/>
        <rFont val="Frutiger LT Std 45 Light"/>
        <family val="2"/>
      </rPr>
      <t>(2)</t>
    </r>
  </si>
  <si>
    <r>
      <t xml:space="preserve">Bank acts as originator </t>
    </r>
    <r>
      <rPr>
        <vertAlign val="superscript"/>
        <sz val="8"/>
        <rFont val="Frutiger LT Std 45 Light"/>
        <family val="2"/>
      </rPr>
      <t>(2)</t>
    </r>
  </si>
  <si>
    <r>
      <t xml:space="preserve">Bank acts as sponsor </t>
    </r>
    <r>
      <rPr>
        <vertAlign val="superscript"/>
        <sz val="8"/>
        <rFont val="Frutiger LT Std 45 Light"/>
        <family val="2"/>
      </rPr>
      <t>(3)</t>
    </r>
  </si>
  <si>
    <r>
      <t xml:space="preserve">Less than 1 year </t>
    </r>
    <r>
      <rPr>
        <vertAlign val="superscript"/>
        <sz val="7.5"/>
        <rFont val="Frutiger LT Std 45 Light"/>
        <family val="2"/>
      </rPr>
      <t>(2)</t>
    </r>
  </si>
  <si>
    <r>
      <t xml:space="preserve">Business and government portfolios </t>
    </r>
    <r>
      <rPr>
        <vertAlign val="superscript"/>
        <sz val="7.5"/>
        <rFont val="Frutiger LT Std 45 Light"/>
        <family val="2"/>
      </rPr>
      <t>(3)</t>
    </r>
  </si>
  <si>
    <r>
      <t xml:space="preserve">Retail portfolios </t>
    </r>
    <r>
      <rPr>
        <vertAlign val="superscript"/>
        <sz val="7.5"/>
        <rFont val="Frutiger LT Std 45 Light"/>
        <family val="2"/>
      </rPr>
      <t>(4)</t>
    </r>
  </si>
  <si>
    <t>BASEL - GLOSSARY</t>
  </si>
  <si>
    <t>Advanced internal ratings-based (AIRB) approach for credit risk</t>
  </si>
  <si>
    <t>Internal models based on historical experience of key risk assumptions such as PD, LGD and EAD are used to compute the capital requirements subject to OSFI approval. A transitional capital floor based on the Basel II standardized approach is also calculated by banks under the AIRB approach for credit risk and an adjustment to RWA may be required as prescribed by OSFI.</t>
  </si>
  <si>
    <t>Advanced measurement approach (AMA) for operational risk</t>
  </si>
  <si>
    <t xml:space="preserve">A risk-sensitive approach to calculating the capital charge for operational risk based on internal risk measurement models, using a combination of quantitative and qualitative risk measurement techniques. </t>
  </si>
  <si>
    <t>Business and government portfolio</t>
  </si>
  <si>
    <t xml:space="preserve">A category of exposures that includes lending to businesses and governments, where the primary basis of adjudication relies on the determination and assignment of an appropriate risk rating, that reflects the credit risk of the exposure. </t>
  </si>
  <si>
    <t>Central counterparty (CCP)</t>
  </si>
  <si>
    <t xml:space="preserve">A clearing house that interposes itself between counterparties to contracts traded in one or more financial markets, becoming the buyer to every seller and the seller to every buyer and thereby ensuring the future performance of open contracts. </t>
  </si>
  <si>
    <t>Common Equity Tier 1 (CET1), Tier 1 and Total capital ratios</t>
  </si>
  <si>
    <t>Corporate exposures</t>
  </si>
  <si>
    <t xml:space="preserve">All direct credit risk exposures to corporations, partnerships and proprietorships, and exposures guaranteed by those entities. </t>
  </si>
  <si>
    <t xml:space="preserve">The risk of financial loss due to a borrower or counterparty failing to meet its obligations in accordance with contractual terms. </t>
  </si>
  <si>
    <t>Drawn exposure</t>
  </si>
  <si>
    <t xml:space="preserve">The amount of credit risk exposure resulting from loans already advanced to the customer. </t>
  </si>
  <si>
    <t>Exposure at default (EAD)</t>
  </si>
  <si>
    <t xml:space="preserve">An estimate of the amount of exposure to a customer at the event of, and at the time of, default. </t>
  </si>
  <si>
    <t>Internal models approach (IMA) for market risk</t>
  </si>
  <si>
    <t xml:space="preserve">Models, which have been developed by CIBC and approved by OSFI, for the measurement of risk and regulatory capital in the trading portfolio for general market risk, debt specific risk, and equity specific risk. </t>
  </si>
  <si>
    <t>Internal ratings-based (IRB) approach for securitization exposures</t>
  </si>
  <si>
    <t>This approach comprises two calculation methods available for securitization exposures that require OSFI approval:  Internal Ratings-Based (SEC-IRBA) approach is available to the banks approved to use the IRB approach for underlying exposures securitized and Internal Assessment Approach available for certain securitization exposures extended to ABCP programmes.</t>
  </si>
  <si>
    <t>Leverage exposure</t>
  </si>
  <si>
    <t xml:space="preserve">For the purposes of the leverage ratio, exposure is defined under the rules as on-balance sheet assets (unweighted) less Tier 1 capital regulatory adjustments plus derivative exposures, securities financing transaction exposures with a limited form of netting under certain conditions, and other off-balance sheet exposures (such as commitments, direct credit substitutes, forward asset purchases, standby/trade letters of credit and securitization exposures). </t>
  </si>
  <si>
    <t>Defined as Tier 1 capital divided by Leverage Exposure determined in accordance with guidelines issued by OSFI, which are based on BCBS standards.</t>
  </si>
  <si>
    <t>Loss given default (LGD)</t>
  </si>
  <si>
    <t>An estimate of the amount of exposure to a customer that will not be recovered following a default by that customer, expressed as a percentage of the EAD. LGD is generally based on through-the-cycle assumptions for regulatory capital purposes, and generally based on point-in-time assumptions reflecting forward-looking information for IFRS 9 expected credit loss purposes.</t>
  </si>
  <si>
    <t>Non-viability contingent capital (NVCC)</t>
  </si>
  <si>
    <t>Effective January 1, 2013, in order to qualify for inclusion in regulatory capital, all non-common Tier 1 and Tier 2 capital instruments must be capable of absorbing losses at the point of non-viability of a financial institution. This will ensure that investors in such instruments bear losses before taxpayers where the government determines that it is in the public interest to rescue a non-viable bank.</t>
  </si>
  <si>
    <t xml:space="preserve">The risk of loss resulting from people, inadequate or failed internal processes, and systems or from external events. </t>
  </si>
  <si>
    <t>Probability of default (PD)</t>
  </si>
  <si>
    <t>An estimate of the likelihood of default for any particular customer which occurs when that customer is not able to repay its obligations as they become contractually due. PD is generally based on through-the-cycle assumptions for regulatory capital purposes, and generally based on point-in-time assumptions reflecting forward-looking information for IFRS 9 expected credit loss purposes.</t>
  </si>
  <si>
    <t>Qualifying central counterparty (QCCP)</t>
  </si>
  <si>
    <t>An entity that is licensed to operate as a CCP and is permitted by the appropriate regulator or oversight body to operate as such with respect to the products offered by that CCP.</t>
  </si>
  <si>
    <t>BASEL - GLOSSARY (continued)</t>
  </si>
  <si>
    <t>This exposure class includes credit cards, unsecured lines of credit and overdraft protection products extended to individuals. Under the standardized approach, these exposures would be included under “other retail”.</t>
  </si>
  <si>
    <t xml:space="preserve">This exposure class includes residential mortgages and home equity loans and lines of credit extended to individuals. </t>
  </si>
  <si>
    <t>Regulatory capital</t>
  </si>
  <si>
    <t xml:space="preserve">Basel III regulatory capital, as defined by OSFI's Capital Adequacy Requirements Guideline, is comprised of Common Equity Tier 1 (CET1), Additional Tier 1 (AT1) and Tier 2 capital. CET1 capital includes common shares, retained earnings, AOCI (excluding AOCI relating to cash flow hedges and changes to fair value option liabilities attributable to changes in own credit risk) and qualifying instruments issued by a consolidated banking subsidiary to third parties, less regulatory adjustments for items such as goodwill and other intangible assets, deferred tax assets, net assets related to defined benefit pension plans, and certain investments. AT1 capital primarily includes NVCC preferred shares, qualifying instruments issued by a consolidated subsidiary to third parties, and non-qualifying innovative Tier 1 notes which are subject to phase-out rules for capital instruments. Tier 1 capital is comprised of CET1 plus AT1. Tier 2 capital includes NVCC subordinated indebtedness, non-qualifying subordinated indebtedness subject to phase-out rules for capital instruments, eligible collective allowance under the standardized approach, and qualifying instruments issued by a consolidated subsidiary to third parties. Total capital is comprised of Tier 1 capital plus Tier 2 capital. Under Basel III, qualifying regulatory capital instruments must be capable of absorbing loss at the point of non-viability of the financial institution; non-qualifying capital instruments are excluded from regulatory capital at a rate of 10% per annum commencing January 1, 2013 through to January 1, 2022. </t>
  </si>
  <si>
    <t xml:space="preserve">A category of exposures that primarily includes consumer, but also small business lending, where the primary basis of adjudication relies on credit scoring models. </t>
  </si>
  <si>
    <t>Resecuritization</t>
  </si>
  <si>
    <t xml:space="preserve">A securitization exposure in which the risk associated with an underlying pool of exposures is tranched and at least one of the underlying exposures is a securitization exposure. </t>
  </si>
  <si>
    <t>Risk-weighted assets (RWA)</t>
  </si>
  <si>
    <t xml:space="preserve">The process of selling assets (normally financial assets such as loans, leases, trade receivables, credit card receivables or mortgages) to trusts or other structured entities (SEs). A SE normally issues securities or other forms of interests to investors and/or the asset transferor, and the SE uses the proceeds of the issue of securities or other forms of interest to purchase the transferred assets.  The SE will generally use the cash flows generated by the assets to meet the obligations under the securities or other interests issued by the SE, which may carry a number of different risk profiles. </t>
  </si>
  <si>
    <t>Sovereign exposures</t>
  </si>
  <si>
    <t xml:space="preserve">All direct credit risk exposures to governments, central banks and certain public sector entities, and exposures guaranteed by those entities. </t>
  </si>
  <si>
    <t>Standardized approach for credit risk</t>
  </si>
  <si>
    <t xml:space="preserve">Applied to exposures when there is not sufficient information to allow for the use of the AIRB approach for credit risk. Credit risk capital requirements are calculated based on a standardized set of risk weights as prescribed in the Basel Accord. The standardized risk weights are based on external credit assessments, where available, and other risk related factors, including export credit agencies, exposure asset class, collateral, etc. </t>
  </si>
  <si>
    <t>Standardized approach for operational risk</t>
  </si>
  <si>
    <t>Capital is based on prescribed percentages that vary by business activity and is applied to the three-year average gross income.</t>
  </si>
  <si>
    <t>Standardized approach for securitization exposures</t>
  </si>
  <si>
    <t>This approach comprises the calculation methods available for securitization exposures that do not require OSFI approval: Securitization External Ratings-Based (SEC-ERBA)  and Securitization Standardized Approach (SEC-SA).</t>
  </si>
  <si>
    <t>Total loss absorbing capacity (TLAC)</t>
  </si>
  <si>
    <t>Is defined as the sum of Total Capital and bail-in-eligible liabilities that have residual maturity greater than or equal to one year.  Bail-in eligible liabilities include long-term (original maturity over 400 days), unsecured senior debt that is tradable and transferrable, and any preferred shares and subordinated debt that are not NVCC. Deposits, secured liabilities (for example, covered bonds), eligible financial contracts (for example derivatives) and most structured notes are excluded from the bail-in power.</t>
  </si>
  <si>
    <r>
      <t xml:space="preserve">Other </t>
    </r>
    <r>
      <rPr>
        <vertAlign val="superscript"/>
        <sz val="8"/>
        <rFont val="Frutiger LT Std 45 Light"/>
        <family val="2"/>
      </rPr>
      <t>(9)</t>
    </r>
  </si>
  <si>
    <r>
      <t xml:space="preserve">Collateral </t>
    </r>
    <r>
      <rPr>
        <vertAlign val="superscript"/>
        <sz val="8"/>
        <rFont val="Frutiger LT Std 45 Light"/>
        <family val="2"/>
      </rPr>
      <t>(8)</t>
    </r>
  </si>
  <si>
    <r>
      <t xml:space="preserve">Gross-up for securities financing transactions </t>
    </r>
    <r>
      <rPr>
        <vertAlign val="superscript"/>
        <sz val="8"/>
        <rFont val="Frutiger LT Std 45 Light"/>
        <family val="2"/>
      </rPr>
      <t>(7)</t>
    </r>
  </si>
  <si>
    <r>
      <t xml:space="preserve">Differences due to consideration of provisions </t>
    </r>
    <r>
      <rPr>
        <vertAlign val="superscript"/>
        <sz val="8"/>
        <rFont val="Frutiger LT Std 45 Light"/>
        <family val="2"/>
      </rPr>
      <t>(6)</t>
    </r>
  </si>
  <si>
    <r>
      <t xml:space="preserve">Differences due to different netting rules, other than those already included in row 3 </t>
    </r>
    <r>
      <rPr>
        <vertAlign val="superscript"/>
        <sz val="8"/>
        <rFont val="Frutiger LT Std 45 Light"/>
        <family val="2"/>
      </rPr>
      <t>(5)</t>
    </r>
  </si>
  <si>
    <r>
      <t xml:space="preserve">Off-balance sheet amounts </t>
    </r>
    <r>
      <rPr>
        <vertAlign val="superscript"/>
        <sz val="8"/>
        <rFont val="Frutiger LT Std 45 Light"/>
        <family val="2"/>
      </rPr>
      <t>(3)</t>
    </r>
  </si>
  <si>
    <r>
      <t xml:space="preserve">Asset size </t>
    </r>
    <r>
      <rPr>
        <vertAlign val="superscript"/>
        <sz val="7.5"/>
        <rFont val="Frutiger LT Std 45 Light"/>
        <family val="2"/>
      </rPr>
      <t>(3)</t>
    </r>
  </si>
  <si>
    <r>
      <t xml:space="preserve">Asset quality </t>
    </r>
    <r>
      <rPr>
        <vertAlign val="superscript"/>
        <sz val="7.5"/>
        <rFont val="Frutiger LT Std 45 Light"/>
        <family val="2"/>
      </rPr>
      <t>(4)</t>
    </r>
  </si>
  <si>
    <r>
      <t xml:space="preserve">Model updates </t>
    </r>
    <r>
      <rPr>
        <vertAlign val="superscript"/>
        <sz val="7.5"/>
        <rFont val="Frutiger LT Std 45 Light"/>
        <family val="2"/>
      </rPr>
      <t>(5)</t>
    </r>
  </si>
  <si>
    <r>
      <t xml:space="preserve">Methodology and policy </t>
    </r>
    <r>
      <rPr>
        <vertAlign val="superscript"/>
        <sz val="7.5"/>
        <rFont val="Frutiger LT Std 45 Light"/>
        <family val="2"/>
      </rPr>
      <t>(6)</t>
    </r>
  </si>
  <si>
    <r>
      <t xml:space="preserve">Credit quality of counterparties </t>
    </r>
    <r>
      <rPr>
        <vertAlign val="superscript"/>
        <sz val="7.5"/>
        <rFont val="Frutiger LT Std 45 Light"/>
        <family val="2"/>
      </rPr>
      <t>(4)</t>
    </r>
  </si>
  <si>
    <r>
      <t xml:space="preserve">Movement in risk levels </t>
    </r>
    <r>
      <rPr>
        <vertAlign val="superscript"/>
        <sz val="7.5"/>
        <rFont val="Frutiger LT Std 45 Light"/>
        <family val="2"/>
      </rPr>
      <t>(7)</t>
    </r>
  </si>
  <si>
    <r>
      <t xml:space="preserve">Movement in risk levels </t>
    </r>
    <r>
      <rPr>
        <vertAlign val="superscript"/>
        <sz val="7.5"/>
        <rFont val="Frutiger LT Std 45 Light"/>
        <family val="2"/>
      </rPr>
      <t>(8)</t>
    </r>
  </si>
  <si>
    <t>Pillar 3 Report</t>
  </si>
  <si>
    <t>and</t>
  </si>
  <si>
    <t>Capital Disclosure</t>
  </si>
  <si>
    <t>For the period ended</t>
  </si>
  <si>
    <t>For further information, please contact:</t>
  </si>
  <si>
    <t>Hratch Panossian, Executive Vice-President, Global Controller and Investor Relations (416) 956-3317</t>
  </si>
  <si>
    <t>Jason Patchett, Senior Director, Investor Relations (416) 980-8691</t>
  </si>
  <si>
    <t>unsecured</t>
  </si>
  <si>
    <t>RWA (by regulatory approach)</t>
  </si>
  <si>
    <t>July 31, 2019</t>
  </si>
  <si>
    <t xml:space="preserve">This document is unaudited and should be read in conjunction with our quarterly report to shareholders and news release for Q3/19, and our 2018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</si>
  <si>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We have no counterparty credit risk exposures under the IMM method as at July 31, 2019.</t>
  </si>
  <si>
    <t xml:space="preserve">Q3/19 </t>
  </si>
  <si>
    <t>Q3/19</t>
  </si>
  <si>
    <t>Q3/19 vs. Q2/19</t>
  </si>
  <si>
    <r>
      <t xml:space="preserve">CR10: IRB (SPECIALIZED LENDING AND EQUITIES UNDER THE SIMPLE RISK-WEIGHT METHOD) (continued) </t>
    </r>
    <r>
      <rPr>
        <vertAlign val="superscript"/>
        <sz val="12"/>
        <color theme="0"/>
        <rFont val="Frutiger LT Std 55 Roman"/>
        <family val="2"/>
      </rPr>
      <t>(1)</t>
    </r>
  </si>
  <si>
    <t>For footnotes, see page 30.</t>
  </si>
  <si>
    <t>For footnotes, see page 34.</t>
  </si>
  <si>
    <r>
      <t xml:space="preserve">CCR3: SA - COUNTERPARTY CREDIT RISK EXPOSURES BY REGULATORY PORTFOLIO AND RISK-WEIGHTS (continued) </t>
    </r>
    <r>
      <rPr>
        <vertAlign val="superscript"/>
        <sz val="12"/>
        <color theme="0"/>
        <rFont val="Frutiger LT Std 55 Roman"/>
        <family val="2"/>
      </rPr>
      <t>(1)(2)</t>
    </r>
  </si>
  <si>
    <t>For footnotes, see page 36.</t>
  </si>
  <si>
    <r>
      <t xml:space="preserve">CCR5: COMPOSITION OF COLLATERAL FOR COUNTERPARTY CREDIT RISK EXPOSURE (continued) </t>
    </r>
    <r>
      <rPr>
        <vertAlign val="superscript"/>
        <sz val="12"/>
        <color theme="0"/>
        <rFont val="Frutiger LT Std 55 Roman"/>
        <family val="2"/>
      </rPr>
      <t>(1)</t>
    </r>
  </si>
  <si>
    <t>For footnotes, see page 40.</t>
  </si>
  <si>
    <t>For footnotes, see page 43.</t>
  </si>
  <si>
    <t>For footnotes, see page 45.</t>
  </si>
  <si>
    <t>SEC1: SECURITIZATION EXPOSURES IN THE BANKING BOOK (continued)</t>
  </si>
  <si>
    <r>
      <t xml:space="preserve">SEC2: SECURITIZATION EXPOSURES IN THE TRADING BOOK (continued) </t>
    </r>
    <r>
      <rPr>
        <vertAlign val="superscript"/>
        <sz val="12"/>
        <color theme="0"/>
        <rFont val="Frutiger LT Std 55 Roman"/>
        <family val="2"/>
      </rPr>
      <t>(1)</t>
    </r>
  </si>
  <si>
    <t>IRB</t>
  </si>
  <si>
    <t>RBA</t>
  </si>
  <si>
    <t>For footnotes, see page 49.</t>
  </si>
  <si>
    <t>For footnotes, see page 47.</t>
  </si>
  <si>
    <t>SFA</t>
  </si>
  <si>
    <t>Liabilities for repo-style transactions represent regulatory exposures under the counterparty credit risk framework. As these liabilities are deducted from the carrying value of assets in line 2, a gross-up is required to arrive at the exposure amount considered for regulatory purposes.</t>
  </si>
  <si>
    <t>Comprised of non-viability contingent capital (NVCC) preferred shares.  All outstanding preferred shares qualify as NVCC.</t>
  </si>
  <si>
    <t xml:space="preserve">Comprised of certain debentures which qualify as NVCC.  </t>
  </si>
  <si>
    <t>Certain information has been reclassified to conform to the presentation adopted in Q2/19.</t>
  </si>
  <si>
    <t>2018 amounts reflect Common Equity Tier 1 RWA. Beginning in Q1/19, amounts reflect Total RWA.</t>
  </si>
  <si>
    <t>CIBC’s insurance subsidiaries CIBC Cayman Reinsurance Limited (CIBC Cayman Re), CIBC Life Insurance Company Limited (CIBC Life), and CIBC Reinsurance Company Limited (CIBC Re) are excluded from the scope of regulatory consolidation. Refer to table CC2 for further information.</t>
  </si>
  <si>
    <t>During 2018, before any capital floor requirement, there were three different levels of RWA for the calculation of CIBC’s CET1, Tier 1 and Total capital ratios as CIBC elected in 2014 to phase-in the CVA capital charge as permitted by OSFI’s guideline. Beginning in Q1/19 the ratios are calculated by reference to the same level of RWA as the phase-in of the CVA capital charge has been completed.</t>
  </si>
  <si>
    <t>Not applicable until Q1/22.</t>
  </si>
  <si>
    <t>CET1, Tier 1 and total regulatory capital, divided by RWA, as defined by OSFI's Capital Adequacy Requirements Guideline, which is based on BCBS standards. During 2018, before any capital floor requirement, there were three different levels of RWA for the calculation of CIBC’s CET1, Tier 1 and Total capital ratios. This occurred because of the option CIBC chose in 2014 for the phase-in of the CVA capital charge. Beginning in Q1/19, the ratios are calculated by reference to the same level of RWA as the phase-in of the CVA capital charge has been completed.</t>
  </si>
  <si>
    <t xml:space="preserve">RWA consist of three components: (i) RWA for credit risk are calculated using the AIRB and standardized approaches. The AIRB RWA are calculated using PDs, LGDs, EADs, and in some cases maturity adjustment, while the standardized approach applies risk weighting factors specified in the OSFI guidelines to on- and off- balance sheet exposures; (ii) RWA for market risk in the trading portfolio are based on the internal models approved by OSFI with the exception of the RWA for traded securitization assets where we are using the methodology defined by OSFI; and (iii) RWA for operational risk relating to the risk of losses resulting from people, inadequate or failed internal processes, and systems or from external events are calculated under the AMA and standardized approaches. During the period beginning in Q3/14 to Q4/18, CET1 capital RWA, Tier 1 capital RWA, and total capital RWA, will differ due to the phase in of the CVA capital charge. Since the introduction of Basel II in 2008, OSFI has prescribed a capital floor requirement for institutions that use the AIRB approach for credit risk. The capital floor is determined by comparing a capital requirement calculated by reference to the Basel II standardized approach against the Basel III calculation, as specified by OSFI. Any shortfall in the Basel III capital requirement is added to RWA. </t>
  </si>
  <si>
    <t>23-34</t>
  </si>
  <si>
    <t>We have elected to apply the exception permitted in the "Pillar 3 Disclosure Requirements" guideline issued by OSFI to provide the revised Pillar 3 disclosure requirements relating to market risk when the second phase of the revised Pillar 3 disclosure requirements comes into effect.</t>
  </si>
  <si>
    <t>Includes RWA of $5,433 million (Q2/19: $5,656 million) relating to other assets that are subject to the credit risk framework but are not included in the standardized or IRB frameworks. Also includes RWA of $455 million (Q2/19: $446 million) relating to non-trading equity investments.</t>
  </si>
  <si>
    <t>The Canadian bail-in regime, including OSFI’s TLAC Guideline, came into effect on September 23, 2018. Under this regime, CIBC is required to meet target TLAC requirements by November 1, 2021. As a domestic systemically important bank (D-SIB), CIBC will be subject to a target risk-based TLAC Ratio of 23.25% (comprised of a minimum ratio of 21.5% and the current Domestic Stability Buffer of 1.75%) and a TLAC Leverage Ratio of 6.75%. In May 2018, OSFI issued a final guideline on TLAC disclosure requirements that required D-SIBs to begin disclosing their TLAC and TLAC leverage ratios in Q1/19.</t>
  </si>
  <si>
    <t>Variance analysis (quarter-over-quarter)</t>
  </si>
  <si>
    <t>Comprises CIBC Tier 1 Notes - Series A and Series B due June 30, 2108 (together, the Tier 1 Notes). The CIBC Tier 1 Notes - Series A were redeemed on June 30, 2019.</t>
  </si>
  <si>
    <r>
      <t xml:space="preserve">Redeemed capital </t>
    </r>
    <r>
      <rPr>
        <vertAlign val="superscript"/>
        <sz val="7.5"/>
        <rFont val="Frutiger LT Std 45 Light"/>
        <family val="2"/>
      </rPr>
      <t>(1)</t>
    </r>
  </si>
  <si>
    <t>The Canadian bail-in regime, including OSFI’s TLAC Guideline, came into effect on September 23, 2018. Under this regime, CIBC is required to meet target TLAC requirements by November 1, 2021. As a D-SIB, CIBC will be subject to a target risk-based TLAC Ratio of 23.25% (comprised of a minimum ratio of 21.5% and the current Domestic Stability Buffer of 1.75%) and a TLAC Leverage Ratio of 6.75%.</t>
  </si>
  <si>
    <t>Includes $121.0 billion (Q2/19: $119.8 billion) of personal, home equity and credit card lines, which are unconditionally cancellable at our discretion.</t>
  </si>
  <si>
    <t>Includes disposals of loans.</t>
  </si>
  <si>
    <r>
      <t xml:space="preserve">Amounts repaid </t>
    </r>
    <r>
      <rPr>
        <vertAlign val="superscript"/>
        <sz val="8"/>
        <rFont val="Frutiger LT Std 45 Light"/>
        <family val="2"/>
      </rPr>
      <t>(3)</t>
    </r>
  </si>
  <si>
    <r>
      <t xml:space="preserve">Other changes </t>
    </r>
    <r>
      <rPr>
        <vertAlign val="superscript"/>
        <sz val="8"/>
        <rFont val="Frutiger LT Std 45 Light"/>
        <family val="2"/>
      </rPr>
      <t>(4)</t>
    </r>
  </si>
  <si>
    <r>
      <t xml:space="preserve">Of which defaulted </t>
    </r>
    <r>
      <rPr>
        <vertAlign val="superscript"/>
        <sz val="8"/>
        <rFont val="Frutiger LT Std 45 Light"/>
        <family val="2"/>
      </rPr>
      <t>(6)</t>
    </r>
  </si>
  <si>
    <r>
      <t xml:space="preserve">CR3: CRM TECHNIQUES - OVERVIEW </t>
    </r>
    <r>
      <rPr>
        <vertAlign val="superscript"/>
        <sz val="12"/>
        <color theme="0"/>
        <rFont val="Frutiger LT Std 55 Roman"/>
        <family val="2"/>
      </rPr>
      <t>(1)</t>
    </r>
  </si>
  <si>
    <t>Excludes off-balance sheet exposures.</t>
  </si>
  <si>
    <t>Amounts are net of allowance for credit losses.</t>
  </si>
  <si>
    <t>Restated.</t>
  </si>
  <si>
    <t>Due to the application of the cap on inclusion of non-qualifying capital instruments the redemption of $848 million of the $1,300 million of CIBC Tier 1 notes - Series A due June 30, 2108 in Q3/19 did not impact Tier 1 capital.</t>
  </si>
  <si>
    <t>Comprises our insurance subsidiaries: CIBC Cayman Re, CIBC Life, and CIBC Re which are excluded from the regulatory scope of consolidation. CIBC Cayman Re provides life and health reinsurance to Canadian insurance and international reinsurance companies. CIBC Life is primarily involved in direct underwriting of life insurance products and has assumed a closed creditor product block of business from a Canadian underwriter; current policies in-force include accidental death, hospital accident, hospital cash benefit plans, critical accident plan, accident recovery plan, term life, and creditor life and disability insurance products. As at July 31, 2019 there were no business activities conducted out of CIBC Re. As at July 31, 2019, CIBC Cayman Re had $207 million in assets, $115 million in liabilities, and $92 million in equity, CIBC Life had $158 million in assets, $(59) million in liabilities, and $217 million in equity, and CIBC Re had nil in assets, $(230) in liabilities and $230 million in equity.</t>
  </si>
  <si>
    <t>The increase in credit risk RWA was primarily due to organic growth across our businesses, partially offset by parameter updates, net foreign exchange movements, and portfolio migration.</t>
  </si>
  <si>
    <t>The increase in market risk RWA was primarily driven by movement in risk levels, which includes changes in open positions and the market rates affecting these positions, partially offset by model updates.</t>
  </si>
  <si>
    <t>If the capped subordination exemption applies, the amount of funding issued that ranks pari passu with Excluded Liabilities and that is recognized as external TLAC, divided by funding issued that ranks pari passu with Excluded Liabilities and that would be recognized as external TLAC if no cap was
applied (%)</t>
  </si>
  <si>
    <t xml:space="preserve">     The credit risk framework within the Capital Adequacy Requirements Guideline issued by the Office of the Superintendent of Financial Institutions (OSFI) is inclusive of requirements relating to counterparty credit risk, securitization activities, as well as other items such as settlement risk, equity investments in funds, and amounts below the threshold for capital deductions which are subject to a 250% risk-weight. Pages 51 to 56 of this document and disclosures in CIBC’s 2018 Annual Report are prepared on a basis where these amounts are considered to be regulatory exposures or RWA relating to credit risk (i.e. credit risk related disclosures are generally inclusive of all or some of these amounts, depending upon the nature of the applicable disclosure), whereas the Pillar 3 report on pages 1 to 50 of this document provides a disaggregation of these amounts.</t>
  </si>
  <si>
    <t>Includes exposures of $394 million (Q2/19: $379 million) relating to equity investments in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</si>
</sst>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quot;$&quot;* #,##0_);_(&quot;$&quot;* \(#,##0\);_(&quot;$&quot;* &quot;-&quot;??_);_(@_)"/>
    <numFmt numFmtId="166" formatCode="_-* #,##0.00_-;\-* #,##0.00_-;_-* &quot;-&quot;??_-;_-@_-"/>
    <numFmt numFmtId="167" formatCode="_(* #,##0.0_);_(* \(#,##0.0\);_(* &quot;-&quot;?_);_(@_)"/>
    <numFmt numFmtId="168" formatCode="_-&quot;$&quot;* #,##0.00_-;\-&quot;$&quot;* #,##0.00_-;_-&quot;$&quot;* &quot;-&quot;??_-;_-@_-"/>
    <numFmt numFmtId="169" formatCode="_(* #,##0.00_);_(* \(#,##0.00\);_(* &quot;-&quot;_);_(@_)"/>
    <numFmt numFmtId="170" formatCode="_(* #,##0.0_);_(* \(#,##0.0\);_(* &quot;-&quot;_);_(@_)"/>
    <numFmt numFmtId="171" formatCode="_-* #,##0.00_-;\-* #,##0.00_-;_-* &quot;-&quot;_-;_-@_-"/>
    <numFmt numFmtId="172" formatCode="_-* #,##0.0_-;\-* #,##0.0_-;_-* &quot;-&quot;_-;_-@_-"/>
    <numFmt numFmtId="173" formatCode="_(* #,##0.0_);_(* \(#,##0.0\);_(* &quot;-&quot;??_);_(@_)"/>
    <numFmt numFmtId="174" formatCode="0.0%"/>
    <numFmt numFmtId="175" formatCode="0.0"/>
    <numFmt numFmtId="176" formatCode="#,##0\ &quot;$&quot;_);\(#,##0\ &quot;$&quot;\)"/>
    <numFmt numFmtId="177" formatCode="_(* #,##0_);_(* \(#,##0\);_(* &quot;-&quot;??_);_(@_)"/>
    <numFmt numFmtId="178" formatCode="0.00%;\(0.00\)%"/>
    <numFmt numFmtId="179" formatCode="#,##0;\-#,##0;&quot;-&quot;"/>
    <numFmt numFmtId="180" formatCode="yyyy\-mm\-dd;@"/>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quot;Rp&quot;\ #,##0_);\(&quot;Rp&quot;\ #,##0\)"/>
    <numFmt numFmtId="187" formatCode="&quot;Rp&quot;\ #,##0_);[Red]\(&quot;Rp&quot;\ #,##0\)"/>
    <numFmt numFmtId="188" formatCode="&quot;Rp&quot;\ #,##0.00_);\(&quot;Rp&quot;\ #,##0.00\)"/>
    <numFmt numFmtId="189" formatCode="&quot;Rp&quot;\ #,##0.00_);[Red]\(&quot;Rp&quot;\ #,##0.00\)"/>
    <numFmt numFmtId="190" formatCode="_(&quot;Rp&quot;\ * #,##0_);_(&quot;Rp&quot;\ * \(#,##0\);_(&quot;Rp&quot;\ * &quot;-&quot;_);_(@_)"/>
    <numFmt numFmtId="191" formatCode="_(&quot;Rp&quot;\ * #,##0.00_);_(&quot;Rp&quot;\ * \(#,##0.00\);_(&quot;Rp&quot;\ * &quot;-&quot;??_);_(@_)"/>
    <numFmt numFmtId="192" formatCode="_(* #,##0.0000_);_(* \(#,##0.0000\);_(* &quot;-&quot;??_);_(@_)"/>
    <numFmt numFmtId="193" formatCode="0.00000"/>
    <numFmt numFmtId="194" formatCode="[&gt;0]General"/>
    <numFmt numFmtId="195" formatCode="0.0000"/>
    <numFmt numFmtId="196" formatCode="0.0000%"/>
  </numFmts>
  <fonts count="138" x14ac:knownFonts="1">
    <font>
      <sz val="10"/>
      <name val="Arial"/>
      <family val="2"/>
    </font>
    <font>
      <sz val="12"/>
      <color theme="0"/>
      <name val="Frutiger LT Std 55 Roman"/>
      <family val="2"/>
    </font>
    <font>
      <sz val="4"/>
      <name val="Frutiger LT Std 45 Light"/>
      <family val="2"/>
    </font>
    <font>
      <sz val="4"/>
      <name val="Frutiger LT Std 55 Roman"/>
      <family val="2"/>
    </font>
    <font>
      <sz val="7.5"/>
      <name val="Frutiger LT Std 45 Light"/>
      <family val="2"/>
    </font>
    <font>
      <sz val="7"/>
      <name val="Frutiger LT Std 45 Light"/>
      <family val="2"/>
    </font>
    <font>
      <sz val="7.5"/>
      <name val="Frutiger LT Std 55 Roman"/>
      <family val="2"/>
    </font>
    <font>
      <b/>
      <sz val="7.5"/>
      <name val="Frutiger LT Std 45 Light"/>
      <family val="2"/>
    </font>
    <font>
      <u/>
      <sz val="7.5"/>
      <name val="Frutiger LT Std 45 Light"/>
      <family val="2"/>
    </font>
    <font>
      <b/>
      <sz val="8"/>
      <name val="Frutiger LT Std 45 Light"/>
      <family val="2"/>
    </font>
    <font>
      <sz val="6.5"/>
      <name val="Frutiger LT Std 45 Light"/>
      <family val="2"/>
    </font>
    <font>
      <sz val="8"/>
      <name val="Frutiger LT Std 45 Light"/>
      <family val="2"/>
    </font>
    <font>
      <sz val="11"/>
      <name val="Frutiger LT Std 55 Roman"/>
      <family val="2"/>
    </font>
    <font>
      <u/>
      <sz val="8"/>
      <name val="Frutiger LT Std 45 Light"/>
      <family val="2"/>
    </font>
    <font>
      <sz val="8"/>
      <name val="Frutiger LT Std 55 Roman"/>
      <family val="2"/>
    </font>
    <font>
      <b/>
      <sz val="7.5"/>
      <color rgb="FFC00000"/>
      <name val="Frutiger LT Std 45 Light"/>
      <family val="2"/>
    </font>
    <font>
      <sz val="5"/>
      <name val="Frutiger LT Std 45 Light"/>
      <family val="2"/>
    </font>
    <font>
      <u/>
      <sz val="7"/>
      <name val="Frutiger LT Std 45 Light"/>
      <family val="2"/>
    </font>
    <font>
      <b/>
      <sz val="7"/>
      <name val="Frutiger LT Std 45 Light"/>
      <family val="2"/>
    </font>
    <font>
      <vertAlign val="superscript"/>
      <sz val="7"/>
      <name val="Frutiger LT Std 45 Light"/>
      <family val="2"/>
    </font>
    <font>
      <sz val="10"/>
      <color theme="1"/>
      <name val="Tahoma"/>
      <family val="2"/>
    </font>
    <font>
      <b/>
      <sz val="7"/>
      <color rgb="FF000000"/>
      <name val="Frutiger LT Std 45 Light"/>
      <family val="2"/>
    </font>
    <font>
      <sz val="6"/>
      <name val="Frutiger LT Std 45 Light"/>
      <family val="2"/>
    </font>
    <font>
      <b/>
      <sz val="11"/>
      <color indexed="63"/>
      <name val="Calibri"/>
      <family val="2"/>
    </font>
    <font>
      <b/>
      <sz val="7.5"/>
      <color rgb="FF333333"/>
      <name val="Frutiger LT Std 45 Light"/>
      <family val="2"/>
    </font>
    <font>
      <b/>
      <sz val="7.5"/>
      <color rgb="FF000000"/>
      <name val="Frutiger LT Std 45 Light"/>
      <family val="2"/>
    </font>
    <font>
      <sz val="7.5"/>
      <color rgb="FF000000"/>
      <name val="Frutiger LT Std 45 Light"/>
      <family val="2"/>
    </font>
    <font>
      <sz val="6"/>
      <color rgb="FF8E8E8E"/>
      <name val="Frutiger LT Std 45 Light"/>
      <family val="2"/>
    </font>
    <font>
      <sz val="11"/>
      <name val="Frutiger LT Std 45 Light"/>
      <family val="2"/>
    </font>
    <font>
      <b/>
      <sz val="6"/>
      <name val="Frutiger LT Std 45 Light"/>
      <family val="2"/>
    </font>
    <font>
      <vertAlign val="superscript"/>
      <sz val="8"/>
      <name val="Frutiger LT Std 45 Light"/>
      <family val="2"/>
    </font>
    <font>
      <b/>
      <sz val="5"/>
      <name val="Frutiger LT Std 45 Light"/>
      <family val="2"/>
    </font>
    <font>
      <sz val="8"/>
      <name val="Arial"/>
      <family val="2"/>
    </font>
    <font>
      <sz val="11"/>
      <color theme="1"/>
      <name val="Calibri"/>
      <family val="2"/>
      <scheme val="minor"/>
    </font>
    <font>
      <b/>
      <sz val="8"/>
      <color theme="1"/>
      <name val="Frutiger LT Std 45 Light"/>
      <family val="2"/>
    </font>
    <font>
      <sz val="8"/>
      <color theme="1"/>
      <name val="Frutiger LT Std 45 Light"/>
      <family val="2"/>
    </font>
    <font>
      <sz val="6.5"/>
      <color theme="1"/>
      <name val="Frutiger LT Std 45 Light"/>
      <family val="2"/>
    </font>
    <font>
      <u val="singleAccounting"/>
      <sz val="7"/>
      <name val="Frutiger LT Std 45 Light"/>
      <family val="2"/>
    </font>
    <font>
      <sz val="12"/>
      <color rgb="FFFFFFFF"/>
      <name val="Frutiger LT Std 55 Roman"/>
      <family val="2"/>
    </font>
    <font>
      <sz val="10"/>
      <name val="Tms Rmn"/>
      <family val="2"/>
    </font>
    <font>
      <b/>
      <sz val="5"/>
      <color rgb="FFFFFFFF"/>
      <name val="Frutiger LT Std 45 Light"/>
      <family val="2"/>
    </font>
    <font>
      <b/>
      <sz val="6.5"/>
      <name val="Frutiger LT Std 45 Light"/>
      <family val="2"/>
    </font>
    <font>
      <b/>
      <i/>
      <sz val="6.5"/>
      <name val="Frutiger LT Std 45 Light"/>
      <family val="2"/>
    </font>
    <font>
      <sz val="6.5"/>
      <color rgb="FF000000"/>
      <name val="Frutiger LT Std 45 Light"/>
      <family val="2"/>
    </font>
    <font>
      <sz val="4.5"/>
      <name val="Frutiger LT Std 45 Light"/>
      <family val="2"/>
    </font>
    <font>
      <sz val="5.5"/>
      <name val="Frutiger LT Std 45 Light"/>
      <family val="2"/>
    </font>
    <font>
      <sz val="7"/>
      <name val="Arial"/>
      <family val="2"/>
    </font>
    <font>
      <sz val="10"/>
      <color rgb="FF000000"/>
      <name val="Frutiger LT Std 45 Light"/>
      <family val="2"/>
    </font>
    <font>
      <sz val="7"/>
      <color rgb="FF000000"/>
      <name val="Frutiger LT Std 45 Light"/>
      <family val="2"/>
    </font>
    <font>
      <b/>
      <sz val="7"/>
      <color rgb="FFFFFFFF"/>
      <name val="Frutiger LT Std 45 Light"/>
      <family val="2"/>
    </font>
    <font>
      <sz val="7"/>
      <color rgb="FF993300"/>
      <name val="Frutiger LT Std 45 Light"/>
      <family val="2"/>
    </font>
    <font>
      <sz val="10"/>
      <color rgb="FF000000"/>
      <name val="Arial"/>
      <family val="2"/>
    </font>
    <font>
      <sz val="10"/>
      <name val="Frutiger LT Std 45 Light"/>
      <family val="2"/>
    </font>
    <font>
      <sz val="7.5"/>
      <color rgb="FFAF0B1C"/>
      <name val="Frutiger LT Std 45 Light"/>
      <family val="2"/>
    </font>
    <font>
      <sz val="7.5"/>
      <color rgb="FFFF0000"/>
      <name val="Frutiger LT Std 45 Light"/>
      <family val="2"/>
    </font>
    <font>
      <b/>
      <sz val="7.5"/>
      <color rgb="FFAF0B1C"/>
      <name val="Frutiger LT Std 45 Light"/>
      <family val="2"/>
    </font>
    <font>
      <i/>
      <sz val="7"/>
      <name val="Frutiger LT Std 45 Light"/>
      <family val="2"/>
    </font>
    <font>
      <sz val="7"/>
      <color rgb="FFAF0B1C"/>
      <name val="Frutiger LT Std 45 Light"/>
      <family val="2"/>
    </font>
    <font>
      <b/>
      <sz val="8"/>
      <name val="Arial"/>
      <family val="2"/>
    </font>
    <font>
      <sz val="6.5"/>
      <color rgb="FFAF0B1C"/>
      <name val="Frutiger LT Std 45 Light"/>
      <family val="2"/>
    </font>
    <font>
      <i/>
      <sz val="10"/>
      <name val="Frutiger LT Std 45 Light"/>
      <family val="2"/>
    </font>
    <font>
      <b/>
      <sz val="10"/>
      <name val="Frutiger LT Std 45 Light"/>
      <family val="2"/>
    </font>
    <font>
      <sz val="11"/>
      <color theme="1"/>
      <name val="Frutiger LT Std 45 Light"/>
      <family val="2"/>
    </font>
    <font>
      <sz val="7.5"/>
      <color theme="1"/>
      <name val="Frutiger LT Std 45 Light"/>
      <family val="2"/>
    </font>
    <font>
      <sz val="2"/>
      <name val="Frutiger LT Std 45 Light"/>
      <family val="2"/>
    </font>
    <font>
      <sz val="10"/>
      <color rgb="FF800000"/>
      <name val="Frutiger LT Std 45 Light"/>
      <family val="2"/>
    </font>
    <font>
      <i/>
      <sz val="7.5"/>
      <name val="Frutiger LT Std 45 Light"/>
      <family val="2"/>
    </font>
    <font>
      <sz val="7.5"/>
      <color rgb="FF800000"/>
      <name val="Frutiger LT Std 45 Light"/>
      <family val="2"/>
    </font>
    <font>
      <b/>
      <sz val="10"/>
      <color rgb="FF800000"/>
      <name val="Frutiger LT Std 45 Light"/>
      <family val="2"/>
    </font>
    <font>
      <sz val="12"/>
      <color rgb="FFAF0B1C"/>
      <name val="Frutiger LT Std 55 Roman"/>
      <family val="2"/>
    </font>
    <font>
      <vertAlign val="superscript"/>
      <sz val="7.5"/>
      <name val="Frutiger LT Std 45 Light"/>
      <family val="2"/>
    </font>
    <font>
      <b/>
      <vertAlign val="superscript"/>
      <sz val="7.5"/>
      <name val="Frutiger LT Std 45 Light"/>
      <family val="2"/>
    </font>
    <font>
      <sz val="10"/>
      <color rgb="FFFFFFFF"/>
      <name val="Frutiger LT Std 45 Light"/>
      <family val="2"/>
    </font>
    <font>
      <sz val="6.5"/>
      <color rgb="FFFFFFFF"/>
      <name val="Frutiger LT Std 45 Light"/>
      <family val="2"/>
    </font>
    <font>
      <b/>
      <sz val="10"/>
      <color rgb="FFFFFFFF"/>
      <name val="Frutiger LT Std 45 Light"/>
      <family val="2"/>
    </font>
    <font>
      <sz val="14"/>
      <color rgb="FFFFFFFF"/>
      <name val="Frutiger LT Std 55 Roman"/>
      <family val="2"/>
    </font>
    <font>
      <sz val="7"/>
      <color theme="1"/>
      <name val="Frutiger LT Std 45 Light"/>
      <family val="2"/>
    </font>
    <font>
      <sz val="9"/>
      <name val="Frutiger LT Std 45 Light"/>
      <family val="2"/>
    </font>
    <font>
      <b/>
      <u/>
      <sz val="9"/>
      <name val="Frutiger LT Std 45 Light"/>
      <family val="2"/>
    </font>
    <font>
      <b/>
      <i/>
      <sz val="8.5"/>
      <name val="Frutiger LT Std 45 Light"/>
      <family val="2"/>
    </font>
    <font>
      <sz val="9"/>
      <name val="Arial"/>
      <family val="2"/>
    </font>
    <font>
      <sz val="14"/>
      <color theme="0"/>
      <name val="Frutiger LT Std 55 Roman"/>
      <family val="2"/>
    </font>
    <font>
      <sz val="4"/>
      <color theme="1"/>
      <name val="Frutiger LT Std 45 Light"/>
      <family val="2"/>
    </font>
    <font>
      <b/>
      <sz val="8"/>
      <color rgb="FFAF0B1C"/>
      <name val="Frutiger LT Std 45 Light"/>
      <family val="2"/>
    </font>
    <font>
      <sz val="6"/>
      <color theme="1"/>
      <name val="Frutiger LT Std 45 Light"/>
      <family val="2"/>
    </font>
    <font>
      <u/>
      <sz val="11"/>
      <color theme="10"/>
      <name val="Trebuchet MS"/>
      <family val="2"/>
    </font>
    <font>
      <u/>
      <sz val="6.5"/>
      <color theme="10"/>
      <name val="Frutiger LT Std 45 Light"/>
      <family val="2"/>
    </font>
    <font>
      <vertAlign val="superscript"/>
      <sz val="12"/>
      <color theme="0"/>
      <name val="Frutiger LT Std 55 Roman"/>
      <family val="2"/>
    </font>
    <font>
      <vertAlign val="superscript"/>
      <sz val="6.5"/>
      <name val="Frutiger LT Std 45 Light"/>
      <family val="2"/>
    </font>
    <font>
      <vertAlign val="superscript"/>
      <sz val="12"/>
      <color rgb="FFFFFFFF"/>
      <name val="Frutiger LT Std 55 Roman"/>
      <family val="2"/>
    </font>
    <font>
      <b/>
      <sz val="7.5"/>
      <color rgb="FFFF0000"/>
      <name val="Frutiger LT Std 45 Light"/>
      <family val="2"/>
    </font>
    <font>
      <vertAlign val="superscript"/>
      <sz val="8"/>
      <color theme="1"/>
      <name val="Frutiger LT Std 45 Light"/>
      <family val="2"/>
    </font>
    <font>
      <sz val="6.5"/>
      <color theme="10"/>
      <name val="Frutiger LT Std 45 Light"/>
      <family val="2"/>
    </font>
    <font>
      <sz val="10"/>
      <name val="Arial"/>
      <family val="2"/>
    </font>
    <font>
      <u/>
      <vertAlign val="superscript"/>
      <sz val="7.5"/>
      <name val="Frutiger LT Std 45 Light"/>
      <family val="2"/>
    </font>
    <font>
      <b/>
      <sz val="8"/>
      <color rgb="FFFFFFFF"/>
      <name val="Frutiger LT Std 45 Light"/>
      <family val="2"/>
    </font>
    <font>
      <sz val="50"/>
      <color rgb="FFAF0B1C"/>
      <name val="Frutiger LT Std 55 Roman"/>
      <family val="2"/>
    </font>
    <font>
      <b/>
      <sz val="20"/>
      <name val="Frutiger LT Std 45 Light"/>
      <family val="2"/>
    </font>
    <font>
      <sz val="10"/>
      <color indexed="10"/>
      <name val="Frutiger LT Std 45 Light"/>
      <family val="2"/>
    </font>
    <font>
      <sz val="40"/>
      <color rgb="FFAF0B1C"/>
      <name val="Frutiger LT Std 45 Light"/>
      <family val="2"/>
    </font>
    <font>
      <sz val="14"/>
      <name val="Frutiger LT Std 45 Light"/>
      <family val="2"/>
    </font>
    <font>
      <sz val="25"/>
      <name val="Frutiger LT Std 45 Light"/>
      <family val="2"/>
    </font>
    <font>
      <sz val="28"/>
      <name val="Frutiger LT Std 45 Light"/>
      <family val="2"/>
    </font>
    <font>
      <u/>
      <sz val="10"/>
      <color indexed="12"/>
      <name val="Tms Rmn"/>
      <family val="2"/>
    </font>
    <font>
      <u/>
      <sz val="30"/>
      <color indexed="12"/>
      <name val="Frutiger LT Std 45 Light"/>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20"/>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sz val="14"/>
      <name val="Arial"/>
      <family val="2"/>
    </font>
    <font>
      <b/>
      <sz val="14"/>
      <color indexed="9"/>
      <name val="Arial"/>
      <family val="2"/>
    </font>
    <font>
      <b/>
      <sz val="10"/>
      <color indexed="9"/>
      <name val="Arial"/>
      <family val="2"/>
    </font>
    <font>
      <b/>
      <sz val="10"/>
      <name val="Arial"/>
      <family val="2"/>
    </font>
    <font>
      <b/>
      <sz val="9"/>
      <color indexed="63"/>
      <name val="Verdana"/>
      <family val="2"/>
    </font>
    <font>
      <sz val="11"/>
      <color indexed="8"/>
      <name val="Calibri"/>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sz val="6.35"/>
      <name val="Frutiger LT Std 45 Light"/>
      <family val="2"/>
    </font>
    <font>
      <sz val="6"/>
      <color rgb="FF000000"/>
      <name val="Frutiger LT Std 45 Light"/>
      <family val="2"/>
    </font>
    <font>
      <sz val="6"/>
      <color rgb="FF800000"/>
      <name val="Frutiger LT Std 45 Light"/>
      <family val="2"/>
    </font>
  </fonts>
  <fills count="35">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theme="1"/>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s>
  <borders count="28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dotted">
        <color theme="0" tint="-0.23767815179906612"/>
      </top>
      <bottom style="dotted">
        <color theme="0" tint="-0.23767815179906612"/>
      </bottom>
      <diagonal/>
    </border>
    <border>
      <left style="thin">
        <color auto="1"/>
      </left>
      <right/>
      <top style="dotted">
        <color theme="0" tint="-0.23926511429181799"/>
      </top>
      <bottom style="dotted">
        <color theme="0" tint="-0.23926511429181799"/>
      </bottom>
      <diagonal/>
    </border>
    <border>
      <left/>
      <right/>
      <top style="dotted">
        <color theme="0" tint="-0.23944822534867397"/>
      </top>
      <bottom style="dotted">
        <color theme="0" tint="-0.23944822534867397"/>
      </bottom>
      <diagonal/>
    </border>
    <border>
      <left/>
      <right/>
      <top/>
      <bottom style="dotted">
        <color theme="0" tint="-0.23767815179906612"/>
      </bottom>
      <diagonal/>
    </border>
    <border>
      <left style="thin">
        <color auto="1"/>
      </left>
      <right/>
      <top/>
      <bottom style="dotted">
        <color theme="0" tint="-0.23926511429181799"/>
      </bottom>
      <diagonal/>
    </border>
    <border>
      <left style="thin">
        <color auto="1"/>
      </left>
      <right/>
      <top style="dotted">
        <color theme="0" tint="-0.23944822534867397"/>
      </top>
      <bottom style="dotted">
        <color theme="0" tint="-0.23944822534867397"/>
      </bottom>
      <diagonal/>
    </border>
    <border>
      <left/>
      <right/>
      <top style="dotted">
        <color theme="0" tint="-0.23767815179906612"/>
      </top>
      <bottom style="dotted">
        <color theme="0" tint="-0.23764763328959013"/>
      </bottom>
      <diagonal/>
    </border>
    <border>
      <left/>
      <right/>
      <top style="dotted">
        <color theme="0" tint="-0.23780022583697014"/>
      </top>
      <bottom style="dotted">
        <color theme="0" tint="-0.23780022583697014"/>
      </bottom>
      <diagonal/>
    </border>
    <border>
      <left style="thin">
        <color auto="1"/>
      </left>
      <right/>
      <top style="dotted">
        <color theme="0" tint="-0.23926511429181799"/>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dotted">
        <color theme="0" tint="-0.23764763328959013"/>
      </top>
      <bottom/>
      <diagonal/>
    </border>
    <border>
      <left/>
      <right/>
      <top/>
      <bottom style="dotted">
        <color theme="0" tint="-0.23776970732749411"/>
      </bottom>
      <diagonal/>
    </border>
    <border>
      <left/>
      <right/>
      <top style="dotted">
        <color theme="0" tint="-0.23776970732749411"/>
      </top>
      <bottom style="dotted">
        <color theme="0" tint="-0.23776970732749411"/>
      </bottom>
      <diagonal/>
    </border>
    <border>
      <left/>
      <right/>
      <top style="dotted">
        <color theme="0" tint="-0.23776970732749411"/>
      </top>
      <bottom style="thin">
        <color auto="1"/>
      </bottom>
      <diagonal/>
    </border>
    <border>
      <left/>
      <right/>
      <top style="dotted">
        <color theme="0" tint="-0.23798333689382611"/>
      </top>
      <bottom style="dotted">
        <color theme="0" tint="-0.23798333689382611"/>
      </bottom>
      <diagonal/>
    </border>
    <border>
      <left/>
      <right/>
      <top/>
      <bottom style="dotted">
        <color theme="0" tint="-0.23798333689382611"/>
      </bottom>
      <diagonal/>
    </border>
    <border>
      <left/>
      <right/>
      <top style="dotted">
        <color theme="0" tint="-0.23776970732749411"/>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right/>
      <top/>
      <bottom style="dotted">
        <color theme="0" tint="-0.13528855250709557"/>
      </bottom>
      <diagonal/>
    </border>
    <border>
      <left style="thin">
        <color auto="1"/>
      </left>
      <right/>
      <top style="thin">
        <color auto="1"/>
      </top>
      <bottom style="dotted">
        <color theme="0" tint="-0.13528855250709557"/>
      </bottom>
      <diagonal/>
    </border>
    <border>
      <left/>
      <right/>
      <top style="thin">
        <color auto="1"/>
      </top>
      <bottom style="dotted">
        <color theme="0" tint="-0.13528855250709557"/>
      </bottom>
      <diagonal/>
    </border>
    <border>
      <left/>
      <right/>
      <top style="dotted">
        <color theme="0" tint="-0.13528855250709557"/>
      </top>
      <bottom style="dotted">
        <color theme="0" tint="-0.13525803399761957"/>
      </bottom>
      <diagonal/>
    </border>
    <border>
      <left style="thin">
        <color auto="1"/>
      </left>
      <right/>
      <top style="dotted">
        <color theme="0" tint="-0.13528855250709557"/>
      </top>
      <bottom style="thin">
        <color auto="1"/>
      </bottom>
      <diagonal/>
    </border>
    <border>
      <left/>
      <right/>
      <top style="dotted">
        <color theme="0" tint="-0.13528855250709557"/>
      </top>
      <bottom style="thin">
        <color auto="1"/>
      </bottom>
      <diagonal/>
    </border>
    <border>
      <left/>
      <right/>
      <top style="dotted">
        <color theme="0" tint="-0.13525803399761957"/>
      </top>
      <bottom style="dotted">
        <color theme="0" tint="-0.13522751548814355"/>
      </bottom>
      <diagonal/>
    </border>
    <border>
      <left/>
      <right/>
      <top style="dotted">
        <color theme="0" tint="-0.13522751548814355"/>
      </top>
      <bottom style="dotted">
        <color theme="0" tint="-0.13519699697866755"/>
      </bottom>
      <diagonal/>
    </border>
    <border>
      <left/>
      <right/>
      <top style="dotted">
        <color theme="0" tint="-0.13519699697866755"/>
      </top>
      <bottom style="dotted">
        <color theme="0" tint="-0.13516647846919155"/>
      </bottom>
      <diagonal/>
    </border>
    <border>
      <left style="thin">
        <color auto="1"/>
      </left>
      <right/>
      <top style="dotted">
        <color theme="0" tint="-0.24436170537430951"/>
      </top>
      <bottom style="dotted">
        <color theme="0" tint="-0.24436170537430951"/>
      </bottom>
      <diagonal/>
    </border>
    <border>
      <left/>
      <right/>
      <top style="dotted">
        <color theme="0" tint="-0.24436170537430951"/>
      </top>
      <bottom style="dotted">
        <color theme="0" tint="-0.24436170537430951"/>
      </bottom>
      <diagonal/>
    </border>
    <border>
      <left/>
      <right/>
      <top style="dotted">
        <color theme="0" tint="-0.13516647846919155"/>
      </top>
      <bottom style="dotted">
        <color theme="0" tint="-0.13513595995971556"/>
      </bottom>
      <diagonal/>
    </border>
    <border>
      <left/>
      <right/>
      <top/>
      <bottom style="dotted">
        <color theme="0" tint="-0.23526718955046236"/>
      </bottom>
      <diagonal/>
    </border>
    <border>
      <left/>
      <right/>
      <top style="dotted">
        <color theme="0" tint="-0.23526718955046236"/>
      </top>
      <bottom style="dotted">
        <color theme="0" tint="-0.23526718955046236"/>
      </bottom>
      <diagonal/>
    </border>
    <border>
      <left/>
      <right/>
      <top style="dotted">
        <color theme="0" tint="-0.13522751548814355"/>
      </top>
      <bottom style="thin">
        <color auto="1"/>
      </bottom>
      <diagonal/>
    </border>
    <border>
      <left style="thin">
        <color auto="1"/>
      </left>
      <right/>
      <top/>
      <bottom style="dotted">
        <color theme="0" tint="-0.13519699697866755"/>
      </bottom>
      <diagonal/>
    </border>
    <border>
      <left/>
      <right/>
      <top/>
      <bottom style="dotted">
        <color theme="0" tint="-0.2370372631000702"/>
      </bottom>
      <diagonal/>
    </border>
    <border>
      <left style="thin">
        <color auto="1"/>
      </left>
      <right/>
      <top style="thin">
        <color auto="1"/>
      </top>
      <bottom style="dotted">
        <color theme="0" tint="-0.2370372631000702"/>
      </bottom>
      <diagonal/>
    </border>
    <border>
      <left/>
      <right/>
      <top style="thin">
        <color auto="1"/>
      </top>
      <bottom style="dotted">
        <color theme="0" tint="-0.2370372631000702"/>
      </bottom>
      <diagonal/>
    </border>
    <border>
      <left/>
      <right/>
      <top style="dotted">
        <color theme="0" tint="-0.2370372631000702"/>
      </top>
      <bottom style="dotted">
        <color theme="0" tint="-0.2370372631000702"/>
      </bottom>
      <diagonal/>
    </border>
    <border>
      <left style="thin">
        <color auto="1"/>
      </left>
      <right/>
      <top style="dotted">
        <color theme="0" tint="-0.2370372631000702"/>
      </top>
      <bottom style="dotted">
        <color theme="0" tint="-0.2370372631000702"/>
      </bottom>
      <diagonal/>
    </border>
    <border>
      <left/>
      <right/>
      <top style="dotted">
        <color theme="0" tint="-0.2370372631000702"/>
      </top>
      <bottom style="thin">
        <color auto="1"/>
      </bottom>
      <diagonal/>
    </border>
    <border>
      <left style="thin">
        <color auto="1"/>
      </left>
      <right/>
      <top/>
      <bottom style="thin">
        <color auto="1"/>
      </bottom>
      <diagonal/>
    </border>
    <border>
      <left/>
      <right/>
      <top/>
      <bottom style="dotted">
        <color theme="0" tint="-0.24198126163518174"/>
      </bottom>
      <diagonal/>
    </border>
    <border>
      <left style="thin">
        <color auto="1"/>
      </left>
      <right/>
      <top style="thin">
        <color auto="1"/>
      </top>
      <bottom style="dotted">
        <color theme="0" tint="-0.24198126163518174"/>
      </bottom>
      <diagonal/>
    </border>
    <border>
      <left/>
      <right/>
      <top style="thin">
        <color auto="1"/>
      </top>
      <bottom style="dotted">
        <color theme="0" tint="-0.24198126163518174"/>
      </bottom>
      <diagonal/>
    </border>
    <border>
      <left/>
      <right style="thin">
        <color auto="1"/>
      </right>
      <top style="thin">
        <color auto="1"/>
      </top>
      <bottom style="dotted">
        <color theme="0" tint="-0.24198126163518174"/>
      </bottom>
      <diagonal/>
    </border>
    <border>
      <left/>
      <right/>
      <top style="dotted">
        <color theme="0" tint="-0.24198126163518174"/>
      </top>
      <bottom style="dotted">
        <color theme="0" tint="-0.24198126163518174"/>
      </bottom>
      <diagonal/>
    </border>
    <border>
      <left style="thin">
        <color auto="1"/>
      </left>
      <right/>
      <top style="dotted">
        <color theme="0" tint="-0.24198126163518174"/>
      </top>
      <bottom style="dotted">
        <color theme="0" tint="-0.24198126163518174"/>
      </bottom>
      <diagonal/>
    </border>
    <border>
      <left/>
      <right/>
      <top style="dotted">
        <color theme="0" tint="-0.24326303903317362"/>
      </top>
      <bottom style="dotted">
        <color theme="0" tint="-0.24198126163518174"/>
      </bottom>
      <diagonal/>
    </border>
    <border>
      <left/>
      <right style="thin">
        <color auto="1"/>
      </right>
      <top style="dotted">
        <color theme="0" tint="-0.24198126163518174"/>
      </top>
      <bottom style="dotted">
        <color theme="0" tint="-0.24198126163518174"/>
      </bottom>
      <diagonal/>
    </border>
    <border>
      <left style="thin">
        <color auto="1"/>
      </left>
      <right/>
      <top style="dotted">
        <color theme="0" tint="-0.24326303903317362"/>
      </top>
      <bottom style="dotted">
        <color theme="0" tint="-0.24198126163518174"/>
      </bottom>
      <diagonal/>
    </border>
    <border>
      <left style="thin">
        <color auto="1"/>
      </left>
      <right style="thin">
        <color auto="1"/>
      </right>
      <top/>
      <bottom/>
      <diagonal/>
    </border>
    <border>
      <left/>
      <right/>
      <top style="dotted">
        <color theme="0" tint="-0.24326303903317362"/>
      </top>
      <bottom style="thin">
        <color auto="1"/>
      </bottom>
      <diagonal/>
    </border>
    <border>
      <left/>
      <right/>
      <top style="dotted">
        <color theme="0" tint="-0.24198126163518174"/>
      </top>
      <bottom style="thin">
        <color auto="1"/>
      </bottom>
      <diagonal/>
    </border>
    <border>
      <left/>
      <right/>
      <top/>
      <bottom style="dotted">
        <color theme="0" tint="-0.24433118686483352"/>
      </bottom>
      <diagonal/>
    </border>
    <border>
      <left/>
      <right/>
      <top style="dotted">
        <color theme="0" tint="-0.24433118686483352"/>
      </top>
      <bottom style="dotted">
        <color theme="0" tint="-0.24433118686483352"/>
      </bottom>
      <diagonal/>
    </border>
    <border>
      <left style="thin">
        <color auto="1"/>
      </left>
      <right/>
      <top style="dotted">
        <color theme="0" tint="-0.24500259407330546"/>
      </top>
      <bottom style="dotted">
        <color theme="0" tint="-0.24433118686483352"/>
      </bottom>
      <diagonal/>
    </border>
    <border>
      <left/>
      <right/>
      <top/>
      <bottom style="dotted">
        <color theme="0" tint="-0.24320200201422162"/>
      </bottom>
      <diagonal/>
    </border>
    <border>
      <left style="thin">
        <color auto="1"/>
      </left>
      <right/>
      <top style="thin">
        <color auto="1"/>
      </top>
      <bottom style="dotted">
        <color theme="0" tint="-0.24399548326059756"/>
      </bottom>
      <diagonal/>
    </border>
    <border>
      <left/>
      <right/>
      <top style="thin">
        <color auto="1"/>
      </top>
      <bottom style="dotted">
        <color theme="0" tint="-0.24399548326059756"/>
      </bottom>
      <diagonal/>
    </border>
    <border>
      <left/>
      <right style="thin">
        <color auto="1"/>
      </right>
      <top style="thin">
        <color auto="1"/>
      </top>
      <bottom style="dotted">
        <color theme="0" tint="-0.24399548326059756"/>
      </bottom>
      <diagonal/>
    </border>
    <border>
      <left style="thin">
        <color auto="1"/>
      </left>
      <right/>
      <top style="dotted">
        <color theme="0" tint="-0.24399548326059756"/>
      </top>
      <bottom style="thin">
        <color auto="1"/>
      </bottom>
      <diagonal/>
    </border>
    <border>
      <left/>
      <right/>
      <top style="dotted">
        <color theme="0" tint="-0.24399548326059756"/>
      </top>
      <bottom style="thin">
        <color auto="1"/>
      </bottom>
      <diagonal/>
    </border>
    <border>
      <left/>
      <right style="thin">
        <color auto="1"/>
      </right>
      <top style="dotted">
        <color theme="0" tint="-0.24399548326059756"/>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bottom style="dotted">
        <color theme="0" tint="-0.24307992797631764"/>
      </bottom>
      <diagonal/>
    </border>
    <border>
      <left style="thin">
        <color auto="1"/>
      </left>
      <right/>
      <top style="thin">
        <color auto="1"/>
      </top>
      <bottom style="dotted">
        <color theme="0" tint="-0.24307992797631764"/>
      </bottom>
      <diagonal/>
    </border>
    <border>
      <left/>
      <right/>
      <top style="thin">
        <color auto="1"/>
      </top>
      <bottom style="dotted">
        <color theme="0" tint="-0.24307992797631764"/>
      </bottom>
      <diagonal/>
    </border>
    <border>
      <left/>
      <right/>
      <top style="dotted">
        <color theme="0" tint="-0.24387340922269357"/>
      </top>
      <bottom style="dotted">
        <color theme="0" tint="-0.24307992797631764"/>
      </bottom>
      <diagonal/>
    </border>
    <border>
      <left/>
      <right/>
      <top style="dotted">
        <color theme="0" tint="-0.24307992797631764"/>
      </top>
      <bottom style="dotted">
        <color theme="0" tint="-0.24307992797631764"/>
      </bottom>
      <diagonal/>
    </border>
    <border>
      <left style="thin">
        <color auto="1"/>
      </left>
      <right/>
      <top style="dotted">
        <color theme="0" tint="-0.24307992797631764"/>
      </top>
      <bottom style="dotted">
        <color theme="0" tint="-0.24307992797631764"/>
      </bottom>
      <diagonal/>
    </border>
    <border>
      <left/>
      <right/>
      <top style="dotted">
        <color theme="0" tint="-0.24539933469649342"/>
      </top>
      <bottom style="dotted">
        <color theme="0" tint="-0.24539933469649342"/>
      </bottom>
      <diagonal/>
    </border>
    <border>
      <left style="thin">
        <color auto="1"/>
      </left>
      <right/>
      <top style="dotted">
        <color theme="0" tint="-0.24539933469649342"/>
      </top>
      <bottom style="dotted">
        <color theme="0" tint="-0.24539933469649342"/>
      </bottom>
      <diagonal/>
    </border>
    <border>
      <left/>
      <right/>
      <top/>
      <bottom style="dotted">
        <color theme="0" tint="-0.24155400250251777"/>
      </bottom>
      <diagonal/>
    </border>
    <border>
      <left style="thin">
        <color auto="1"/>
      </left>
      <right/>
      <top/>
      <bottom style="dotted">
        <color theme="0" tint="-0.24155400250251777"/>
      </bottom>
      <diagonal/>
    </border>
    <border>
      <left/>
      <right/>
      <top style="dotted">
        <color theme="0" tint="-0.24155400250251777"/>
      </top>
      <bottom style="dotted">
        <color theme="0" tint="-0.24155400250251777"/>
      </bottom>
      <diagonal/>
    </border>
    <border>
      <left style="thin">
        <color auto="1"/>
      </left>
      <right/>
      <top style="dotted">
        <color theme="0" tint="-0.24155400250251777"/>
      </top>
      <bottom style="dotted">
        <color theme="0" tint="-0.24155400250251777"/>
      </bottom>
      <diagonal/>
    </border>
    <border>
      <left/>
      <right/>
      <top style="dotted">
        <color theme="0" tint="-0.24155400250251777"/>
      </top>
      <bottom/>
      <diagonal/>
    </border>
    <border>
      <left/>
      <right style="thin">
        <color auto="1"/>
      </right>
      <top style="dotted">
        <color theme="0" tint="-0.24155400250251777"/>
      </top>
      <bottom/>
      <diagonal/>
    </border>
    <border>
      <left/>
      <right/>
      <top style="dotted">
        <color theme="0" tint="-0.24155400250251777"/>
      </top>
      <bottom style="thin">
        <color auto="1"/>
      </bottom>
      <diagonal/>
    </border>
    <border>
      <left style="thin">
        <color indexed="63"/>
      </left>
      <right style="thin">
        <color indexed="63"/>
      </right>
      <top style="thin">
        <color indexed="63"/>
      </top>
      <bottom style="thin">
        <color indexed="63"/>
      </bottom>
      <diagonal/>
    </border>
    <border>
      <left/>
      <right/>
      <top style="thin">
        <color auto="1"/>
      </top>
      <bottom style="dotted">
        <color theme="0" tint="-0.24597918637653737"/>
      </bottom>
      <diagonal/>
    </border>
    <border>
      <left/>
      <right/>
      <top style="dotted">
        <color theme="0" tint="-0.24597918637653737"/>
      </top>
      <bottom style="dotted">
        <color theme="0" tint="-0.24597918637653737"/>
      </bottom>
      <diagonal/>
    </border>
    <border>
      <left style="thin">
        <color auto="1"/>
      </left>
      <right/>
      <top style="dotted">
        <color theme="0" tint="-0.24634540849024933"/>
      </top>
      <bottom style="dotted">
        <color theme="0" tint="-0.24634540849024933"/>
      </bottom>
      <diagonal/>
    </border>
    <border>
      <left/>
      <right/>
      <top style="dotted">
        <color theme="0" tint="-0.24634540849024933"/>
      </top>
      <bottom style="dotted">
        <color theme="0" tint="-0.24634540849024933"/>
      </bottom>
      <diagonal/>
    </border>
    <border>
      <left/>
      <right/>
      <top/>
      <bottom style="dotted">
        <color theme="0" tint="-0.24597918637653737"/>
      </bottom>
      <diagonal/>
    </border>
    <border>
      <left/>
      <right/>
      <top style="dotted">
        <color theme="0" tint="-0.24597918637653737"/>
      </top>
      <bottom style="thin">
        <color auto="1"/>
      </bottom>
      <diagonal/>
    </border>
    <border>
      <left style="thin">
        <color auto="1"/>
      </left>
      <right/>
      <top style="dotted">
        <color theme="0" tint="-0.24634540849024933"/>
      </top>
      <bottom style="thin">
        <color auto="1"/>
      </bottom>
      <diagonal/>
    </border>
    <border>
      <left/>
      <right/>
      <top style="dotted">
        <color theme="0" tint="-0.24634540849024933"/>
      </top>
      <bottom style="thin">
        <color auto="1"/>
      </bottom>
      <diagonal/>
    </border>
    <border>
      <left/>
      <right/>
      <top/>
      <bottom style="dotted">
        <color theme="0" tint="-0.24521622363963744"/>
      </bottom>
      <diagonal/>
    </border>
    <border>
      <left style="thin">
        <color auto="1"/>
      </left>
      <right/>
      <top style="thin">
        <color auto="1"/>
      </top>
      <bottom style="dotted">
        <color theme="0" tint="-0.24521622363963744"/>
      </bottom>
      <diagonal/>
    </border>
    <border>
      <left/>
      <right/>
      <top style="thin">
        <color auto="1"/>
      </top>
      <bottom style="dotted">
        <color theme="0" tint="-0.24521622363963744"/>
      </bottom>
      <diagonal/>
    </border>
    <border>
      <left/>
      <right/>
      <top style="dotted">
        <color theme="0" tint="-0.24521622363963744"/>
      </top>
      <bottom style="dotted">
        <color theme="0" tint="-0.24521622363963744"/>
      </bottom>
      <diagonal/>
    </border>
    <border>
      <left style="thin">
        <color auto="1"/>
      </left>
      <right/>
      <top style="dotted">
        <color theme="0" tint="-0.24521622363963744"/>
      </top>
      <bottom style="dotted">
        <color theme="0" tint="-0.24521622363963744"/>
      </bottom>
      <diagonal/>
    </border>
    <border>
      <left/>
      <right/>
      <top style="dotted">
        <color theme="0" tint="-0.2455519272438734"/>
      </top>
      <bottom style="dotted">
        <color theme="0" tint="-0.24521622363963744"/>
      </bottom>
      <diagonal/>
    </border>
    <border>
      <left/>
      <right/>
      <top style="dotted">
        <color theme="0" tint="-0.2455519272438734"/>
      </top>
      <bottom style="thin">
        <color auto="1"/>
      </bottom>
      <diagonal/>
    </border>
    <border>
      <left/>
      <right/>
      <top/>
      <bottom style="dotted">
        <color theme="0" tint="-0.24518570513016144"/>
      </bottom>
      <diagonal/>
    </border>
    <border>
      <left style="thin">
        <color auto="1"/>
      </left>
      <right/>
      <top style="thin">
        <color auto="1"/>
      </top>
      <bottom style="dotted">
        <color theme="0" tint="-0.24518570513016144"/>
      </bottom>
      <diagonal/>
    </border>
    <border>
      <left/>
      <right/>
      <top style="dotted">
        <color theme="0" tint="-0.24518570513016144"/>
      </top>
      <bottom style="dotted">
        <color theme="0" tint="-0.24518570513016144"/>
      </bottom>
      <diagonal/>
    </border>
    <border>
      <left style="thin">
        <color auto="1"/>
      </left>
      <right/>
      <top style="dotted">
        <color theme="0" tint="-0.24518570513016144"/>
      </top>
      <bottom style="dotted">
        <color theme="0" tint="-0.24518570513016144"/>
      </bottom>
      <diagonal/>
    </border>
    <border>
      <left/>
      <right/>
      <top style="dotted">
        <color theme="0" tint="-0.2455214087343974"/>
      </top>
      <bottom style="dotted">
        <color theme="0" tint="-0.24518570513016144"/>
      </bottom>
      <diagonal/>
    </border>
    <border>
      <left style="thin">
        <color auto="1"/>
      </left>
      <right/>
      <top style="dotted">
        <color theme="0" tint="-0.24518570513016144"/>
      </top>
      <bottom style="thin">
        <color auto="1"/>
      </bottom>
      <diagonal/>
    </border>
    <border>
      <left/>
      <right/>
      <top style="dotted">
        <color theme="0" tint="-0.2455214087343974"/>
      </top>
      <bottom style="thin">
        <color auto="1"/>
      </bottom>
      <diagonal/>
    </border>
    <border>
      <left/>
      <right/>
      <top/>
      <bottom style="dotted">
        <color theme="0" tint="-0.24704733420819727"/>
      </bottom>
      <diagonal/>
    </border>
    <border>
      <left/>
      <right style="thin">
        <color auto="1"/>
      </right>
      <top/>
      <bottom style="dotted">
        <color theme="0" tint="-0.24704733420819727"/>
      </bottom>
      <diagonal/>
    </border>
    <border>
      <left style="thin">
        <color auto="1"/>
      </left>
      <right/>
      <top style="thin">
        <color auto="1"/>
      </top>
      <bottom style="dotted">
        <color theme="0" tint="-0.24704733420819727"/>
      </bottom>
      <diagonal/>
    </border>
    <border>
      <left/>
      <right/>
      <top style="thin">
        <color auto="1"/>
      </top>
      <bottom style="dotted">
        <color theme="0" tint="-0.24704733420819727"/>
      </bottom>
      <diagonal/>
    </border>
    <border>
      <left/>
      <right/>
      <top style="dotted">
        <color theme="0" tint="-0.24704733420819727"/>
      </top>
      <bottom style="dotted">
        <color theme="0" tint="-0.24704733420819727"/>
      </bottom>
      <diagonal/>
    </border>
    <border>
      <left/>
      <right style="thin">
        <color auto="1"/>
      </right>
      <top style="dotted">
        <color theme="0" tint="-0.24704733420819727"/>
      </top>
      <bottom style="dotted">
        <color theme="0" tint="-0.24704733420819727"/>
      </bottom>
      <diagonal/>
    </border>
    <border>
      <left style="thin">
        <color auto="1"/>
      </left>
      <right/>
      <top style="dotted">
        <color theme="0" tint="-0.24704733420819727"/>
      </top>
      <bottom style="dotted">
        <color theme="0" tint="-0.24704733420819727"/>
      </bottom>
      <diagonal/>
    </border>
    <border>
      <left/>
      <right/>
      <top style="dotted">
        <color theme="0" tint="-0.24704733420819727"/>
      </top>
      <bottom style="thin">
        <color auto="1"/>
      </bottom>
      <diagonal/>
    </border>
    <border>
      <left/>
      <right style="thin">
        <color auto="1"/>
      </right>
      <top style="dotted">
        <color theme="0" tint="-0.24704733420819727"/>
      </top>
      <bottom style="thin">
        <color auto="1"/>
      </bottom>
      <diagonal/>
    </border>
    <border>
      <left/>
      <right/>
      <top/>
      <bottom style="dotted">
        <color theme="0" tint="-0.24485000152592548"/>
      </bottom>
      <diagonal/>
    </border>
    <border>
      <left style="thin">
        <color auto="1"/>
      </left>
      <right/>
      <top/>
      <bottom style="dotted">
        <color theme="0" tint="-0.24485000152592548"/>
      </bottom>
      <diagonal/>
    </border>
    <border>
      <left/>
      <right/>
      <top style="dotted">
        <color theme="0" tint="-0.24485000152592548"/>
      </top>
      <bottom style="dotted">
        <color theme="0" tint="-0.24485000152592548"/>
      </bottom>
      <diagonal/>
    </border>
    <border>
      <left/>
      <right style="thin">
        <color auto="1"/>
      </right>
      <top style="dotted">
        <color theme="0" tint="-0.24485000152592548"/>
      </top>
      <bottom style="dotted">
        <color theme="0" tint="-0.24485000152592548"/>
      </bottom>
      <diagonal/>
    </border>
    <border>
      <left/>
      <right/>
      <top/>
      <bottom style="dotted">
        <color theme="0" tint="-0.24369029816583759"/>
      </bottom>
      <diagonal/>
    </border>
    <border>
      <left/>
      <right style="thin">
        <color auto="1"/>
      </right>
      <top/>
      <bottom style="dotted">
        <color theme="0" tint="-0.24369029816583759"/>
      </bottom>
      <diagonal/>
    </border>
    <border>
      <left style="thin">
        <color auto="1"/>
      </left>
      <right/>
      <top style="dotted">
        <color theme="0" tint="-0.24402600177007355"/>
      </top>
      <bottom style="dotted">
        <color theme="0" tint="-0.24369029816583759"/>
      </bottom>
      <diagonal/>
    </border>
    <border>
      <left/>
      <right/>
      <top style="dotted">
        <color theme="0" tint="-0.24402600177007355"/>
      </top>
      <bottom style="dotted">
        <color theme="0" tint="-0.24369029816583759"/>
      </bottom>
      <diagonal/>
    </border>
    <border>
      <left/>
      <right/>
      <top/>
      <bottom style="dotted">
        <color theme="0" tint="-0.24747459334086122"/>
      </bottom>
      <diagonal/>
    </border>
    <border>
      <left style="thin">
        <color auto="1"/>
      </left>
      <right/>
      <top/>
      <bottom style="dotted">
        <color theme="0" tint="-0.24747459334086122"/>
      </bottom>
      <diagonal/>
    </border>
    <border>
      <left/>
      <right style="thin">
        <color auto="1"/>
      </right>
      <top/>
      <bottom style="dotted">
        <color theme="0" tint="-0.24747459334086122"/>
      </bottom>
      <diagonal/>
    </border>
    <border>
      <left/>
      <right/>
      <top style="dotted">
        <color theme="0" tint="-0.24747459334086122"/>
      </top>
      <bottom style="dotted">
        <color theme="0" tint="-0.24747459334086122"/>
      </bottom>
      <diagonal/>
    </border>
    <border>
      <left style="thin">
        <color auto="1"/>
      </left>
      <right/>
      <top style="dotted">
        <color theme="0" tint="-0.24747459334086122"/>
      </top>
      <bottom style="dotted">
        <color theme="0" tint="-0.24747459334086122"/>
      </bottom>
      <diagonal/>
    </border>
    <border>
      <left/>
      <right style="thin">
        <color auto="1"/>
      </right>
      <top style="dotted">
        <color theme="0" tint="-0.24747459334086122"/>
      </top>
      <bottom style="dotted">
        <color theme="0" tint="-0.24747459334086122"/>
      </bottom>
      <diagonal/>
    </border>
    <border>
      <left style="thin">
        <color auto="1"/>
      </left>
      <right/>
      <top style="dotted">
        <color theme="0" tint="-0.24747459334086122"/>
      </top>
      <bottom style="medium">
        <color auto="1"/>
      </bottom>
      <diagonal/>
    </border>
    <border>
      <left/>
      <right style="thin">
        <color auto="1"/>
      </right>
      <top style="dotted">
        <color theme="0" tint="-0.24747459334086122"/>
      </top>
      <bottom style="medium">
        <color auto="1"/>
      </bottom>
      <diagonal/>
    </border>
    <border>
      <left/>
      <right/>
      <top/>
      <bottom style="dotted">
        <color theme="0" tint="-0.24686422315134129"/>
      </bottom>
      <diagonal/>
    </border>
    <border>
      <left style="thin">
        <color auto="1"/>
      </left>
      <right/>
      <top style="thin">
        <color auto="1"/>
      </top>
      <bottom style="dotted">
        <color theme="0" tint="-0.24686422315134129"/>
      </bottom>
      <diagonal/>
    </border>
    <border>
      <left/>
      <right/>
      <top style="thin">
        <color auto="1"/>
      </top>
      <bottom style="dotted">
        <color theme="0" tint="-0.24686422315134129"/>
      </bottom>
      <diagonal/>
    </border>
    <border>
      <left/>
      <right/>
      <top style="dotted">
        <color theme="0" tint="-0.24686422315134129"/>
      </top>
      <bottom style="dotted">
        <color theme="0" tint="-0.24686422315134129"/>
      </bottom>
      <diagonal/>
    </border>
    <border>
      <left style="thin">
        <color auto="1"/>
      </left>
      <right/>
      <top style="dotted">
        <color theme="0" tint="-0.24686422315134129"/>
      </top>
      <bottom style="dotted">
        <color theme="0" tint="-0.24686422315134129"/>
      </bottom>
      <diagonal/>
    </border>
    <border>
      <left/>
      <right style="thin">
        <color auto="1"/>
      </right>
      <top style="dotted">
        <color theme="0" tint="-0.24686422315134129"/>
      </top>
      <bottom style="dotted">
        <color theme="0" tint="-0.24686422315134129"/>
      </bottom>
      <diagonal/>
    </border>
    <border>
      <left/>
      <right style="thin">
        <color auto="1"/>
      </right>
      <top style="dotted">
        <color theme="0" tint="-0.24686422315134129"/>
      </top>
      <bottom/>
      <diagonal/>
    </border>
    <border>
      <left/>
      <right/>
      <top style="dotted">
        <color theme="0" tint="-0.24686422315134129"/>
      </top>
      <bottom/>
      <diagonal/>
    </border>
    <border>
      <left/>
      <right style="thin">
        <color auto="1"/>
      </right>
      <top/>
      <bottom style="dotted">
        <color theme="0" tint="-0.24686422315134129"/>
      </bottom>
      <diagonal/>
    </border>
    <border>
      <left/>
      <right/>
      <top style="dotted">
        <color theme="0" tint="-0.24686422315134129"/>
      </top>
      <bottom style="thin">
        <color auto="1"/>
      </bottom>
      <diagonal/>
    </border>
    <border>
      <left style="thin">
        <color auto="1"/>
      </left>
      <right/>
      <top style="dotted">
        <color theme="0" tint="-0.24686422315134129"/>
      </top>
      <bottom style="thin">
        <color auto="1"/>
      </bottom>
      <diagonal/>
    </border>
    <border>
      <left/>
      <right style="thin">
        <color auto="1"/>
      </right>
      <top style="dotted">
        <color theme="0" tint="-0.24686422315134129"/>
      </top>
      <bottom style="thin">
        <color auto="1"/>
      </bottom>
      <diagonal/>
    </border>
    <border>
      <left/>
      <right/>
      <top/>
      <bottom style="dotted">
        <color theme="0" tint="-0.24558244575334939"/>
      </bottom>
      <diagonal/>
    </border>
    <border>
      <left/>
      <right/>
      <top style="dotted">
        <color theme="0" tint="-0.24558244575334939"/>
      </top>
      <bottom style="dotted">
        <color theme="0" tint="-0.24558244575334939"/>
      </bottom>
      <diagonal/>
    </border>
    <border>
      <left style="thin">
        <color auto="1"/>
      </left>
      <right/>
      <top style="dotted">
        <color theme="0" tint="-0.24600970488601337"/>
      </top>
      <bottom style="dotted">
        <color theme="0" tint="-0.24558244575334939"/>
      </bottom>
      <diagonal/>
    </border>
    <border>
      <left/>
      <right/>
      <top style="dotted">
        <color theme="0" tint="-0.24600970488601337"/>
      </top>
      <bottom style="dotted">
        <color theme="0" tint="-0.24558244575334939"/>
      </bottom>
      <diagonal/>
    </border>
    <border>
      <left style="thin">
        <color auto="1"/>
      </left>
      <right/>
      <top style="dotted">
        <color theme="0" tint="-0.24558244575334939"/>
      </top>
      <bottom style="dotted">
        <color theme="0" tint="-0.24600970488601337"/>
      </bottom>
      <diagonal/>
    </border>
    <border>
      <left/>
      <right/>
      <top style="dotted">
        <color theme="0" tint="-0.24558244575334939"/>
      </top>
      <bottom style="dotted">
        <color theme="0" tint="-0.24600970488601337"/>
      </bottom>
      <diagonal/>
    </border>
    <border>
      <left style="thin">
        <color auto="1"/>
      </left>
      <right/>
      <top style="dotted">
        <color theme="0" tint="-0.24600970488601337"/>
      </top>
      <bottom style="medium">
        <color auto="1"/>
      </bottom>
      <diagonal/>
    </border>
    <border>
      <left/>
      <right/>
      <top style="dotted">
        <color theme="0" tint="-0.24600970488601337"/>
      </top>
      <bottom style="medium">
        <color auto="1"/>
      </bottom>
      <diagonal/>
    </border>
    <border>
      <left/>
      <right/>
      <top/>
      <bottom style="dotted">
        <color theme="0" tint="-0.24546037171544541"/>
      </bottom>
      <diagonal/>
    </border>
    <border>
      <left/>
      <right/>
      <top style="dotted">
        <color theme="0" tint="-0.24546037171544541"/>
      </top>
      <bottom style="dotted">
        <color theme="0" tint="-0.24546037171544541"/>
      </bottom>
      <diagonal/>
    </border>
    <border>
      <left/>
      <right/>
      <top/>
      <bottom style="dotted">
        <color theme="0" tint="-0.24488052003540148"/>
      </bottom>
      <diagonal/>
    </border>
    <border>
      <left style="thin">
        <color auto="1"/>
      </left>
      <right/>
      <top style="thin">
        <color auto="1"/>
      </top>
      <bottom style="dotted">
        <color theme="0" tint="-0.24488052003540148"/>
      </bottom>
      <diagonal/>
    </border>
    <border>
      <left/>
      <right/>
      <top style="thin">
        <color auto="1"/>
      </top>
      <bottom style="dotted">
        <color theme="0" tint="-0.24488052003540148"/>
      </bottom>
      <diagonal/>
    </border>
    <border>
      <left/>
      <right/>
      <top style="dotted">
        <color theme="0" tint="-0.24488052003540148"/>
      </top>
      <bottom style="dotted">
        <color theme="0" tint="-0.24488052003540148"/>
      </bottom>
      <diagonal/>
    </border>
    <border>
      <left style="thin">
        <color auto="1"/>
      </left>
      <right/>
      <top style="dotted">
        <color theme="0" tint="-0.24488052003540148"/>
      </top>
      <bottom style="dotted">
        <color theme="0" tint="-0.24488052003540148"/>
      </bottom>
      <diagonal/>
    </border>
    <border>
      <left/>
      <right style="thin">
        <color auto="1"/>
      </right>
      <top style="dotted">
        <color theme="0" tint="-0.24488052003540148"/>
      </top>
      <bottom style="dotted">
        <color theme="0" tint="-0.24488052003540148"/>
      </bottom>
      <diagonal/>
    </border>
    <border>
      <left style="thin">
        <color auto="1"/>
      </left>
      <right/>
      <top style="dotted">
        <color theme="0" tint="-0.24488052003540148"/>
      </top>
      <bottom style="medium">
        <color auto="1"/>
      </bottom>
      <diagonal/>
    </border>
    <border>
      <left/>
      <right/>
      <top style="dotted">
        <color theme="0" tint="-0.24488052003540148"/>
      </top>
      <bottom style="medium">
        <color auto="1"/>
      </bottom>
      <diagonal/>
    </border>
    <border>
      <left/>
      <right/>
      <top/>
      <bottom style="dotted">
        <color theme="0" tint="-0.24515518662068544"/>
      </bottom>
      <diagonal/>
    </border>
    <border>
      <left/>
      <right/>
      <top style="dotted">
        <color theme="0" tint="-0.24515518662068544"/>
      </top>
      <bottom style="dotted">
        <color theme="0" tint="-0.24515518662068544"/>
      </bottom>
      <diagonal/>
    </border>
    <border>
      <left/>
      <right style="thin">
        <color auto="1"/>
      </right>
      <top style="dotted">
        <color theme="0" tint="-0.24515518662068544"/>
      </top>
      <bottom style="dotted">
        <color theme="0" tint="-0.24515518662068544"/>
      </bottom>
      <diagonal/>
    </border>
    <border>
      <left/>
      <right/>
      <top/>
      <bottom style="dotted">
        <color theme="0" tint="-0.24671163060396131"/>
      </bottom>
      <diagonal/>
    </border>
    <border>
      <left/>
      <right/>
      <top style="dotted">
        <color theme="0" tint="-0.24671163060396131"/>
      </top>
      <bottom style="dotted">
        <color theme="0" tint="-0.24671163060396131"/>
      </bottom>
      <diagonal/>
    </border>
    <border>
      <left style="thin">
        <color auto="1"/>
      </left>
      <right/>
      <top style="dotted">
        <color theme="0" tint="-0.2478408154545732"/>
      </top>
      <bottom style="dotted">
        <color theme="0" tint="-0.2478408154545732"/>
      </bottom>
      <diagonal/>
    </border>
    <border>
      <left/>
      <right/>
      <top style="dotted">
        <color theme="0" tint="-0.24671163060396131"/>
      </top>
      <bottom style="thin">
        <color auto="1"/>
      </bottom>
      <diagonal/>
    </border>
    <border>
      <left style="thin">
        <color auto="1"/>
      </left>
      <right/>
      <top/>
      <bottom style="dotted">
        <color theme="0" tint="-0.24671163060396131"/>
      </bottom>
      <diagonal/>
    </border>
    <border>
      <left style="thin">
        <color auto="1"/>
      </left>
      <right/>
      <top style="dotted">
        <color theme="0" tint="-0.24671163060396131"/>
      </top>
      <bottom style="dotted">
        <color theme="0" tint="-0.24671163060396131"/>
      </bottom>
      <diagonal/>
    </border>
    <border>
      <left style="thin">
        <color auto="1"/>
      </left>
      <right/>
      <top style="dotted">
        <color theme="0" tint="-0.24671163060396131"/>
      </top>
      <bottom style="dotted">
        <color theme="0" tint="-0.24668111209448532"/>
      </bottom>
      <diagonal/>
    </border>
    <border>
      <left/>
      <right/>
      <top style="dotted">
        <color theme="0" tint="-0.24671163060396131"/>
      </top>
      <bottom/>
      <diagonal/>
    </border>
    <border>
      <left/>
      <right/>
      <top style="dotted">
        <color theme="0" tint="-0.24674214911343731"/>
      </top>
      <bottom style="dotted">
        <color theme="0" tint="-0.24674214911343731"/>
      </bottom>
      <diagonal/>
    </border>
    <border>
      <left style="thin">
        <color auto="1"/>
      </left>
      <right/>
      <top style="dotted">
        <color theme="0" tint="-0.24817651905880916"/>
      </top>
      <bottom style="dotted">
        <color theme="0" tint="-0.24817651905880916"/>
      </bottom>
      <diagonal/>
    </border>
    <border>
      <left/>
      <right/>
      <top style="dotted">
        <color theme="0" tint="-0.24817651905880916"/>
      </top>
      <bottom style="dotted">
        <color theme="0" tint="-0.24817651905880916"/>
      </bottom>
      <diagonal/>
    </border>
    <border>
      <left/>
      <right/>
      <top style="dotted">
        <color theme="0" tint="-0.24100466933194983"/>
      </top>
      <bottom style="dotted">
        <color theme="0" tint="-0.24100466933194983"/>
      </bottom>
      <diagonal/>
    </border>
    <border>
      <left style="thin">
        <color auto="1"/>
      </left>
      <right/>
      <top style="dotted">
        <color theme="0" tint="-0.24100466933194983"/>
      </top>
      <bottom style="dotted">
        <color theme="0" tint="-0.24100466933194983"/>
      </bottom>
      <diagonal/>
    </border>
    <border>
      <left/>
      <right/>
      <top style="dotted">
        <color theme="0" tint="-0.24176763206884977"/>
      </top>
      <bottom style="dotted">
        <color theme="0" tint="-0.24176763206884977"/>
      </bottom>
      <diagonal/>
    </border>
    <border>
      <left/>
      <right style="thin">
        <color auto="1"/>
      </right>
      <top style="dotted">
        <color theme="0" tint="-0.24100466933194983"/>
      </top>
      <bottom style="dotted">
        <color theme="0" tint="-0.24100466933194983"/>
      </bottom>
      <diagonal/>
    </border>
    <border>
      <left/>
      <right/>
      <top style="dotted">
        <color theme="0" tint="-0.24100466933194983"/>
      </top>
      <bottom/>
      <diagonal/>
    </border>
    <border>
      <left/>
      <right style="thin">
        <color auto="1"/>
      </right>
      <top style="dotted">
        <color theme="0" tint="-0.24100466933194983"/>
      </top>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diagonal/>
    </border>
    <border>
      <left style="thin">
        <color auto="1"/>
      </left>
      <right/>
      <top style="thin">
        <color auto="1"/>
      </top>
      <bottom style="dotted">
        <color rgb="FFC0C0C0"/>
      </bottom>
      <diagonal/>
    </border>
    <border>
      <left style="thin">
        <color auto="1"/>
      </left>
      <right/>
      <top style="dotted">
        <color rgb="FFC0C0C0"/>
      </top>
      <bottom style="thin">
        <color auto="1"/>
      </bottom>
      <diagonal/>
    </border>
    <border>
      <left/>
      <right style="thin">
        <color auto="1"/>
      </right>
      <top style="thin">
        <color auto="1"/>
      </top>
      <bottom style="dotted">
        <color rgb="FFC0C0C0"/>
      </bottom>
      <diagonal/>
    </border>
    <border>
      <left/>
      <right/>
      <top style="dotted">
        <color rgb="FFC0C0C0"/>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style="thin">
        <color auto="1"/>
      </left>
      <right style="thin">
        <color auto="1"/>
      </right>
      <top style="thin">
        <color auto="1"/>
      </top>
      <bottom style="thin">
        <color auto="1"/>
      </bottom>
      <diagonal/>
    </border>
    <border>
      <left/>
      <right/>
      <top style="dotted">
        <color theme="0" tint="-0.24762718588824123"/>
      </top>
      <bottom style="dotted">
        <color theme="0" tint="-0.24762718588824123"/>
      </bottom>
      <diagonal/>
    </border>
    <border>
      <left style="thin">
        <color auto="1"/>
      </left>
      <right/>
      <top style="dotted">
        <color theme="0" tint="-0.24842066713461713"/>
      </top>
      <bottom style="dotted">
        <color theme="0" tint="-0.24842066713461713"/>
      </bottom>
      <diagonal/>
    </border>
    <border>
      <left/>
      <right/>
      <top/>
      <bottom style="dotted">
        <color theme="0" tint="-0.24283577990050967"/>
      </bottom>
      <diagonal/>
    </border>
    <border>
      <left style="thin">
        <color auto="1"/>
      </left>
      <right/>
      <top/>
      <bottom style="dotted">
        <color theme="0" tint="-0.24283577990050967"/>
      </bottom>
      <diagonal/>
    </border>
    <border>
      <left/>
      <right/>
      <top style="dotted">
        <color theme="0" tint="-0.24283577990050967"/>
      </top>
      <bottom style="dotted">
        <color theme="0" tint="-0.24283577990050967"/>
      </bottom>
      <diagonal/>
    </border>
    <border>
      <left style="thin">
        <color auto="1"/>
      </left>
      <right/>
      <top style="dotted">
        <color theme="0" tint="-0.24283577990050967"/>
      </top>
      <bottom style="dotted">
        <color theme="0" tint="-0.24283577990050967"/>
      </bottom>
      <diagonal/>
    </border>
    <border>
      <left/>
      <right/>
      <top style="dotted">
        <color theme="0" tint="-0.24283577990050967"/>
      </top>
      <bottom/>
      <diagonal/>
    </border>
    <border>
      <left/>
      <right style="thin">
        <color auto="1"/>
      </right>
      <top style="dotted">
        <color theme="0" tint="-0.24283577990050967"/>
      </top>
      <bottom/>
      <diagonal/>
    </border>
    <border>
      <left/>
      <right/>
      <top style="dotted">
        <color theme="0" tint="-0.24283577990050967"/>
      </top>
      <bottom style="thin">
        <color auto="1"/>
      </bottom>
      <diagonal/>
    </border>
    <border>
      <left/>
      <right/>
      <top style="dotted">
        <color theme="0" tint="-0.24195074312570575"/>
      </top>
      <bottom style="dotted">
        <color theme="0" tint="-0.24195074312570575"/>
      </bottom>
      <diagonal/>
    </border>
    <border>
      <left style="thin">
        <color auto="1"/>
      </left>
      <right/>
      <top style="dotted">
        <color theme="0" tint="-0.24195074312570575"/>
      </top>
      <bottom style="dotted">
        <color theme="0" tint="-0.24195074312570575"/>
      </bottom>
      <diagonal/>
    </border>
    <border>
      <left/>
      <right/>
      <top style="dotted">
        <color theme="0" tint="-0.24271370586260568"/>
      </top>
      <bottom style="dotted">
        <color theme="0" tint="-0.24271370586260568"/>
      </bottom>
      <diagonal/>
    </border>
    <border>
      <left/>
      <right style="thin">
        <color auto="1"/>
      </right>
      <top style="dotted">
        <color theme="0" tint="-0.24195074312570575"/>
      </top>
      <bottom style="dotted">
        <color theme="0" tint="-0.24195074312570575"/>
      </bottom>
      <diagonal/>
    </border>
    <border>
      <left/>
      <right/>
      <top style="dotted">
        <color theme="0" tint="-0.24195074312570575"/>
      </top>
      <bottom/>
      <diagonal/>
    </border>
    <border>
      <left/>
      <right style="thin">
        <color auto="1"/>
      </right>
      <top style="dotted">
        <color theme="0" tint="-0.24195074312570575"/>
      </top>
      <bottom/>
      <diagonal/>
    </border>
    <border>
      <left style="thin">
        <color auto="1"/>
      </left>
      <right/>
      <top/>
      <bottom style="dotted">
        <color theme="0" tint="-0.24521622363963744"/>
      </bottom>
      <diagonal/>
    </border>
    <border>
      <left/>
      <right style="thin">
        <color auto="1"/>
      </right>
      <top style="dotted">
        <color theme="0" tint="-0.24521622363963744"/>
      </top>
      <bottom style="dotted">
        <color theme="0" tint="-0.24521622363963744"/>
      </bottom>
      <diagonal/>
    </border>
    <border>
      <left/>
      <right/>
      <top/>
      <bottom style="dotted">
        <color theme="0" tint="-0.24353770561845758"/>
      </bottom>
      <diagonal/>
    </border>
    <border>
      <left style="thin">
        <color auto="1"/>
      </left>
      <right/>
      <top style="thin">
        <color auto="1"/>
      </top>
      <bottom style="dotted">
        <color theme="0" tint="-0.24353770561845758"/>
      </bottom>
      <diagonal/>
    </border>
    <border>
      <left/>
      <right/>
      <top style="thin">
        <color auto="1"/>
      </top>
      <bottom style="dotted">
        <color theme="0" tint="-0.24353770561845758"/>
      </bottom>
      <diagonal/>
    </border>
    <border>
      <left/>
      <right/>
      <top style="dotted">
        <color theme="0" tint="-0.24433118686483352"/>
      </top>
      <bottom style="dotted">
        <color theme="0" tint="-0.24353770561845758"/>
      </bottom>
      <diagonal/>
    </border>
    <border>
      <left/>
      <right/>
      <top style="dotted">
        <color theme="0" tint="-0.24353770561845758"/>
      </top>
      <bottom style="dotted">
        <color theme="0" tint="-0.24353770561845758"/>
      </bottom>
      <diagonal/>
    </border>
    <border>
      <left style="thin">
        <color auto="1"/>
      </left>
      <right/>
      <top style="dotted">
        <color theme="0" tint="-0.24353770561845758"/>
      </top>
      <bottom style="dotted">
        <color theme="0" tint="-0.24353770561845758"/>
      </bottom>
      <diagonal/>
    </border>
    <border>
      <left/>
      <right/>
      <top style="dotted">
        <color theme="0" tint="-0.24561296426282542"/>
      </top>
      <bottom style="dotted">
        <color theme="0" tint="-0.24561296426282542"/>
      </bottom>
      <diagonal/>
    </border>
    <border>
      <left style="thin">
        <color auto="1"/>
      </left>
      <right/>
      <top style="dotted">
        <color theme="0" tint="-0.24561296426282542"/>
      </top>
      <bottom style="dotted">
        <color theme="0" tint="-0.24561296426282542"/>
      </bottom>
      <diagonal/>
    </border>
    <border>
      <left/>
      <right/>
      <top/>
      <bottom style="dotted">
        <color theme="0" tint="-0.24298837244788965"/>
      </bottom>
      <diagonal/>
    </border>
    <border>
      <left style="thin">
        <color auto="1"/>
      </left>
      <right/>
      <top/>
      <bottom style="dotted">
        <color theme="0" tint="-0.24298837244788965"/>
      </bottom>
      <diagonal/>
    </border>
    <border>
      <left/>
      <right/>
      <top style="dotted">
        <color theme="0" tint="-0.24298837244788965"/>
      </top>
      <bottom style="dotted">
        <color theme="0" tint="-0.24298837244788965"/>
      </bottom>
      <diagonal/>
    </border>
    <border>
      <left style="thin">
        <color auto="1"/>
      </left>
      <right/>
      <top style="dotted">
        <color theme="0" tint="-0.24298837244788965"/>
      </top>
      <bottom style="dotted">
        <color theme="0" tint="-0.24298837244788965"/>
      </bottom>
      <diagonal/>
    </border>
    <border>
      <left/>
      <right/>
      <top style="dotted">
        <color theme="0" tint="-0.24298837244788965"/>
      </top>
      <bottom/>
      <diagonal/>
    </border>
    <border>
      <left/>
      <right style="thin">
        <color auto="1"/>
      </right>
      <top style="dotted">
        <color theme="0" tint="-0.24298837244788965"/>
      </top>
      <bottom/>
      <diagonal/>
    </border>
    <border>
      <left/>
      <right/>
      <top style="dotted">
        <color theme="0" tint="-0.24298837244788965"/>
      </top>
      <bottom style="thin">
        <color auto="1"/>
      </bottom>
      <diagonal/>
    </border>
    <border>
      <left/>
      <right/>
      <top style="dotted">
        <color theme="0" tint="-0.24204229865413374"/>
      </top>
      <bottom style="dotted">
        <color theme="0" tint="-0.24204229865413374"/>
      </bottom>
      <diagonal/>
    </border>
    <border>
      <left style="thin">
        <color auto="1"/>
      </left>
      <right/>
      <top style="dotted">
        <color theme="0" tint="-0.24204229865413374"/>
      </top>
      <bottom style="dotted">
        <color theme="0" tint="-0.24204229865413374"/>
      </bottom>
      <diagonal/>
    </border>
    <border>
      <left/>
      <right/>
      <top style="dotted">
        <color theme="0" tint="-0.24280526139103367"/>
      </top>
      <bottom style="dotted">
        <color theme="0" tint="-0.24280526139103367"/>
      </bottom>
      <diagonal/>
    </border>
    <border>
      <left/>
      <right style="thin">
        <color auto="1"/>
      </right>
      <top style="dotted">
        <color theme="0" tint="-0.24204229865413374"/>
      </top>
      <bottom style="dotted">
        <color theme="0" tint="-0.24204229865413374"/>
      </bottom>
      <diagonal/>
    </border>
    <border>
      <left/>
      <right/>
      <top style="dotted">
        <color theme="0" tint="-0.24204229865413374"/>
      </top>
      <bottom/>
      <diagonal/>
    </border>
    <border>
      <left/>
      <right style="thin">
        <color auto="1"/>
      </right>
      <top style="dotted">
        <color theme="0" tint="-0.24204229865413374"/>
      </top>
      <bottom/>
      <diagonal/>
    </border>
    <border>
      <left/>
      <right/>
      <top/>
      <bottom style="dotted">
        <color theme="0" tint="-0.24530777916806543"/>
      </bottom>
      <diagonal/>
    </border>
    <border>
      <left style="thin">
        <color auto="1"/>
      </left>
      <right/>
      <top/>
      <bottom style="dotted">
        <color theme="0" tint="-0.24530777916806543"/>
      </bottom>
      <diagonal/>
    </border>
    <border>
      <left/>
      <right/>
      <top style="dotted">
        <color theme="0" tint="-0.24530777916806543"/>
      </top>
      <bottom style="dotted">
        <color theme="0" tint="-0.24530777916806543"/>
      </bottom>
      <diagonal/>
    </border>
    <border>
      <left/>
      <right style="thin">
        <color auto="1"/>
      </right>
      <top style="dotted">
        <color theme="0" tint="-0.24530777916806543"/>
      </top>
      <bottom style="dotted">
        <color theme="0" tint="-0.24530777916806543"/>
      </bottom>
      <diagonal/>
    </border>
    <border>
      <left/>
      <right/>
      <top/>
      <bottom style="dotted">
        <color theme="0" tint="-0.24475844599749749"/>
      </bottom>
      <diagonal/>
    </border>
    <border>
      <left/>
      <right/>
      <top style="dotted">
        <color theme="0" tint="-0.24475844599749749"/>
      </top>
      <bottom style="dotted">
        <color theme="0" tint="-0.24475844599749749"/>
      </bottom>
      <diagonal/>
    </border>
    <border>
      <left/>
      <right style="thin">
        <color auto="1"/>
      </right>
      <top style="dotted">
        <color theme="0" tint="-0.24475844599749749"/>
      </top>
      <bottom style="dotted">
        <color theme="0" tint="-0.24475844599749749"/>
      </bottom>
      <diagonal/>
    </border>
    <border>
      <left/>
      <right/>
      <top/>
      <bottom style="dotted">
        <color theme="0" tint="-0.24512466811120945"/>
      </bottom>
      <diagonal/>
    </border>
    <border>
      <left/>
      <right/>
      <top style="dotted">
        <color theme="0" tint="-0.24512466811120945"/>
      </top>
      <bottom style="dotted">
        <color theme="0" tint="-0.24512466811120945"/>
      </bottom>
      <diagonal/>
    </border>
    <border>
      <left/>
      <right style="thin">
        <color auto="1"/>
      </right>
      <top style="dotted">
        <color theme="0" tint="-0.24512466811120945"/>
      </top>
      <bottom style="dotted">
        <color theme="0" tint="-0.24512466811120945"/>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style="thin">
        <color auto="1"/>
      </top>
      <bottom style="dotted">
        <color theme="0" tint="-0.24326303903317362"/>
      </bottom>
      <diagonal/>
    </border>
    <border>
      <left style="thin">
        <color indexed="64"/>
      </left>
      <right/>
      <top style="dotted">
        <color theme="0" tint="-0.24326303903317362"/>
      </top>
      <bottom style="dotted">
        <color theme="0" tint="-0.24326303903317362"/>
      </bottom>
      <diagonal/>
    </border>
    <border>
      <left/>
      <right/>
      <top style="dotted">
        <color theme="0" tint="-0.24518570513016144"/>
      </top>
      <bottom style="thin">
        <color auto="1"/>
      </bottom>
      <diagonal/>
    </border>
    <border>
      <left/>
      <right/>
      <top style="dotted">
        <color theme="0" tint="-0.23926511429181799"/>
      </top>
      <bottom style="dotted">
        <color theme="0" tint="-0.23926511429181799"/>
      </bottom>
      <diagonal/>
    </border>
    <border>
      <left/>
      <right/>
      <top/>
      <bottom style="dotted">
        <color theme="0" tint="-0.23926511429181799"/>
      </bottom>
      <diagonal/>
    </border>
    <border>
      <left/>
      <right/>
      <top style="dotted">
        <color theme="0" tint="-0.23926511429181799"/>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right/>
      <top style="dotted">
        <color theme="0" tint="-0.24762718588824123"/>
      </top>
      <bottom style="medium">
        <color auto="1"/>
      </bottom>
      <diagonal/>
    </border>
    <border>
      <left/>
      <right style="thin">
        <color auto="1"/>
      </right>
      <top style="dotted">
        <color theme="0" tint="-0.24762718588824123"/>
      </top>
      <bottom style="medium">
        <color auto="1"/>
      </bottom>
      <diagonal/>
    </border>
  </borders>
  <cellStyleXfs count="1056">
    <xf numFmtId="0" fontId="0" fillId="0" borderId="0"/>
    <xf numFmtId="9" fontId="93" fillId="0" borderId="0" applyFont="0" applyFill="0" applyBorder="0" applyAlignment="0" applyProtection="0"/>
    <xf numFmtId="44" fontId="93" fillId="0" borderId="0" applyFont="0" applyFill="0" applyBorder="0" applyAlignment="0" applyProtection="0"/>
    <xf numFmtId="42"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23" fillId="6" borderId="97" applyNumberFormat="0" applyAlignment="0" applyProtection="0"/>
    <xf numFmtId="166" fontId="20" fillId="0" borderId="0" applyFont="0" applyFill="0" applyBorder="0" applyAlignment="0" applyProtection="0"/>
    <xf numFmtId="0" fontId="20" fillId="0" borderId="0"/>
    <xf numFmtId="0" fontId="33" fillId="0" borderId="0"/>
    <xf numFmtId="0" fontId="93" fillId="0" borderId="0"/>
    <xf numFmtId="37" fontId="39" fillId="0" borderId="0"/>
    <xf numFmtId="166" fontId="93" fillId="0" borderId="0" applyFont="0" applyFill="0" applyBorder="0" applyAlignment="0" applyProtection="0"/>
    <xf numFmtId="0" fontId="93" fillId="0" borderId="0"/>
    <xf numFmtId="0" fontId="93" fillId="0" borderId="0"/>
    <xf numFmtId="37" fontId="39" fillId="0" borderId="0"/>
    <xf numFmtId="166" fontId="93" fillId="0" borderId="0" applyFont="0" applyFill="0" applyBorder="0" applyAlignment="0" applyProtection="0"/>
    <xf numFmtId="166" fontId="93" fillId="0" borderId="0" applyFont="0" applyFill="0" applyBorder="0" applyAlignment="0" applyProtection="0"/>
    <xf numFmtId="0" fontId="93" fillId="0" borderId="0"/>
    <xf numFmtId="166" fontId="93" fillId="0" borderId="0" applyFont="0" applyFill="0" applyBorder="0" applyAlignment="0" applyProtection="0"/>
    <xf numFmtId="166" fontId="93" fillId="0" borderId="0" applyFont="0" applyFill="0" applyBorder="0" applyAlignment="0" applyProtection="0"/>
    <xf numFmtId="0" fontId="93" fillId="0" borderId="0"/>
    <xf numFmtId="0" fontId="93" fillId="0" borderId="0"/>
    <xf numFmtId="0" fontId="93" fillId="0" borderId="0"/>
    <xf numFmtId="0" fontId="93" fillId="0" borderId="0"/>
    <xf numFmtId="37" fontId="39" fillId="0" borderId="0"/>
    <xf numFmtId="9" fontId="93" fillId="0" borderId="0" applyFont="0" applyFill="0" applyBorder="0" applyAlignment="0" applyProtection="0"/>
    <xf numFmtId="0" fontId="93" fillId="0" borderId="0"/>
    <xf numFmtId="0" fontId="85" fillId="0" borderId="0" applyNumberFormat="0" applyFill="0" applyBorder="0" applyAlignment="0" applyProtection="0"/>
    <xf numFmtId="0" fontId="93" fillId="0" borderId="0">
      <alignment vertical="center"/>
    </xf>
    <xf numFmtId="0" fontId="103" fillId="0" borderId="0" applyNumberFormat="0" applyFill="0" applyBorder="0">
      <protection locked="0"/>
    </xf>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3" borderId="0" applyNumberFormat="0" applyBorder="0" applyAlignment="0" applyProtection="0"/>
    <xf numFmtId="0" fontId="105" fillId="16" borderId="0" applyNumberFormat="0" applyBorder="0" applyAlignment="0" applyProtection="0"/>
    <xf numFmtId="0" fontId="105" fillId="19" borderId="0" applyNumberFormat="0" applyBorder="0" applyAlignment="0" applyProtection="0"/>
    <xf numFmtId="0" fontId="106" fillId="20"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7" borderId="0" applyNumberFormat="0" applyBorder="0" applyAlignment="0" applyProtection="0"/>
    <xf numFmtId="0" fontId="107" fillId="11" borderId="0" applyNumberFormat="0" applyBorder="0" applyAlignment="0" applyProtection="0"/>
    <xf numFmtId="179" fontId="108" fillId="0" borderId="0" applyFill="0" applyBorder="0" applyAlignment="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09" fillId="6" borderId="268"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0" fontId="110" fillId="28" borderId="269" applyNumberFormat="0" applyAlignment="0" applyProtection="0"/>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3" fontId="111" fillId="9" borderId="216" applyFont="0" applyFill="0" applyProtection="0">
      <alignment horizontal="right"/>
    </xf>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112" fillId="0" borderId="0" applyNumberFormat="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2"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44" fontId="93" fillId="0" borderId="0" applyFont="0" applyFill="0" applyBorder="0" applyAlignment="0" applyProtection="0"/>
    <xf numFmtId="0" fontId="113" fillId="0" borderId="0" applyNumberFormat="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12" borderId="0" applyNumberFormat="0" applyBorder="0" applyAlignment="0" applyProtection="0"/>
    <xf numFmtId="0" fontId="32" fillId="6" borderId="0" applyNumberFormat="0" applyBorder="0" applyAlignment="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93" fillId="6" borderId="216" applyNumberFormat="0" applyFont="0" applyBorder="0" applyProtection="0"/>
    <xf numFmtId="0" fontId="116" fillId="0" borderId="79" applyNumberFormat="0" applyProtection="0"/>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6" fillId="0" borderId="2">
      <alignment horizontal="left" vertical="center"/>
    </xf>
    <xf numFmtId="0" fontId="117" fillId="9" borderId="8" applyNumberFormat="0" applyFill="0" applyBorder="0" applyProtection="0"/>
    <xf numFmtId="0" fontId="116" fillId="0" borderId="0" applyNumberFormat="0" applyFill="0" applyBorder="0" applyAlignment="0" applyProtection="0"/>
    <xf numFmtId="0" fontId="118" fillId="0" borderId="270" applyNumberFormat="0" applyFill="0" applyAlignment="0" applyProtection="0"/>
    <xf numFmtId="0" fontId="118" fillId="0" borderId="0" applyNumberFormat="0" applyFill="0" applyBorder="0" applyAlignment="0" applyProtection="0"/>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3"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10"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9" fontId="93" fillId="15" borderId="216" applyFont="0" applyProtection="0">
      <alignment horizontal="right"/>
    </xf>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93" fillId="15" borderId="1" applyNumberFormat="0" applyFont="0" applyBorder="0" applyProtection="0"/>
    <xf numFmtId="0" fontId="119" fillId="15" borderId="268" applyNumberFormat="0" applyAlignment="0" applyProtection="0"/>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180" fontId="93" fillId="29" borderId="216" applyFont="0" applyAlignment="0">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3"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75"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10" fontId="93" fillId="29" borderId="216"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9" fontId="93" fillId="29" borderId="208" applyFont="0">
      <alignment horizontal="right"/>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0" fontId="93" fillId="29" borderId="216" applyFont="0">
      <alignment horizontal="center" wrapText="1"/>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49" fontId="93" fillId="29" borderId="216" applyFont="0" applyAlignment="0">
      <protection locked="0"/>
    </xf>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0" fillId="0" borderId="271" applyNumberFormat="0" applyFill="0" applyAlignment="0" applyProtection="0"/>
    <xf numFmtId="0" fontId="121" fillId="30" borderId="0" applyNumberFormat="0" applyBorder="0" applyAlignment="0" applyProtection="0"/>
    <xf numFmtId="0" fontId="93" fillId="0" borderId="0"/>
    <xf numFmtId="0" fontId="93" fillId="0" borderId="0"/>
    <xf numFmtId="0" fontId="93" fillId="0" borderId="0"/>
    <xf numFmtId="0" fontId="93" fillId="31" borderId="272" applyNumberFormat="0" applyFont="0" applyAlignment="0" applyProtection="0"/>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3"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75" fontId="93" fillId="12" borderId="216">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10" fontId="93" fillId="12" borderId="216" applyFont="0">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9" fontId="93" fillId="12" borderId="216">
      <alignment horizontal="right"/>
      <protection locked="0"/>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lignment horizontal="center" wrapText="1"/>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93" fillId="12" borderId="216" applyNumberFormat="0" applyFont="0">
      <alignment horizontal="center" wrapText="1"/>
      <protection locked="0"/>
    </xf>
    <xf numFmtId="0" fontId="122" fillId="6" borderId="0"/>
    <xf numFmtId="0" fontId="123" fillId="6" borderId="0"/>
    <xf numFmtId="0" fontId="124" fillId="32" borderId="0">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5" fillId="17" borderId="216">
      <alignment horizontal="left"/>
    </xf>
    <xf numFmtId="0" fontId="124" fillId="33" borderId="0"/>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181" fontId="93" fillId="9" borderId="216">
      <alignment horizontal="lef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3"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4"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2"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2"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4"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8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75"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6"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3"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7"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8"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89"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0"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1"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192" fontId="93" fillId="9" borderId="216">
      <alignment horizontal="righ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49" fontId="93" fillId="9" borderId="216">
      <alignment horizontal="left" wrapText="1"/>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18" fontId="93" fillId="9" borderId="216">
      <alignment horizontal="left"/>
      <protection locked="0"/>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0" fontId="126" fillId="31" borderId="216">
      <alignment horizontal="center" wrapText="1"/>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181" fontId="93"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left" wrapText="1"/>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0" fontId="126" fillId="31" borderId="216">
      <alignment horizontal="right" wrapText="1"/>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181" fontId="93" fillId="16" borderId="216">
      <alignment horizontal="lef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3"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4"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2"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2"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4"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8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75"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6"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3"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7"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8"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89"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0"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1"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192" fontId="93" fillId="16" borderId="216">
      <alignment horizontal="righ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49" fontId="93" fillId="16" borderId="216">
      <alignment horizontal="left" wrapText="1"/>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18" fontId="93" fillId="16"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49" fontId="93" fillId="34" borderId="216">
      <alignment horizontal="left"/>
    </xf>
    <xf numFmtId="0" fontId="127" fillId="6" borderId="97" applyNumberFormat="0" applyAlignment="0" applyProtection="0"/>
    <xf numFmtId="10"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29" fillId="0" borderId="0" applyNumberFormat="0" applyFill="0" applyBorder="0" applyProtection="0"/>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93"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75"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10"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9" fontId="93" fillId="9" borderId="216" applyFont="0" applyProtection="0">
      <alignment horizontal="right"/>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194" fontId="93" fillId="9" borderId="216" applyFont="0" applyProtection="0">
      <alignment horizontal="center" wrapText="1"/>
    </xf>
    <xf numFmtId="0" fontId="93" fillId="0" borderId="0"/>
    <xf numFmtId="40" fontId="130" fillId="0" borderId="0" applyBorder="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95" fontId="93" fillId="11" borderId="216" applyFont="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 fontId="93" fillId="11" borderId="216" applyFont="0" applyProtection="0">
      <alignment horizontal="right"/>
    </xf>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9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75" fontId="93" fillId="11" borderId="216" applyFont="0" applyProtection="0"/>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10"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9"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196" fontId="93" fillId="11" borderId="3" applyFont="0" applyProtection="0">
      <alignment horizontal="right"/>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Font="0">
      <alignment horizontal="center" wrapText="1"/>
      <protection locked="0"/>
    </xf>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93" fillId="11" borderId="216" applyNumberFormat="0" applyFont="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2" fillId="0" borderId="273" applyNumberFormat="0" applyFill="0" applyAlignment="0" applyProtection="0"/>
    <xf numFmtId="0" fontId="133" fillId="0" borderId="0" applyNumberFormat="0" applyFill="0" applyBorder="0" applyAlignment="0">
      <protection locked="0"/>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cellStyleXfs>
  <cellXfs count="2761">
    <xf numFmtId="0" fontId="0" fillId="0" borderId="0" xfId="0"/>
    <xf numFmtId="0" fontId="1" fillId="2" borderId="0" xfId="0" applyFont="1" applyFill="1" applyAlignment="1">
      <alignment horizontal="center" wrapText="1"/>
    </xf>
    <xf numFmtId="0" fontId="2" fillId="0" borderId="0" xfId="0" applyFont="1" applyAlignment="1"/>
    <xf numFmtId="0" fontId="3" fillId="3" borderId="0" xfId="0" applyFont="1" applyFill="1" applyAlignment="1">
      <alignment horizontal="left"/>
    </xf>
    <xf numFmtId="0" fontId="4" fillId="0" borderId="0" xfId="0" applyFont="1" applyAlignment="1"/>
    <xf numFmtId="0" fontId="5" fillId="3" borderId="0" xfId="0" applyFont="1" applyFill="1" applyAlignment="1">
      <alignment horizontal="left"/>
    </xf>
    <xf numFmtId="0" fontId="4" fillId="3" borderId="0" xfId="0" applyFont="1" applyFill="1" applyBorder="1" applyAlignment="1">
      <alignment horizontal="center"/>
    </xf>
    <xf numFmtId="164" fontId="8" fillId="3" borderId="0" xfId="0" applyNumberFormat="1" applyFont="1" applyFill="1" applyBorder="1" applyAlignment="1">
      <alignment horizontal="center"/>
    </xf>
    <xf numFmtId="0" fontId="4" fillId="3" borderId="0" xfId="0" applyFont="1" applyFill="1" applyAlignment="1"/>
    <xf numFmtId="0" fontId="4" fillId="3" borderId="0" xfId="0" applyFont="1" applyFill="1" applyBorder="1" applyAlignment="1">
      <alignment horizontal="center" vertical="center"/>
    </xf>
    <xf numFmtId="164" fontId="4" fillId="3" borderId="0" xfId="0" applyNumberFormat="1" applyFont="1" applyFill="1" applyBorder="1" applyAlignment="1">
      <alignment horizontal="right"/>
    </xf>
    <xf numFmtId="164" fontId="4" fillId="3" borderId="0" xfId="0" applyNumberFormat="1" applyFont="1" applyFill="1" applyAlignment="1">
      <alignment horizontal="right"/>
    </xf>
    <xf numFmtId="164" fontId="4" fillId="3" borderId="0" xfId="0" applyNumberFormat="1" applyFont="1" applyFill="1" applyBorder="1" applyAlignment="1"/>
    <xf numFmtId="164" fontId="4" fillId="3" borderId="4" xfId="0" applyNumberFormat="1" applyFont="1" applyFill="1" applyBorder="1" applyAlignment="1">
      <alignment horizontal="right"/>
    </xf>
    <xf numFmtId="0" fontId="4" fillId="3" borderId="5" xfId="0" applyFont="1" applyFill="1" applyBorder="1" applyAlignment="1">
      <alignment horizontal="right" vertical="center"/>
    </xf>
    <xf numFmtId="0" fontId="4" fillId="3" borderId="6" xfId="0" applyFont="1" applyFill="1" applyBorder="1" applyAlignment="1">
      <alignment horizontal="right" vertical="center"/>
    </xf>
    <xf numFmtId="0" fontId="4" fillId="3" borderId="7" xfId="0" applyFont="1" applyFill="1" applyBorder="1" applyAlignment="1">
      <alignment horizontal="right" vertical="center"/>
    </xf>
    <xf numFmtId="0" fontId="4" fillId="3" borderId="0" xfId="0" applyFont="1" applyFill="1" applyBorder="1" applyAlignment="1"/>
    <xf numFmtId="164" fontId="4" fillId="3" borderId="0" xfId="2" applyNumberFormat="1" applyFont="1" applyFill="1" applyBorder="1" applyAlignment="1">
      <alignment horizontal="right"/>
    </xf>
    <xf numFmtId="164" fontId="4" fillId="3" borderId="9" xfId="2" applyNumberFormat="1" applyFont="1" applyFill="1" applyBorder="1" applyAlignment="1">
      <alignment horizontal="right"/>
    </xf>
    <xf numFmtId="164" fontId="4" fillId="3" borderId="12" xfId="2" applyNumberFormat="1" applyFont="1" applyFill="1" applyBorder="1" applyAlignment="1">
      <alignment horizontal="right"/>
    </xf>
    <xf numFmtId="164" fontId="4" fillId="3" borderId="4" xfId="2" applyNumberFormat="1" applyFont="1" applyFill="1" applyBorder="1" applyAlignment="1">
      <alignment horizontal="right"/>
    </xf>
    <xf numFmtId="164" fontId="4" fillId="3" borderId="19" xfId="2" applyNumberFormat="1" applyFont="1" applyFill="1" applyBorder="1" applyAlignment="1">
      <alignment horizontal="right"/>
    </xf>
    <xf numFmtId="0" fontId="4" fillId="3" borderId="0" xfId="0" applyFont="1" applyFill="1" applyBorder="1" applyAlignment="1">
      <alignment horizontal="left"/>
    </xf>
    <xf numFmtId="164" fontId="4" fillId="3" borderId="3" xfId="2" applyNumberFormat="1" applyFont="1" applyFill="1" applyBorder="1" applyAlignment="1">
      <alignment horizontal="right"/>
    </xf>
    <xf numFmtId="164" fontId="4" fillId="3" borderId="20" xfId="2" applyNumberFormat="1" applyFont="1" applyFill="1" applyBorder="1" applyAlignment="1">
      <alignment horizontal="right"/>
    </xf>
    <xf numFmtId="164" fontId="4" fillId="3" borderId="22" xfId="2" applyNumberFormat="1" applyFont="1" applyFill="1" applyBorder="1" applyAlignment="1">
      <alignment horizontal="right"/>
    </xf>
    <xf numFmtId="0" fontId="4" fillId="3" borderId="23" xfId="0" applyFont="1" applyFill="1" applyBorder="1" applyAlignment="1">
      <alignment horizontal="left"/>
    </xf>
    <xf numFmtId="164" fontId="4" fillId="3" borderId="2" xfId="2" applyNumberFormat="1" applyFont="1" applyFill="1" applyBorder="1" applyAlignment="1">
      <alignment horizontal="right"/>
    </xf>
    <xf numFmtId="0" fontId="4" fillId="3" borderId="29" xfId="0" applyFont="1" applyFill="1" applyBorder="1" applyAlignment="1">
      <alignment horizontal="left"/>
    </xf>
    <xf numFmtId="164" fontId="4" fillId="3" borderId="30" xfId="2" applyNumberFormat="1" applyFont="1" applyFill="1" applyBorder="1" applyAlignment="1">
      <alignment horizontal="right"/>
    </xf>
    <xf numFmtId="164" fontId="4" fillId="3" borderId="32" xfId="2" applyNumberFormat="1" applyFont="1" applyFill="1" applyBorder="1" applyAlignment="1">
      <alignment horizontal="right"/>
    </xf>
    <xf numFmtId="0" fontId="9" fillId="3" borderId="0" xfId="0" applyFont="1" applyFill="1" applyBorder="1" applyAlignment="1">
      <alignment horizontal="left"/>
    </xf>
    <xf numFmtId="0" fontId="10" fillId="4" borderId="0" xfId="0" quotePrefix="1" applyFont="1" applyFill="1" applyAlignment="1">
      <alignment horizontal="left"/>
    </xf>
    <xf numFmtId="0" fontId="10" fillId="4" borderId="0" xfId="0" applyFont="1" applyFill="1" applyBorder="1" applyAlignment="1">
      <alignment horizontal="left"/>
    </xf>
    <xf numFmtId="0" fontId="10" fillId="4" borderId="0" xfId="0" quotePrefix="1" applyFont="1" applyFill="1" applyAlignment="1">
      <alignment horizontal="left" vertical="top"/>
    </xf>
    <xf numFmtId="0" fontId="10" fillId="4" borderId="0" xfId="0" applyFont="1" applyFill="1" applyBorder="1" applyAlignment="1">
      <alignment horizontal="left" wrapText="1"/>
    </xf>
    <xf numFmtId="0" fontId="11" fillId="0" borderId="0" xfId="0" applyFont="1" applyAlignment="1"/>
    <xf numFmtId="0" fontId="12" fillId="3" borderId="0" xfId="0" applyFont="1" applyFill="1" applyAlignment="1">
      <alignment horizontal="left"/>
    </xf>
    <xf numFmtId="0" fontId="11" fillId="4" borderId="0" xfId="0" applyFont="1" applyFill="1" applyAlignment="1"/>
    <xf numFmtId="0" fontId="11" fillId="3" borderId="0" xfId="0" applyFont="1" applyFill="1" applyBorder="1" applyAlignment="1"/>
    <xf numFmtId="164" fontId="13" fillId="3" borderId="0" xfId="0" applyNumberFormat="1" applyFont="1" applyFill="1" applyBorder="1" applyAlignment="1">
      <alignment horizontal="center"/>
    </xf>
    <xf numFmtId="0" fontId="11" fillId="3" borderId="0" xfId="0" applyFont="1" applyFill="1" applyAlignment="1"/>
    <xf numFmtId="0" fontId="11" fillId="3" borderId="0" xfId="0" applyFont="1" applyFill="1" applyBorder="1" applyAlignment="1">
      <alignment horizontal="center" vertical="center"/>
    </xf>
    <xf numFmtId="164" fontId="11" fillId="3" borderId="0" xfId="0" applyNumberFormat="1" applyFont="1" applyFill="1" applyBorder="1" applyAlignment="1">
      <alignment horizontal="center"/>
    </xf>
    <xf numFmtId="164" fontId="11" fillId="3" borderId="0" xfId="0" applyNumberFormat="1" applyFont="1" applyFill="1" applyBorder="1" applyAlignment="1">
      <alignment horizontal="right"/>
    </xf>
    <xf numFmtId="164" fontId="11" fillId="3" borderId="0" xfId="0" applyNumberFormat="1" applyFont="1" applyFill="1" applyAlignment="1">
      <alignment horizontal="right"/>
    </xf>
    <xf numFmtId="164" fontId="11" fillId="3" borderId="6" xfId="0" applyNumberFormat="1" applyFont="1" applyFill="1" applyBorder="1" applyAlignment="1">
      <alignment horizontal="right"/>
    </xf>
    <xf numFmtId="0" fontId="11" fillId="3" borderId="0" xfId="0" applyFont="1" applyFill="1" applyBorder="1" applyAlignment="1">
      <alignment vertical="center"/>
    </xf>
    <xf numFmtId="0" fontId="11" fillId="3" borderId="0" xfId="0" quotePrefix="1" applyNumberFormat="1" applyFont="1" applyFill="1" applyBorder="1" applyAlignment="1">
      <alignment horizontal="left"/>
    </xf>
    <xf numFmtId="0" fontId="11" fillId="3" borderId="34" xfId="0" applyFont="1" applyFill="1" applyBorder="1" applyAlignment="1"/>
    <xf numFmtId="164" fontId="11" fillId="3" borderId="6" xfId="2" applyNumberFormat="1" applyFont="1" applyFill="1" applyBorder="1" applyAlignment="1">
      <alignment horizontal="right"/>
    </xf>
    <xf numFmtId="164" fontId="11" fillId="3" borderId="7" xfId="2" applyNumberFormat="1" applyFont="1" applyFill="1" applyBorder="1" applyAlignment="1">
      <alignment horizontal="right"/>
    </xf>
    <xf numFmtId="0" fontId="11" fillId="3" borderId="37" xfId="0" applyFont="1" applyFill="1" applyBorder="1" applyAlignment="1"/>
    <xf numFmtId="164" fontId="11" fillId="3" borderId="19" xfId="2" applyNumberFormat="1" applyFont="1" applyFill="1" applyBorder="1" applyAlignment="1">
      <alignment horizontal="right"/>
    </xf>
    <xf numFmtId="0" fontId="11" fillId="3" borderId="40" xfId="0" applyFont="1" applyFill="1" applyBorder="1" applyAlignment="1"/>
    <xf numFmtId="41" fontId="9" fillId="4" borderId="0" xfId="2" applyNumberFormat="1" applyFont="1" applyFill="1" applyBorder="1" applyAlignment="1">
      <alignment horizontal="right"/>
    </xf>
    <xf numFmtId="164" fontId="9" fillId="4" borderId="0" xfId="2" applyNumberFormat="1" applyFont="1" applyFill="1" applyBorder="1" applyAlignment="1">
      <alignment horizontal="right"/>
    </xf>
    <xf numFmtId="164" fontId="11" fillId="3" borderId="0" xfId="2" applyNumberFormat="1" applyFont="1" applyFill="1" applyBorder="1" applyAlignment="1">
      <alignment horizontal="right"/>
    </xf>
    <xf numFmtId="164" fontId="11" fillId="3" borderId="9" xfId="2" applyNumberFormat="1" applyFont="1" applyFill="1" applyBorder="1" applyAlignment="1">
      <alignment horizontal="right"/>
    </xf>
    <xf numFmtId="0" fontId="11" fillId="3" borderId="41" xfId="0" applyFont="1" applyFill="1" applyBorder="1" applyAlignment="1"/>
    <xf numFmtId="0" fontId="11" fillId="3" borderId="42" xfId="0" applyFont="1" applyFill="1" applyBorder="1" applyAlignment="1"/>
    <xf numFmtId="0" fontId="11" fillId="3" borderId="9" xfId="2" quotePrefix="1" applyNumberFormat="1" applyFont="1" applyFill="1" applyBorder="1" applyAlignment="1">
      <alignment horizontal="left"/>
    </xf>
    <xf numFmtId="0" fontId="11" fillId="3" borderId="45" xfId="0" applyFont="1" applyFill="1" applyBorder="1" applyAlignment="1"/>
    <xf numFmtId="0" fontId="11" fillId="3" borderId="46" xfId="0" applyFont="1" applyFill="1" applyBorder="1" applyAlignment="1"/>
    <xf numFmtId="0" fontId="11" fillId="3" borderId="47" xfId="0" applyFont="1" applyFill="1" applyBorder="1" applyAlignment="1"/>
    <xf numFmtId="0" fontId="11" fillId="4" borderId="34" xfId="0" applyFont="1" applyFill="1" applyBorder="1" applyAlignment="1"/>
    <xf numFmtId="0" fontId="11" fillId="4" borderId="37" xfId="0" applyFont="1" applyFill="1" applyBorder="1" applyAlignment="1"/>
    <xf numFmtId="0" fontId="11" fillId="4" borderId="40" xfId="0" applyFont="1" applyFill="1" applyBorder="1" applyAlignment="1"/>
    <xf numFmtId="0" fontId="11" fillId="4" borderId="48" xfId="0" applyFont="1" applyFill="1" applyBorder="1" applyAlignment="1"/>
    <xf numFmtId="0" fontId="11" fillId="4" borderId="20" xfId="0" applyFont="1" applyFill="1" applyBorder="1" applyAlignment="1"/>
    <xf numFmtId="0" fontId="11" fillId="3" borderId="20" xfId="0" applyFont="1" applyFill="1" applyBorder="1" applyAlignment="1"/>
    <xf numFmtId="41" fontId="9" fillId="4" borderId="20" xfId="2" applyNumberFormat="1" applyFont="1" applyFill="1" applyBorder="1" applyAlignment="1">
      <alignment horizontal="right"/>
    </xf>
    <xf numFmtId="0" fontId="11" fillId="3" borderId="22" xfId="2" quotePrefix="1" applyNumberFormat="1" applyFont="1" applyFill="1" applyBorder="1" applyAlignment="1">
      <alignment horizontal="left"/>
    </xf>
    <xf numFmtId="0" fontId="14" fillId="3" borderId="0" xfId="0" applyFont="1" applyFill="1" applyAlignment="1">
      <alignment horizontal="left"/>
    </xf>
    <xf numFmtId="0" fontId="10" fillId="4" borderId="0" xfId="0" quotePrefix="1" applyFont="1" applyFill="1" applyBorder="1" applyAlignment="1">
      <alignment horizontal="left" vertical="top"/>
    </xf>
    <xf numFmtId="0" fontId="10" fillId="4" borderId="0" xfId="0" applyFont="1" applyFill="1" applyBorder="1" applyAlignment="1"/>
    <xf numFmtId="0" fontId="10" fillId="4" borderId="0" xfId="0" applyFont="1" applyFill="1" applyBorder="1" applyAlignment="1">
      <alignment wrapText="1"/>
    </xf>
    <xf numFmtId="0" fontId="11" fillId="0" borderId="0" xfId="0" applyFont="1" applyFill="1" applyAlignment="1"/>
    <xf numFmtId="0" fontId="10" fillId="0" borderId="0" xfId="0" quotePrefix="1" applyFont="1" applyFill="1" applyBorder="1" applyAlignment="1">
      <alignment horizontal="left" vertical="top"/>
    </xf>
    <xf numFmtId="0" fontId="10" fillId="0" borderId="0" xfId="0" applyFont="1" applyFill="1" applyBorder="1" applyAlignment="1">
      <alignment wrapText="1"/>
    </xf>
    <xf numFmtId="0" fontId="12" fillId="3" borderId="0" xfId="0" applyFont="1" applyFill="1" applyAlignment="1"/>
    <xf numFmtId="0" fontId="5" fillId="3" borderId="0" xfId="0" applyFont="1" applyFill="1" applyBorder="1" applyAlignment="1">
      <alignment horizontal="left"/>
    </xf>
    <xf numFmtId="0" fontId="4" fillId="3" borderId="1" xfId="0" applyFont="1" applyFill="1" applyBorder="1" applyAlignment="1"/>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right"/>
    </xf>
    <xf numFmtId="0" fontId="4" fillId="3" borderId="3" xfId="0" applyFont="1" applyFill="1" applyBorder="1" applyAlignment="1">
      <alignment horizontal="center"/>
    </xf>
    <xf numFmtId="0" fontId="7" fillId="3" borderId="0" xfId="0" applyFont="1" applyFill="1" applyBorder="1" applyAlignment="1">
      <alignment horizontal="center"/>
    </xf>
    <xf numFmtId="0" fontId="7" fillId="3" borderId="0" xfId="0" applyFont="1" applyFill="1" applyBorder="1" applyAlignment="1"/>
    <xf numFmtId="164" fontId="7" fillId="3" borderId="0" xfId="0" applyNumberFormat="1" applyFont="1" applyFill="1" applyBorder="1" applyAlignment="1">
      <alignment horizontal="right"/>
    </xf>
    <xf numFmtId="0" fontId="4" fillId="3" borderId="0" xfId="0" applyFont="1" applyFill="1" applyBorder="1" applyAlignment="1">
      <alignment horizontal="righ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right"/>
    </xf>
    <xf numFmtId="0" fontId="7" fillId="3" borderId="4" xfId="0" applyNumberFormat="1" applyFont="1" applyFill="1" applyBorder="1" applyAlignment="1">
      <alignment horizontal="center"/>
    </xf>
    <xf numFmtId="164" fontId="7" fillId="3" borderId="4" xfId="0" applyNumberFormat="1" applyFont="1" applyFill="1" applyBorder="1" applyAlignment="1">
      <alignment horizontal="right"/>
    </xf>
    <xf numFmtId="0" fontId="4" fillId="3" borderId="50" xfId="0" applyFont="1" applyFill="1" applyBorder="1" applyAlignment="1">
      <alignment horizontal="right"/>
    </xf>
    <xf numFmtId="0" fontId="4" fillId="3" borderId="51" xfId="0" applyFont="1" applyFill="1" applyBorder="1" applyAlignment="1">
      <alignment horizontal="left"/>
    </xf>
    <xf numFmtId="41" fontId="4" fillId="4" borderId="52" xfId="2" applyNumberFormat="1" applyFont="1" applyFill="1" applyBorder="1" applyAlignment="1">
      <alignment horizontal="right"/>
    </xf>
    <xf numFmtId="164" fontId="4" fillId="3" borderId="9" xfId="2" applyNumberFormat="1" applyFont="1" applyFill="1" applyBorder="1" applyAlignment="1"/>
    <xf numFmtId="0" fontId="4" fillId="3" borderId="53" xfId="0" applyFont="1" applyFill="1" applyBorder="1" applyAlignment="1">
      <alignment horizontal="right"/>
    </xf>
    <xf numFmtId="0" fontId="4" fillId="3" borderId="53" xfId="0" applyFont="1" applyFill="1" applyBorder="1" applyAlignment="1">
      <alignment horizontal="left"/>
    </xf>
    <xf numFmtId="0" fontId="4" fillId="3" borderId="53" xfId="0" applyFont="1" applyFill="1" applyBorder="1" applyAlignment="1"/>
    <xf numFmtId="0" fontId="4" fillId="3" borderId="54" xfId="0" applyFont="1" applyFill="1" applyBorder="1" applyAlignment="1"/>
    <xf numFmtId="41" fontId="4" fillId="4" borderId="53" xfId="2" applyNumberFormat="1" applyFont="1" applyFill="1" applyBorder="1" applyAlignment="1">
      <alignment horizontal="right"/>
    </xf>
    <xf numFmtId="0" fontId="4" fillId="3" borderId="8" xfId="0" applyFont="1" applyFill="1" applyBorder="1" applyAlignment="1"/>
    <xf numFmtId="41" fontId="4" fillId="4" borderId="0" xfId="2" applyNumberFormat="1" applyFont="1" applyFill="1" applyBorder="1" applyAlignment="1">
      <alignment horizontal="right"/>
    </xf>
    <xf numFmtId="0" fontId="4" fillId="4" borderId="53" xfId="0" applyFont="1" applyFill="1" applyBorder="1" applyAlignment="1">
      <alignment horizontal="left"/>
    </xf>
    <xf numFmtId="0" fontId="4" fillId="3" borderId="54" xfId="0" applyFont="1" applyFill="1" applyBorder="1" applyAlignment="1">
      <alignment horizontal="left"/>
    </xf>
    <xf numFmtId="0" fontId="4" fillId="4" borderId="53" xfId="0" applyFont="1" applyFill="1" applyBorder="1" applyAlignment="1"/>
    <xf numFmtId="0" fontId="4" fillId="3" borderId="8" xfId="0" applyFont="1" applyFill="1" applyBorder="1" applyAlignment="1">
      <alignment horizontal="left"/>
    </xf>
    <xf numFmtId="0" fontId="4" fillId="4" borderId="0" xfId="0" applyFont="1" applyFill="1" applyBorder="1" applyAlignment="1">
      <alignment horizontal="left"/>
    </xf>
    <xf numFmtId="0" fontId="4" fillId="4" borderId="0" xfId="0" applyFont="1" applyFill="1" applyBorder="1" applyAlignment="1"/>
    <xf numFmtId="0" fontId="4" fillId="3" borderId="53" xfId="0" applyFont="1" applyFill="1" applyBorder="1" applyAlignment="1">
      <alignment horizontal="right" vertical="top"/>
    </xf>
    <xf numFmtId="0" fontId="4" fillId="4" borderId="53" xfId="0" applyFont="1" applyFill="1" applyBorder="1" applyAlignment="1">
      <alignment wrapText="1"/>
    </xf>
    <xf numFmtId="0" fontId="4" fillId="3" borderId="4" xfId="0" applyFont="1" applyFill="1" applyBorder="1" applyAlignment="1">
      <alignment horizontal="right"/>
    </xf>
    <xf numFmtId="164" fontId="4" fillId="3" borderId="19" xfId="2" applyNumberFormat="1" applyFont="1" applyFill="1" applyBorder="1" applyAlignment="1"/>
    <xf numFmtId="0" fontId="4" fillId="3" borderId="20" xfId="0" applyFont="1" applyFill="1" applyBorder="1" applyAlignment="1">
      <alignment horizontal="right"/>
    </xf>
    <xf numFmtId="0" fontId="4" fillId="3" borderId="21" xfId="0" applyFont="1" applyFill="1" applyBorder="1" applyAlignment="1">
      <alignment horizontal="left"/>
    </xf>
    <xf numFmtId="41" fontId="4" fillId="4" borderId="20" xfId="2" applyNumberFormat="1" applyFont="1" applyFill="1" applyBorder="1" applyAlignment="1">
      <alignment horizontal="right"/>
    </xf>
    <xf numFmtId="164" fontId="4" fillId="3" borderId="22" xfId="2" applyNumberFormat="1" applyFont="1" applyFill="1" applyBorder="1" applyAlignment="1"/>
    <xf numFmtId="0" fontId="11" fillId="3" borderId="0" xfId="0" applyFont="1" applyFill="1" applyBorder="1" applyAlignment="1">
      <alignment horizontal="right"/>
    </xf>
    <xf numFmtId="0" fontId="11" fillId="3" borderId="0" xfId="0" applyFont="1" applyFill="1" applyBorder="1" applyAlignment="1">
      <alignment horizontal="left"/>
    </xf>
    <xf numFmtId="164" fontId="11" fillId="3" borderId="0" xfId="2" applyNumberFormat="1" applyFont="1" applyFill="1" applyBorder="1" applyAlignment="1"/>
    <xf numFmtId="0" fontId="10" fillId="4" borderId="0" xfId="0" quotePrefix="1" applyFont="1" applyFill="1" applyBorder="1" applyAlignment="1">
      <alignment horizontal="left"/>
    </xf>
    <xf numFmtId="0" fontId="10" fillId="4" borderId="0" xfId="0" quotePrefix="1" applyFont="1" applyFill="1" applyBorder="1" applyAlignment="1">
      <alignment vertical="top"/>
    </xf>
    <xf numFmtId="0" fontId="4" fillId="4" borderId="8" xfId="0" quotePrefix="1" applyFont="1" applyFill="1" applyBorder="1" applyAlignment="1">
      <alignment horizontal="left" wrapText="1"/>
    </xf>
    <xf numFmtId="0" fontId="4" fillId="4" borderId="9" xfId="0" quotePrefix="1" applyFont="1" applyFill="1" applyBorder="1" applyAlignment="1">
      <alignment horizontal="left" wrapText="1"/>
    </xf>
    <xf numFmtId="0" fontId="12" fillId="3" borderId="0" xfId="0" applyFont="1" applyFill="1" applyAlignment="1" applyProtection="1">
      <protection locked="0"/>
    </xf>
    <xf numFmtId="0" fontId="9" fillId="3" borderId="9" xfId="0" applyFont="1" applyFill="1" applyBorder="1" applyAlignment="1" applyProtection="1">
      <alignment horizontal="center"/>
      <protection locked="0"/>
    </xf>
    <xf numFmtId="0" fontId="9" fillId="3" borderId="3" xfId="0" applyFont="1" applyFill="1" applyBorder="1" applyAlignment="1" applyProtection="1">
      <protection locked="0"/>
    </xf>
    <xf numFmtId="0" fontId="13" fillId="3" borderId="0" xfId="0" applyFont="1" applyFill="1" applyBorder="1" applyAlignment="1" applyProtection="1">
      <protection locked="0"/>
    </xf>
    <xf numFmtId="41" fontId="13" fillId="3" borderId="0" xfId="0" applyNumberFormat="1" applyFont="1" applyFill="1" applyBorder="1" applyAlignment="1" applyProtection="1">
      <alignment horizontal="center"/>
      <protection locked="0"/>
    </xf>
    <xf numFmtId="41" fontId="13" fillId="3" borderId="6" xfId="0" applyNumberFormat="1" applyFont="1" applyFill="1" applyBorder="1" applyAlignment="1" applyProtection="1">
      <alignment horizontal="center"/>
      <protection locked="0"/>
    </xf>
    <xf numFmtId="0" fontId="11" fillId="3" borderId="0" xfId="0" applyFont="1" applyFill="1" applyBorder="1" applyAlignment="1" applyProtection="1">
      <protection locked="0"/>
    </xf>
    <xf numFmtId="0" fontId="11" fillId="3" borderId="4" xfId="0" applyFont="1" applyFill="1" applyBorder="1" applyAlignment="1" applyProtection="1">
      <alignment horizontal="center"/>
      <protection locked="0"/>
    </xf>
    <xf numFmtId="41" fontId="11" fillId="3" borderId="0" xfId="0" applyNumberFormat="1" applyFont="1" applyFill="1" applyBorder="1" applyAlignment="1" applyProtection="1">
      <alignment horizontal="right"/>
      <protection locked="0"/>
    </xf>
    <xf numFmtId="41" fontId="11" fillId="3" borderId="6" xfId="0" applyNumberFormat="1" applyFont="1" applyFill="1" applyBorder="1" applyAlignment="1" applyProtection="1">
      <alignment horizontal="right"/>
      <protection locked="0"/>
    </xf>
    <xf numFmtId="41" fontId="11" fillId="3" borderId="4" xfId="0" applyNumberFormat="1" applyFont="1" applyFill="1" applyBorder="1" applyAlignment="1" applyProtection="1">
      <alignment horizontal="right"/>
      <protection locked="0"/>
    </xf>
    <xf numFmtId="0" fontId="11" fillId="3" borderId="57" xfId="0" applyFont="1" applyFill="1" applyBorder="1" applyAlignment="1" applyProtection="1">
      <alignment horizontal="center"/>
      <protection locked="0"/>
    </xf>
    <xf numFmtId="0" fontId="11" fillId="3" borderId="57" xfId="0" applyFont="1" applyFill="1" applyBorder="1" applyAlignment="1" applyProtection="1">
      <protection locked="0"/>
    </xf>
    <xf numFmtId="0" fontId="11" fillId="3" borderId="58" xfId="0" applyFont="1" applyFill="1" applyBorder="1" applyAlignment="1" applyProtection="1">
      <protection locked="0"/>
    </xf>
    <xf numFmtId="41" fontId="9" fillId="4" borderId="0" xfId="2" applyNumberFormat="1" applyFont="1" applyFill="1" applyBorder="1" applyAlignment="1" applyProtection="1">
      <alignment horizontal="right"/>
      <protection locked="0"/>
    </xf>
    <xf numFmtId="41" fontId="11" fillId="4" borderId="5" xfId="2" applyNumberFormat="1" applyFont="1" applyFill="1" applyBorder="1" applyAlignment="1" applyProtection="1">
      <alignment horizontal="right"/>
      <protection locked="0"/>
    </xf>
    <xf numFmtId="41" fontId="11" fillId="4" borderId="59" xfId="2" applyNumberFormat="1" applyFont="1" applyFill="1" applyBorder="1" applyAlignment="1" applyProtection="1">
      <protection locked="0"/>
    </xf>
    <xf numFmtId="41" fontId="11" fillId="4" borderId="59" xfId="2" applyNumberFormat="1" applyFont="1" applyFill="1" applyBorder="1" applyAlignment="1" applyProtection="1">
      <alignment horizontal="right"/>
      <protection locked="0"/>
    </xf>
    <xf numFmtId="41" fontId="11" fillId="3" borderId="7" xfId="2" applyNumberFormat="1" applyFont="1" applyFill="1" applyBorder="1" applyAlignment="1" applyProtection="1">
      <alignment horizontal="right"/>
      <protection locked="0"/>
    </xf>
    <xf numFmtId="0" fontId="11" fillId="3" borderId="61" xfId="0" applyFont="1" applyFill="1" applyBorder="1" applyAlignment="1" applyProtection="1">
      <alignment horizontal="center"/>
      <protection locked="0"/>
    </xf>
    <xf numFmtId="0" fontId="11" fillId="3" borderId="61" xfId="0" applyFont="1" applyFill="1" applyBorder="1" applyAlignment="1" applyProtection="1">
      <protection locked="0"/>
    </xf>
    <xf numFmtId="0" fontId="11" fillId="3" borderId="62" xfId="0" applyFont="1" applyFill="1" applyBorder="1" applyAlignment="1" applyProtection="1">
      <protection locked="0"/>
    </xf>
    <xf numFmtId="41" fontId="11" fillId="4" borderId="65" xfId="2" applyNumberFormat="1" applyFont="1" applyFill="1" applyBorder="1" applyAlignment="1" applyProtection="1">
      <alignment horizontal="right"/>
      <protection locked="0"/>
    </xf>
    <xf numFmtId="41" fontId="11" fillId="4" borderId="61" xfId="2" applyNumberFormat="1" applyFont="1" applyFill="1" applyBorder="1" applyAlignment="1" applyProtection="1">
      <protection locked="0"/>
    </xf>
    <xf numFmtId="41" fontId="11" fillId="4" borderId="63" xfId="2" applyNumberFormat="1" applyFont="1" applyFill="1" applyBorder="1" applyAlignment="1" applyProtection="1">
      <alignment horizontal="right"/>
      <protection locked="0"/>
    </xf>
    <xf numFmtId="41" fontId="11" fillId="4" borderId="61" xfId="2" applyNumberFormat="1" applyFont="1" applyFill="1" applyBorder="1" applyAlignment="1" applyProtection="1">
      <alignment horizontal="right"/>
      <protection locked="0"/>
    </xf>
    <xf numFmtId="41" fontId="11" fillId="3" borderId="9" xfId="2" applyNumberFormat="1" applyFont="1" applyFill="1" applyBorder="1" applyAlignment="1" applyProtection="1">
      <alignment horizontal="right"/>
      <protection locked="0"/>
    </xf>
    <xf numFmtId="41" fontId="9" fillId="4" borderId="66" xfId="2" applyNumberFormat="1" applyFont="1" applyFill="1" applyBorder="1" applyAlignment="1" applyProtection="1">
      <alignment horizontal="right"/>
      <protection locked="0"/>
    </xf>
    <xf numFmtId="0" fontId="11" fillId="3" borderId="4" xfId="0" applyFont="1" applyFill="1" applyBorder="1" applyAlignment="1" applyProtection="1">
      <protection locked="0"/>
    </xf>
    <xf numFmtId="0" fontId="11" fillId="3" borderId="56" xfId="0" applyFont="1" applyFill="1" applyBorder="1" applyAlignment="1" applyProtection="1">
      <protection locked="0"/>
    </xf>
    <xf numFmtId="41" fontId="11" fillId="4" borderId="68" xfId="2" applyNumberFormat="1" applyFont="1" applyFill="1" applyBorder="1" applyAlignment="1" applyProtection="1">
      <protection locked="0"/>
    </xf>
    <xf numFmtId="41" fontId="11" fillId="4" borderId="67" xfId="2" applyNumberFormat="1" applyFont="1" applyFill="1" applyBorder="1" applyAlignment="1" applyProtection="1">
      <alignment horizontal="right"/>
      <protection locked="0"/>
    </xf>
    <xf numFmtId="41" fontId="11" fillId="4" borderId="4" xfId="2" applyNumberFormat="1" applyFont="1" applyFill="1" applyBorder="1" applyAlignment="1" applyProtection="1">
      <alignment horizontal="right"/>
      <protection locked="0"/>
    </xf>
    <xf numFmtId="41" fontId="11" fillId="3" borderId="19" xfId="2" applyNumberFormat="1" applyFont="1" applyFill="1" applyBorder="1" applyAlignment="1" applyProtection="1">
      <alignment horizontal="right"/>
      <protection locked="0"/>
    </xf>
    <xf numFmtId="0" fontId="11" fillId="3" borderId="20" xfId="0" applyFont="1" applyFill="1" applyBorder="1" applyAlignment="1" applyProtection="1">
      <alignment horizontal="center"/>
      <protection locked="0"/>
    </xf>
    <xf numFmtId="0" fontId="11" fillId="3" borderId="20" xfId="0" applyFont="1" applyFill="1" applyBorder="1" applyAlignment="1" applyProtection="1">
      <protection locked="0"/>
    </xf>
    <xf numFmtId="0" fontId="11" fillId="3" borderId="21" xfId="0" applyFont="1" applyFill="1" applyBorder="1" applyAlignment="1" applyProtection="1">
      <protection locked="0"/>
    </xf>
    <xf numFmtId="41" fontId="11" fillId="4" borderId="20" xfId="2" applyNumberFormat="1" applyFont="1" applyFill="1" applyBorder="1" applyAlignment="1" applyProtection="1">
      <protection locked="0"/>
    </xf>
    <xf numFmtId="41" fontId="11" fillId="4" borderId="20" xfId="2" applyNumberFormat="1" applyFont="1" applyFill="1" applyBorder="1" applyAlignment="1" applyProtection="1">
      <alignment horizontal="right"/>
      <protection locked="0"/>
    </xf>
    <xf numFmtId="41" fontId="11" fillId="3" borderId="32" xfId="2" applyNumberFormat="1" applyFont="1" applyFill="1" applyBorder="1" applyAlignment="1" applyProtection="1">
      <alignment horizontal="right"/>
      <protection locked="0"/>
    </xf>
    <xf numFmtId="0" fontId="11" fillId="3" borderId="0" xfId="0" applyFont="1" applyFill="1" applyBorder="1" applyAlignment="1" applyProtection="1">
      <alignment horizontal="center"/>
      <protection locked="0"/>
    </xf>
    <xf numFmtId="41" fontId="9" fillId="4" borderId="0" xfId="2" applyNumberFormat="1" applyFont="1" applyFill="1" applyBorder="1" applyAlignment="1" applyProtection="1">
      <protection locked="0"/>
    </xf>
    <xf numFmtId="41" fontId="11" fillId="4" borderId="0" xfId="2" applyNumberFormat="1" applyFont="1" applyFill="1" applyBorder="1" applyAlignment="1" applyProtection="1">
      <alignment horizontal="right"/>
      <protection locked="0"/>
    </xf>
    <xf numFmtId="41" fontId="11" fillId="4" borderId="0" xfId="2" applyNumberFormat="1" applyFont="1" applyFill="1" applyBorder="1" applyAlignment="1" applyProtection="1">
      <protection locked="0"/>
    </xf>
    <xf numFmtId="41" fontId="11" fillId="3" borderId="0" xfId="2" applyNumberFormat="1" applyFont="1" applyFill="1" applyBorder="1" applyAlignment="1" applyProtection="1">
      <alignment horizontal="right"/>
      <protection locked="0"/>
    </xf>
    <xf numFmtId="0" fontId="16" fillId="0" borderId="0" xfId="0" applyFont="1" applyAlignment="1"/>
    <xf numFmtId="0" fontId="10" fillId="0" borderId="0" xfId="0" quotePrefix="1" applyFont="1" applyFill="1" applyBorder="1" applyAlignment="1" applyProtection="1">
      <alignment horizontal="left" vertical="top"/>
      <protection locked="0"/>
    </xf>
    <xf numFmtId="0" fontId="12" fillId="4" borderId="0" xfId="0" applyFont="1" applyFill="1" applyAlignment="1">
      <alignment horizontal="left"/>
    </xf>
    <xf numFmtId="41" fontId="9" fillId="4" borderId="1" xfId="0" applyNumberFormat="1" applyFont="1" applyFill="1" applyBorder="1" applyAlignment="1">
      <alignment horizontal="right"/>
    </xf>
    <xf numFmtId="0" fontId="9" fillId="4" borderId="3" xfId="0" applyFont="1" applyFill="1" applyBorder="1" applyAlignment="1">
      <alignment horizontal="center"/>
    </xf>
    <xf numFmtId="41" fontId="11" fillId="4" borderId="1" xfId="0" applyNumberFormat="1" applyFont="1" applyFill="1" applyBorder="1" applyAlignment="1">
      <alignment horizontal="right"/>
    </xf>
    <xf numFmtId="0" fontId="11" fillId="4" borderId="3" xfId="0" applyFont="1" applyFill="1" applyBorder="1" applyAlignment="1">
      <alignment horizontal="center"/>
    </xf>
    <xf numFmtId="0" fontId="11" fillId="4" borderId="0" xfId="0" applyFont="1" applyFill="1" applyBorder="1" applyAlignment="1"/>
    <xf numFmtId="41" fontId="13" fillId="4" borderId="0" xfId="0" applyNumberFormat="1" applyFont="1" applyFill="1" applyBorder="1" applyAlignment="1">
      <alignment horizontal="center"/>
    </xf>
    <xf numFmtId="0" fontId="11" fillId="4" borderId="69" xfId="0" applyFont="1" applyFill="1" applyBorder="1" applyAlignment="1">
      <alignment horizontal="center" vertical="center"/>
    </xf>
    <xf numFmtId="0" fontId="11" fillId="4" borderId="69" xfId="0" applyFont="1" applyFill="1" applyBorder="1" applyAlignment="1"/>
    <xf numFmtId="41" fontId="9" fillId="4" borderId="7" xfId="2" applyNumberFormat="1" applyFont="1" applyFill="1" applyBorder="1" applyAlignment="1">
      <alignment horizontal="right"/>
    </xf>
    <xf numFmtId="41" fontId="11" fillId="4" borderId="5" xfId="2" applyNumberFormat="1" applyFont="1" applyFill="1" applyBorder="1" applyAlignment="1">
      <alignment horizontal="right"/>
    </xf>
    <xf numFmtId="41" fontId="11" fillId="4" borderId="7" xfId="2" applyNumberFormat="1" applyFont="1" applyFill="1" applyBorder="1" applyAlignment="1">
      <alignment horizontal="right"/>
    </xf>
    <xf numFmtId="0" fontId="11" fillId="4" borderId="70" xfId="0" applyFont="1" applyFill="1" applyBorder="1" applyAlignment="1">
      <alignment horizontal="center" vertical="center"/>
    </xf>
    <xf numFmtId="0" fontId="11" fillId="4" borderId="70" xfId="0" applyFont="1" applyFill="1" applyBorder="1" applyAlignment="1"/>
    <xf numFmtId="41" fontId="9" fillId="4" borderId="9" xfId="2" applyNumberFormat="1" applyFont="1" applyFill="1" applyBorder="1" applyAlignment="1">
      <alignment horizontal="right"/>
    </xf>
    <xf numFmtId="41" fontId="11" fillId="4" borderId="71" xfId="2" applyNumberFormat="1" applyFont="1" applyFill="1" applyBorder="1" applyAlignment="1">
      <alignment horizontal="right"/>
    </xf>
    <xf numFmtId="41" fontId="11" fillId="4" borderId="9" xfId="2" applyNumberFormat="1" applyFont="1" applyFill="1" applyBorder="1" applyAlignment="1">
      <alignment horizontal="right"/>
    </xf>
    <xf numFmtId="0" fontId="11" fillId="4" borderId="70" xfId="0" applyFont="1" applyFill="1" applyBorder="1" applyAlignment="1">
      <alignment horizontal="center"/>
    </xf>
    <xf numFmtId="0" fontId="11" fillId="4" borderId="4" xfId="0" applyFont="1" applyFill="1" applyBorder="1" applyAlignment="1">
      <alignment horizontal="center" vertical="center"/>
    </xf>
    <xf numFmtId="0" fontId="11" fillId="4" borderId="4" xfId="0" applyFont="1" applyFill="1" applyBorder="1" applyAlignment="1"/>
    <xf numFmtId="41" fontId="9" fillId="4" borderId="19" xfId="2" applyNumberFormat="1" applyFont="1" applyFill="1" applyBorder="1" applyAlignment="1">
      <alignment horizontal="right"/>
    </xf>
    <xf numFmtId="41" fontId="11" fillId="4" borderId="19" xfId="2" applyNumberFormat="1" applyFont="1" applyFill="1" applyBorder="1" applyAlignment="1">
      <alignment horizontal="right"/>
    </xf>
    <xf numFmtId="0" fontId="11" fillId="4" borderId="20" xfId="0" applyFont="1" applyFill="1" applyBorder="1" applyAlignment="1">
      <alignment horizontal="center" vertical="center"/>
    </xf>
    <xf numFmtId="41" fontId="9" fillId="4" borderId="22" xfId="2" applyNumberFormat="1" applyFont="1" applyFill="1" applyBorder="1" applyAlignment="1">
      <alignment horizontal="right"/>
    </xf>
    <xf numFmtId="41" fontId="11" fillId="4" borderId="21" xfId="2" applyNumberFormat="1" applyFont="1" applyFill="1" applyBorder="1" applyAlignment="1">
      <alignment horizontal="right"/>
    </xf>
    <xf numFmtId="41" fontId="11" fillId="4" borderId="32" xfId="2" applyNumberFormat="1" applyFont="1" applyFill="1" applyBorder="1" applyAlignment="1">
      <alignment horizontal="right"/>
    </xf>
    <xf numFmtId="0" fontId="10" fillId="0" borderId="0" xfId="0" applyFont="1" applyAlignment="1"/>
    <xf numFmtId="0" fontId="9" fillId="3" borderId="66" xfId="0" applyFont="1" applyFill="1" applyBorder="1" applyAlignment="1"/>
    <xf numFmtId="0" fontId="11" fillId="3" borderId="2" xfId="0" applyFont="1" applyFill="1" applyBorder="1" applyAlignment="1">
      <alignment horizontal="center"/>
    </xf>
    <xf numFmtId="0" fontId="9" fillId="3" borderId="3" xfId="0" applyFont="1" applyFill="1" applyBorder="1" applyAlignment="1"/>
    <xf numFmtId="41" fontId="13" fillId="3" borderId="0" xfId="0" applyNumberFormat="1" applyFont="1" applyFill="1" applyBorder="1" applyAlignment="1">
      <alignment horizontal="center"/>
    </xf>
    <xf numFmtId="41" fontId="11" fillId="3" borderId="0" xfId="0" applyNumberFormat="1" applyFont="1" applyFill="1" applyBorder="1" applyAlignment="1">
      <alignment horizontal="right"/>
    </xf>
    <xf numFmtId="41" fontId="11" fillId="3" borderId="0" xfId="0" applyNumberFormat="1" applyFont="1" applyFill="1" applyBorder="1" applyAlignment="1"/>
    <xf numFmtId="41" fontId="11" fillId="3" borderId="4" xfId="0" applyNumberFormat="1" applyFont="1" applyFill="1" applyBorder="1" applyAlignment="1">
      <alignment horizontal="right"/>
    </xf>
    <xf numFmtId="0" fontId="11" fillId="3" borderId="72" xfId="0" applyFont="1" applyFill="1" applyBorder="1" applyAlignment="1">
      <alignment horizontal="right"/>
    </xf>
    <xf numFmtId="0" fontId="11" fillId="3" borderId="72" xfId="0" applyFont="1" applyFill="1" applyBorder="1" applyAlignment="1"/>
    <xf numFmtId="41" fontId="9" fillId="4" borderId="75" xfId="2" applyNumberFormat="1" applyFont="1" applyFill="1" applyBorder="1" applyAlignment="1">
      <alignment horizontal="right"/>
    </xf>
    <xf numFmtId="41" fontId="11" fillId="4" borderId="73" xfId="2" applyNumberFormat="1" applyFont="1" applyFill="1" applyBorder="1" applyAlignment="1">
      <alignment horizontal="right"/>
    </xf>
    <xf numFmtId="41" fontId="11" fillId="4" borderId="74" xfId="2" applyNumberFormat="1" applyFont="1" applyFill="1" applyBorder="1" applyAlignment="1">
      <alignment horizontal="right"/>
    </xf>
    <xf numFmtId="41" fontId="11" fillId="3" borderId="7" xfId="2" applyNumberFormat="1" applyFont="1" applyFill="1" applyBorder="1" applyAlignment="1">
      <alignment horizontal="right"/>
    </xf>
    <xf numFmtId="41" fontId="9" fillId="4" borderId="78" xfId="2" applyNumberFormat="1" applyFont="1" applyFill="1" applyBorder="1" applyAlignment="1">
      <alignment horizontal="right"/>
    </xf>
    <xf numFmtId="41" fontId="11" fillId="4" borderId="76" xfId="2" applyNumberFormat="1" applyFont="1" applyFill="1" applyBorder="1" applyAlignment="1">
      <alignment horizontal="right"/>
    </xf>
    <xf numFmtId="41" fontId="11" fillId="4" borderId="77" xfId="2" applyNumberFormat="1" applyFont="1" applyFill="1" applyBorder="1" applyAlignment="1">
      <alignment horizontal="right"/>
    </xf>
    <xf numFmtId="41" fontId="11" fillId="3" borderId="19" xfId="2" applyNumberFormat="1" applyFont="1" applyFill="1" applyBorder="1" applyAlignment="1">
      <alignment horizontal="right"/>
    </xf>
    <xf numFmtId="0" fontId="11" fillId="3" borderId="20" xfId="0" applyFont="1" applyFill="1" applyBorder="1" applyAlignment="1">
      <alignment horizontal="right"/>
    </xf>
    <xf numFmtId="41" fontId="11" fillId="4" borderId="20" xfId="2" applyNumberFormat="1" applyFont="1" applyFill="1" applyBorder="1" applyAlignment="1">
      <alignment horizontal="right"/>
    </xf>
    <xf numFmtId="41" fontId="11" fillId="3" borderId="32" xfId="2" applyNumberFormat="1" applyFont="1" applyFill="1" applyBorder="1" applyAlignment="1">
      <alignment horizontal="right"/>
    </xf>
    <xf numFmtId="0" fontId="11" fillId="3" borderId="79" xfId="0" applyFont="1" applyFill="1" applyBorder="1" applyAlignment="1">
      <alignment horizontal="right"/>
    </xf>
    <xf numFmtId="0" fontId="11" fillId="3" borderId="79" xfId="0" applyFont="1" applyFill="1" applyBorder="1" applyAlignment="1">
      <alignment wrapText="1"/>
    </xf>
    <xf numFmtId="41" fontId="9" fillId="4" borderId="81" xfId="2" applyNumberFormat="1" applyFont="1" applyFill="1" applyBorder="1" applyAlignment="1">
      <alignment horizontal="right"/>
    </xf>
    <xf numFmtId="41" fontId="11" fillId="4" borderId="80" xfId="2" applyNumberFormat="1" applyFont="1" applyFill="1" applyBorder="1" applyAlignment="1">
      <alignment horizontal="right"/>
    </xf>
    <xf numFmtId="41" fontId="11" fillId="4" borderId="79" xfId="2" applyNumberFormat="1" applyFont="1" applyFill="1" applyBorder="1" applyAlignment="1">
      <alignment horizontal="right"/>
    </xf>
    <xf numFmtId="0" fontId="11" fillId="3" borderId="33" xfId="0" applyFont="1" applyFill="1" applyBorder="1" applyAlignment="1">
      <alignment horizontal="right"/>
    </xf>
    <xf numFmtId="0" fontId="11" fillId="3" borderId="33" xfId="0" applyFont="1" applyFill="1" applyBorder="1" applyAlignment="1">
      <alignment wrapText="1"/>
    </xf>
    <xf numFmtId="41" fontId="9" fillId="4" borderId="33" xfId="2" applyNumberFormat="1" applyFont="1" applyFill="1" applyBorder="1" applyAlignment="1">
      <alignment horizontal="right"/>
    </xf>
    <xf numFmtId="41" fontId="11" fillId="4" borderId="0" xfId="2" applyNumberFormat="1" applyFont="1" applyFill="1" applyBorder="1" applyAlignment="1">
      <alignment horizontal="right"/>
    </xf>
    <xf numFmtId="41" fontId="11" fillId="3" borderId="0" xfId="2" applyNumberFormat="1" applyFont="1" applyFill="1" applyBorder="1" applyAlignment="1">
      <alignment horizontal="right"/>
    </xf>
    <xf numFmtId="0" fontId="9" fillId="3" borderId="9" xfId="0" applyFont="1" applyFill="1" applyBorder="1" applyAlignment="1"/>
    <xf numFmtId="41" fontId="9" fillId="4" borderId="32" xfId="2" applyNumberFormat="1" applyFont="1" applyFill="1" applyBorder="1" applyAlignment="1">
      <alignment horizontal="right"/>
    </xf>
    <xf numFmtId="0" fontId="11" fillId="3" borderId="0" xfId="0" applyFont="1" applyFill="1" applyBorder="1" applyAlignment="1">
      <alignment horizontal="left" vertical="center"/>
    </xf>
    <xf numFmtId="164" fontId="11" fillId="3" borderId="0" xfId="0" applyNumberFormat="1" applyFont="1" applyFill="1" applyBorder="1" applyAlignment="1">
      <alignment horizontal="right" wrapText="1"/>
    </xf>
    <xf numFmtId="0" fontId="9" fillId="3" borderId="0" xfId="0" applyFont="1" applyFill="1" applyBorder="1" applyAlignment="1">
      <alignment horizontal="left" vertical="center"/>
    </xf>
    <xf numFmtId="164" fontId="11" fillId="3" borderId="4" xfId="0" applyNumberFormat="1" applyFont="1" applyFill="1" applyBorder="1" applyAlignment="1">
      <alignment horizontal="right"/>
    </xf>
    <xf numFmtId="164" fontId="11" fillId="3" borderId="4" xfId="0" applyNumberFormat="1" applyFont="1" applyFill="1" applyBorder="1" applyAlignment="1">
      <alignment horizontal="right" wrapText="1"/>
    </xf>
    <xf numFmtId="0" fontId="11" fillId="3" borderId="82" xfId="0" applyFont="1" applyFill="1" applyBorder="1" applyAlignment="1">
      <alignment horizontal="right" vertical="center"/>
    </xf>
    <xf numFmtId="0" fontId="11" fillId="3" borderId="82" xfId="0" applyFont="1" applyFill="1" applyBorder="1" applyAlignment="1"/>
    <xf numFmtId="0" fontId="11" fillId="3" borderId="83" xfId="0" applyFont="1" applyFill="1" applyBorder="1" applyAlignment="1">
      <alignment horizontal="right"/>
    </xf>
    <xf numFmtId="164" fontId="11" fillId="3" borderId="7" xfId="1" applyNumberFormat="1" applyFont="1" applyFill="1" applyBorder="1" applyAlignment="1">
      <alignment horizontal="right"/>
    </xf>
    <xf numFmtId="0" fontId="11" fillId="3" borderId="0" xfId="0" applyFont="1" applyFill="1" applyBorder="1" applyAlignment="1">
      <alignment horizontal="right" vertical="center"/>
    </xf>
    <xf numFmtId="0" fontId="11" fillId="3" borderId="0" xfId="0" applyFont="1" applyFill="1" applyBorder="1" applyAlignment="1">
      <alignment wrapText="1"/>
    </xf>
    <xf numFmtId="0" fontId="11" fillId="3" borderId="8" xfId="0" applyFont="1" applyFill="1" applyBorder="1" applyAlignment="1">
      <alignment horizontal="right" wrapText="1"/>
    </xf>
    <xf numFmtId="164" fontId="11" fillId="3" borderId="9" xfId="1" applyNumberFormat="1" applyFont="1" applyFill="1" applyBorder="1" applyAlignment="1">
      <alignment horizontal="right"/>
    </xf>
    <xf numFmtId="0" fontId="11" fillId="3" borderId="86" xfId="0" applyFont="1" applyFill="1" applyBorder="1" applyAlignment="1">
      <alignment horizontal="right" vertical="center"/>
    </xf>
    <xf numFmtId="0" fontId="11" fillId="3" borderId="86" xfId="0" applyFont="1" applyFill="1" applyBorder="1" applyAlignment="1"/>
    <xf numFmtId="0" fontId="11" fillId="3" borderId="87" xfId="0" applyFont="1" applyFill="1" applyBorder="1" applyAlignment="1">
      <alignment horizontal="right"/>
    </xf>
    <xf numFmtId="0" fontId="11" fillId="3" borderId="8" xfId="0" applyFont="1" applyFill="1" applyBorder="1" applyAlignment="1">
      <alignment horizontal="right"/>
    </xf>
    <xf numFmtId="164" fontId="11" fillId="3" borderId="19" xfId="1" applyNumberFormat="1" applyFont="1" applyFill="1" applyBorder="1" applyAlignment="1">
      <alignment horizontal="right"/>
    </xf>
    <xf numFmtId="0" fontId="11" fillId="3" borderId="20" xfId="0" applyFont="1" applyFill="1" applyBorder="1" applyAlignment="1">
      <alignment horizontal="right" vertical="center"/>
    </xf>
    <xf numFmtId="0" fontId="11" fillId="3" borderId="21" xfId="0" applyFont="1" applyFill="1" applyBorder="1" applyAlignment="1">
      <alignment horizontal="right"/>
    </xf>
    <xf numFmtId="164" fontId="11" fillId="3" borderId="22" xfId="1" applyNumberFormat="1" applyFont="1" applyFill="1" applyBorder="1" applyAlignment="1">
      <alignment horizontal="right"/>
    </xf>
    <xf numFmtId="0" fontId="11" fillId="3" borderId="3" xfId="0" applyFont="1" applyFill="1" applyBorder="1" applyAlignment="1">
      <alignment horizontal="center"/>
    </xf>
    <xf numFmtId="164" fontId="11" fillId="4" borderId="84" xfId="4" applyNumberFormat="1" applyFont="1" applyFill="1" applyBorder="1" applyAlignment="1">
      <alignment horizontal="right"/>
    </xf>
    <xf numFmtId="164" fontId="11" fillId="4" borderId="6" xfId="1" applyNumberFormat="1" applyFont="1" applyFill="1" applyBorder="1" applyAlignment="1">
      <alignment horizontal="right"/>
    </xf>
    <xf numFmtId="164" fontId="11" fillId="4" borderId="0" xfId="4" applyNumberFormat="1" applyFont="1" applyFill="1" applyBorder="1" applyAlignment="1">
      <alignment horizontal="right"/>
    </xf>
    <xf numFmtId="164" fontId="11" fillId="4" borderId="85" xfId="1" applyNumberFormat="1" applyFont="1" applyFill="1" applyBorder="1" applyAlignment="1">
      <alignment horizontal="right"/>
    </xf>
    <xf numFmtId="164" fontId="11" fillId="4" borderId="86" xfId="4" applyNumberFormat="1" applyFont="1" applyFill="1" applyBorder="1" applyAlignment="1">
      <alignment horizontal="right"/>
    </xf>
    <xf numFmtId="164" fontId="11" fillId="4" borderId="20" xfId="4" applyNumberFormat="1" applyFont="1" applyFill="1" applyBorder="1" applyAlignment="1">
      <alignment horizontal="right"/>
    </xf>
    <xf numFmtId="164" fontId="11" fillId="4" borderId="20" xfId="1" applyNumberFormat="1" applyFont="1" applyFill="1" applyBorder="1" applyAlignment="1">
      <alignment horizontal="right"/>
    </xf>
    <xf numFmtId="0" fontId="11" fillId="3" borderId="0" xfId="0" applyFont="1" applyFill="1" applyAlignment="1">
      <alignment horizontal="left"/>
    </xf>
    <xf numFmtId="0" fontId="13" fillId="3" borderId="6" xfId="0" applyFont="1" applyFill="1" applyBorder="1" applyAlignment="1">
      <alignment horizontal="center"/>
    </xf>
    <xf numFmtId="0" fontId="13" fillId="3" borderId="0" xfId="0" applyFont="1" applyFill="1" applyBorder="1" applyAlignment="1">
      <alignment horizontal="center"/>
    </xf>
    <xf numFmtId="164" fontId="11" fillId="3" borderId="4" xfId="0" quotePrefix="1" applyNumberFormat="1" applyFont="1" applyFill="1" applyBorder="1" applyAlignment="1">
      <alignment horizontal="right"/>
    </xf>
    <xf numFmtId="164" fontId="11" fillId="3" borderId="7" xfId="4" applyNumberFormat="1" applyFont="1" applyFill="1" applyBorder="1" applyAlignment="1">
      <alignment horizontal="right"/>
    </xf>
    <xf numFmtId="0" fontId="11" fillId="3" borderId="88" xfId="0" applyFont="1" applyFill="1" applyBorder="1" applyAlignment="1"/>
    <xf numFmtId="164" fontId="11" fillId="3" borderId="9" xfId="4" applyNumberFormat="1" applyFont="1" applyFill="1" applyBorder="1" applyAlignment="1">
      <alignment horizontal="right"/>
    </xf>
    <xf numFmtId="164" fontId="11" fillId="3" borderId="19" xfId="4" applyNumberFormat="1" applyFont="1" applyFill="1" applyBorder="1" applyAlignment="1">
      <alignment horizontal="right"/>
    </xf>
    <xf numFmtId="164" fontId="11" fillId="3" borderId="32" xfId="4" applyNumberFormat="1" applyFont="1" applyFill="1" applyBorder="1" applyAlignment="1">
      <alignment horizontal="right"/>
    </xf>
    <xf numFmtId="164" fontId="11" fillId="4" borderId="5" xfId="4" applyNumberFormat="1" applyFont="1" applyFill="1" applyBorder="1" applyAlignment="1">
      <alignment horizontal="right"/>
    </xf>
    <xf numFmtId="164" fontId="11" fillId="4" borderId="6" xfId="4" applyNumberFormat="1" applyFont="1" applyFill="1" applyBorder="1" applyAlignment="1">
      <alignment horizontal="right"/>
    </xf>
    <xf numFmtId="164" fontId="11" fillId="4" borderId="89" xfId="4" applyNumberFormat="1" applyFont="1" applyFill="1" applyBorder="1" applyAlignment="1">
      <alignment horizontal="right"/>
    </xf>
    <xf numFmtId="164" fontId="11" fillId="4" borderId="88" xfId="4" applyNumberFormat="1" applyFont="1" applyFill="1" applyBorder="1" applyAlignment="1">
      <alignment horizontal="right"/>
    </xf>
    <xf numFmtId="164" fontId="11" fillId="4" borderId="8" xfId="4" applyNumberFormat="1" applyFont="1" applyFill="1" applyBorder="1" applyAlignment="1">
      <alignment horizontal="right"/>
    </xf>
    <xf numFmtId="164" fontId="11" fillId="4" borderId="21" xfId="4" applyNumberFormat="1" applyFont="1" applyFill="1" applyBorder="1" applyAlignment="1">
      <alignment horizontal="right"/>
    </xf>
    <xf numFmtId="0" fontId="10" fillId="3" borderId="0" xfId="0" applyFont="1" applyFill="1" applyBorder="1" applyAlignment="1">
      <alignment horizontal="left"/>
    </xf>
    <xf numFmtId="0" fontId="10" fillId="4" borderId="0" xfId="0" quotePrefix="1" applyFont="1" applyFill="1" applyBorder="1" applyAlignment="1"/>
    <xf numFmtId="0" fontId="5" fillId="0" borderId="0" xfId="0" applyFont="1" applyFill="1" applyAlignment="1">
      <alignment horizontal="left"/>
    </xf>
    <xf numFmtId="0" fontId="5" fillId="3" borderId="6" xfId="0" applyFont="1" applyFill="1" applyBorder="1" applyAlignment="1">
      <alignment horizontal="left"/>
    </xf>
    <xf numFmtId="164" fontId="17" fillId="3" borderId="6" xfId="0" applyNumberFormat="1" applyFont="1" applyFill="1" applyBorder="1" applyAlignment="1">
      <alignment horizontal="center"/>
    </xf>
    <xf numFmtId="164" fontId="17" fillId="3" borderId="0" xfId="0" applyNumberFormat="1" applyFont="1" applyFill="1" applyBorder="1" applyAlignment="1">
      <alignment horizontal="center"/>
    </xf>
    <xf numFmtId="164" fontId="5" fillId="3" borderId="0" xfId="0" applyNumberFormat="1" applyFont="1" applyFill="1" applyBorder="1" applyAlignment="1">
      <alignment horizontal="right"/>
    </xf>
    <xf numFmtId="164" fontId="5" fillId="3" borderId="0" xfId="0" applyNumberFormat="1" applyFont="1" applyFill="1" applyAlignment="1">
      <alignment horizontal="right"/>
    </xf>
    <xf numFmtId="164" fontId="5" fillId="3" borderId="4" xfId="0" applyNumberFormat="1" applyFont="1" applyFill="1" applyBorder="1" applyAlignment="1">
      <alignment horizontal="right" wrapText="1"/>
    </xf>
    <xf numFmtId="164" fontId="5" fillId="3" borderId="4" xfId="0" applyNumberFormat="1" applyFont="1" applyFill="1" applyBorder="1" applyAlignment="1">
      <alignment horizontal="right"/>
    </xf>
    <xf numFmtId="0" fontId="19" fillId="3" borderId="4" xfId="0" quotePrefix="1" applyNumberFormat="1" applyFont="1" applyFill="1" applyBorder="1" applyAlignment="1">
      <alignment horizontal="left"/>
    </xf>
    <xf numFmtId="164" fontId="5" fillId="4" borderId="4" xfId="0" applyNumberFormat="1" applyFont="1" applyFill="1" applyBorder="1" applyAlignment="1">
      <alignment horizontal="right"/>
    </xf>
    <xf numFmtId="164" fontId="5" fillId="4" borderId="0" xfId="0" applyNumberFormat="1" applyFont="1" applyFill="1" applyBorder="1" applyAlignment="1">
      <alignment horizontal="right"/>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right" vertical="center" wrapText="1"/>
    </xf>
    <xf numFmtId="0" fontId="5" fillId="3" borderId="6" xfId="0" applyNumberFormat="1" applyFont="1" applyFill="1" applyBorder="1" applyAlignment="1">
      <alignment horizontal="right" vertical="center" wrapText="1"/>
    </xf>
    <xf numFmtId="0" fontId="5" fillId="3" borderId="6" xfId="0" applyFont="1" applyFill="1" applyBorder="1" applyAlignment="1">
      <alignment horizontal="right" vertical="center"/>
    </xf>
    <xf numFmtId="0" fontId="5" fillId="4" borderId="6" xfId="0" applyFont="1" applyFill="1" applyBorder="1" applyAlignment="1">
      <alignment horizontal="right" vertical="center"/>
    </xf>
    <xf numFmtId="0" fontId="5" fillId="3" borderId="7" xfId="0" applyFont="1" applyFill="1" applyBorder="1" applyAlignment="1">
      <alignment horizontal="right" vertical="center"/>
    </xf>
    <xf numFmtId="0" fontId="5" fillId="4" borderId="8" xfId="0" applyFont="1" applyFill="1" applyBorder="1" applyAlignment="1">
      <alignment horizontal="left"/>
    </xf>
    <xf numFmtId="164" fontId="5" fillId="4" borderId="0" xfId="2" applyNumberFormat="1" applyFont="1" applyFill="1" applyBorder="1" applyAlignment="1">
      <alignment horizontal="right"/>
    </xf>
    <xf numFmtId="165" fontId="5" fillId="4" borderId="0" xfId="2" applyNumberFormat="1" applyFont="1" applyFill="1" applyBorder="1" applyAlignment="1">
      <alignment horizontal="right"/>
    </xf>
    <xf numFmtId="165" fontId="5" fillId="4" borderId="0" xfId="2" applyNumberFormat="1" applyFont="1" applyFill="1" applyBorder="1" applyAlignment="1">
      <alignment horizontal="left"/>
    </xf>
    <xf numFmtId="164" fontId="5" fillId="4" borderId="0" xfId="1" applyNumberFormat="1" applyFont="1" applyFill="1" applyBorder="1" applyAlignment="1">
      <alignment horizontal="right"/>
    </xf>
    <xf numFmtId="0" fontId="5" fillId="4" borderId="0" xfId="0" applyFont="1" applyFill="1" applyBorder="1" applyAlignment="1">
      <alignment horizontal="left"/>
    </xf>
    <xf numFmtId="166" fontId="5" fillId="4" borderId="0" xfId="2" applyNumberFormat="1" applyFont="1" applyFill="1" applyBorder="1" applyAlignment="1">
      <alignment horizontal="right"/>
    </xf>
    <xf numFmtId="166" fontId="5" fillId="4" borderId="0" xfId="0" applyNumberFormat="1" applyFont="1" applyFill="1" applyBorder="1" applyAlignment="1">
      <alignment horizontal="right"/>
    </xf>
    <xf numFmtId="167" fontId="5" fillId="4" borderId="0" xfId="0" applyNumberFormat="1" applyFont="1" applyFill="1" applyBorder="1" applyAlignment="1">
      <alignment horizontal="right"/>
    </xf>
    <xf numFmtId="167" fontId="5" fillId="4" borderId="9" xfId="0" applyNumberFormat="1" applyFont="1" applyFill="1" applyBorder="1" applyAlignment="1">
      <alignment horizontal="right"/>
    </xf>
    <xf numFmtId="0" fontId="5" fillId="4" borderId="90" xfId="0" applyFont="1" applyFill="1" applyBorder="1" applyAlignment="1">
      <alignment horizontal="left"/>
    </xf>
    <xf numFmtId="0" fontId="5" fillId="4" borderId="91" xfId="0" applyFont="1" applyFill="1" applyBorder="1" applyAlignment="1">
      <alignment horizontal="left"/>
    </xf>
    <xf numFmtId="164" fontId="18" fillId="4" borderId="90" xfId="2" applyNumberFormat="1" applyFont="1" applyFill="1" applyBorder="1" applyAlignment="1">
      <alignment horizontal="right"/>
    </xf>
    <xf numFmtId="164" fontId="18" fillId="4" borderId="0" xfId="2" applyNumberFormat="1" applyFont="1" applyFill="1" applyBorder="1" applyAlignment="1">
      <alignment horizontal="right"/>
    </xf>
    <xf numFmtId="164" fontId="5" fillId="4" borderId="9" xfId="2" applyNumberFormat="1" applyFont="1" applyFill="1" applyBorder="1" applyAlignment="1">
      <alignment horizontal="right"/>
    </xf>
    <xf numFmtId="0" fontId="5" fillId="0" borderId="0" xfId="0" applyFont="1" applyFill="1" applyAlignment="1"/>
    <xf numFmtId="0" fontId="5" fillId="4" borderId="92" xfId="0" applyFont="1" applyFill="1" applyBorder="1" applyAlignment="1">
      <alignment horizontal="left"/>
    </xf>
    <xf numFmtId="0" fontId="5" fillId="4" borderId="93" xfId="0" applyFont="1" applyFill="1" applyBorder="1" applyAlignment="1">
      <alignment horizontal="left"/>
    </xf>
    <xf numFmtId="164" fontId="18" fillId="4" borderId="92" xfId="2" applyNumberFormat="1" applyFont="1" applyFill="1" applyBorder="1" applyAlignment="1">
      <alignment horizontal="right"/>
    </xf>
    <xf numFmtId="164" fontId="5" fillId="4" borderId="19" xfId="2" applyNumberFormat="1" applyFont="1" applyFill="1" applyBorder="1" applyAlignment="1">
      <alignment horizontal="right"/>
    </xf>
    <xf numFmtId="0" fontId="5" fillId="4" borderId="1" xfId="0" applyFont="1" applyFill="1" applyBorder="1" applyAlignment="1">
      <alignment horizontal="left"/>
    </xf>
    <xf numFmtId="164" fontId="21" fillId="5" borderId="2" xfId="6" applyNumberFormat="1" applyFont="1" applyFill="1" applyBorder="1" applyAlignment="1">
      <alignment horizontal="right"/>
    </xf>
    <xf numFmtId="164" fontId="5" fillId="4" borderId="3" xfId="2" applyNumberFormat="1" applyFont="1" applyFill="1" applyBorder="1" applyAlignment="1">
      <alignment horizontal="right"/>
    </xf>
    <xf numFmtId="164" fontId="18" fillId="4" borderId="0" xfId="0" applyNumberFormat="1" applyFont="1" applyFill="1" applyBorder="1" applyAlignment="1">
      <alignment horizontal="right"/>
    </xf>
    <xf numFmtId="164" fontId="5" fillId="4" borderId="9" xfId="0" applyNumberFormat="1" applyFont="1" applyFill="1" applyBorder="1" applyAlignment="1">
      <alignment horizontal="right"/>
    </xf>
    <xf numFmtId="164" fontId="18" fillId="4" borderId="96" xfId="2" applyNumberFormat="1" applyFont="1" applyFill="1" applyBorder="1" applyAlignment="1">
      <alignment horizontal="right"/>
    </xf>
    <xf numFmtId="164" fontId="21" fillId="5" borderId="4" xfId="6" applyNumberFormat="1" applyFont="1" applyFill="1" applyBorder="1" applyAlignment="1">
      <alignment horizontal="right"/>
    </xf>
    <xf numFmtId="0" fontId="22" fillId="0" borderId="0" xfId="0" applyFont="1" applyFill="1" applyAlignment="1">
      <alignment horizontal="left"/>
    </xf>
    <xf numFmtId="0" fontId="22" fillId="4" borderId="0" xfId="0" applyFont="1" applyFill="1" applyBorder="1" applyAlignment="1">
      <alignment horizontal="left"/>
    </xf>
    <xf numFmtId="0" fontId="22" fillId="0" borderId="0" xfId="0" quotePrefix="1" applyFont="1" applyFill="1" applyBorder="1" applyAlignment="1">
      <alignment horizontal="left"/>
    </xf>
    <xf numFmtId="0" fontId="22" fillId="0" borderId="0" xfId="0" applyFont="1" applyFill="1" applyBorder="1" applyAlignment="1">
      <alignment horizontal="left"/>
    </xf>
    <xf numFmtId="0" fontId="22" fillId="0" borderId="0" xfId="0" quotePrefix="1" applyFont="1" applyFill="1" applyBorder="1" applyAlignment="1">
      <alignment horizontal="left" vertical="top"/>
    </xf>
    <xf numFmtId="0" fontId="22" fillId="4" borderId="0" xfId="0" quotePrefix="1" applyFont="1" applyFill="1" applyBorder="1" applyAlignment="1">
      <alignment horizontal="left"/>
    </xf>
    <xf numFmtId="0" fontId="6" fillId="3" borderId="0" xfId="0" applyFont="1" applyFill="1" applyAlignment="1">
      <alignment horizontal="left"/>
    </xf>
    <xf numFmtId="0" fontId="4" fillId="3" borderId="9" xfId="0" applyFont="1" applyFill="1" applyBorder="1" applyAlignment="1"/>
    <xf numFmtId="0" fontId="24" fillId="3" borderId="2" xfId="8" applyFont="1" applyFill="1" applyBorder="1" applyAlignment="1">
      <alignment horizontal="center" vertical="center"/>
    </xf>
    <xf numFmtId="41" fontId="4" fillId="3" borderId="5" xfId="0" applyNumberFormat="1" applyFont="1" applyFill="1" applyBorder="1" applyAlignment="1">
      <alignment horizontal="right"/>
    </xf>
    <xf numFmtId="41" fontId="4" fillId="3" borderId="6" xfId="0" applyNumberFormat="1" applyFont="1" applyFill="1" applyBorder="1" applyAlignment="1">
      <alignment horizontal="right"/>
    </xf>
    <xf numFmtId="164" fontId="4" fillId="3" borderId="6" xfId="0" applyNumberFormat="1" applyFont="1" applyFill="1" applyBorder="1" applyAlignment="1">
      <alignment horizontal="right"/>
    </xf>
    <xf numFmtId="164" fontId="4" fillId="3" borderId="7" xfId="0" applyNumberFormat="1" applyFont="1" applyFill="1" applyBorder="1" applyAlignment="1">
      <alignment horizontal="right"/>
    </xf>
    <xf numFmtId="41" fontId="4" fillId="3" borderId="8" xfId="0" applyNumberFormat="1" applyFont="1" applyFill="1" applyBorder="1" applyAlignment="1">
      <alignment horizontal="right"/>
    </xf>
    <xf numFmtId="41" fontId="4" fillId="3" borderId="0" xfId="0" applyNumberFormat="1" applyFont="1" applyFill="1" applyBorder="1" applyAlignment="1">
      <alignment horizontal="right"/>
    </xf>
    <xf numFmtId="164" fontId="4" fillId="3" borderId="9" xfId="0" applyNumberFormat="1" applyFont="1" applyFill="1" applyBorder="1" applyAlignment="1">
      <alignment horizontal="right"/>
    </xf>
    <xf numFmtId="0" fontId="4" fillId="3" borderId="0" xfId="0" applyFont="1" applyFill="1" applyBorder="1" applyAlignment="1">
      <alignment horizontal="left" vertical="center"/>
    </xf>
    <xf numFmtId="0" fontId="4" fillId="3" borderId="4" xfId="0" applyFont="1" applyFill="1" applyBorder="1" applyAlignment="1">
      <alignment horizontal="left" vertical="center"/>
    </xf>
    <xf numFmtId="41" fontId="4" fillId="3" borderId="56" xfId="0" applyNumberFormat="1" applyFont="1" applyFill="1" applyBorder="1" applyAlignment="1">
      <alignment horizontal="right"/>
    </xf>
    <xf numFmtId="41" fontId="4" fillId="3" borderId="4" xfId="0" applyNumberFormat="1" applyFont="1" applyFill="1" applyBorder="1" applyAlignment="1">
      <alignment horizontal="right"/>
    </xf>
    <xf numFmtId="164" fontId="4" fillId="3" borderId="19" xfId="0" applyNumberFormat="1" applyFont="1" applyFill="1" applyBorder="1" applyAlignment="1">
      <alignment horizontal="right"/>
    </xf>
    <xf numFmtId="0" fontId="4" fillId="3" borderId="98" xfId="0" applyFont="1" applyFill="1" applyBorder="1" applyAlignment="1"/>
    <xf numFmtId="164" fontId="26" fillId="5" borderId="9" xfId="10" applyNumberFormat="1" applyFont="1" applyFill="1" applyBorder="1" applyAlignment="1">
      <alignment horizontal="right"/>
    </xf>
    <xf numFmtId="0" fontId="4" fillId="3" borderId="99" xfId="0" applyFont="1" applyFill="1" applyBorder="1" applyAlignment="1"/>
    <xf numFmtId="0" fontId="4" fillId="7" borderId="102" xfId="0" applyFont="1" applyFill="1" applyBorder="1" applyAlignment="1"/>
    <xf numFmtId="0" fontId="4" fillId="7" borderId="99" xfId="0" applyFont="1" applyFill="1" applyBorder="1" applyAlignment="1"/>
    <xf numFmtId="0" fontId="4" fillId="7" borderId="4" xfId="0" applyFont="1" applyFill="1" applyBorder="1" applyAlignment="1"/>
    <xf numFmtId="164" fontId="26" fillId="5" borderId="19" xfId="10" applyNumberFormat="1" applyFont="1" applyFill="1" applyBorder="1" applyAlignment="1">
      <alignment horizontal="right"/>
    </xf>
    <xf numFmtId="0" fontId="4" fillId="7" borderId="30" xfId="0" applyFont="1" applyFill="1" applyBorder="1" applyAlignment="1"/>
    <xf numFmtId="164" fontId="7" fillId="4" borderId="0" xfId="0" applyNumberFormat="1" applyFont="1" applyFill="1" applyBorder="1" applyAlignment="1">
      <alignment horizontal="right"/>
    </xf>
    <xf numFmtId="164" fontId="7" fillId="4" borderId="0" xfId="2" applyNumberFormat="1" applyFont="1" applyFill="1" applyBorder="1" applyAlignment="1">
      <alignment horizontal="right"/>
    </xf>
    <xf numFmtId="164" fontId="4" fillId="4" borderId="0" xfId="2" applyNumberFormat="1" applyFont="1" applyFill="1" applyBorder="1" applyAlignment="1">
      <alignment horizontal="right"/>
    </xf>
    <xf numFmtId="164" fontId="4" fillId="3" borderId="5" xfId="0" applyNumberFormat="1" applyFont="1" applyFill="1" applyBorder="1" applyAlignment="1">
      <alignment horizontal="right"/>
    </xf>
    <xf numFmtId="164" fontId="4" fillId="3" borderId="8" xfId="0" applyNumberFormat="1" applyFont="1" applyFill="1" applyBorder="1" applyAlignment="1">
      <alignment horizontal="right"/>
    </xf>
    <xf numFmtId="164" fontId="4" fillId="3" borderId="56" xfId="0" applyNumberFormat="1" applyFont="1" applyFill="1" applyBorder="1" applyAlignment="1">
      <alignment horizontal="right"/>
    </xf>
    <xf numFmtId="164" fontId="26" fillId="5" borderId="6" xfId="9" applyNumberFormat="1" applyFont="1" applyFill="1" applyBorder="1" applyAlignment="1">
      <alignment horizontal="right"/>
    </xf>
    <xf numFmtId="164" fontId="4" fillId="3" borderId="100" xfId="0" applyNumberFormat="1" applyFont="1" applyFill="1" applyBorder="1" applyAlignment="1">
      <alignment horizontal="right"/>
    </xf>
    <xf numFmtId="164" fontId="4" fillId="3" borderId="101" xfId="0" applyNumberFormat="1" applyFont="1" applyFill="1" applyBorder="1" applyAlignment="1">
      <alignment horizontal="right"/>
    </xf>
    <xf numFmtId="164" fontId="26" fillId="5" borderId="101" xfId="9" applyNumberFormat="1" applyFont="1" applyFill="1" applyBorder="1" applyAlignment="1">
      <alignment horizontal="right"/>
    </xf>
    <xf numFmtId="164" fontId="4" fillId="3" borderId="104" xfId="0" applyNumberFormat="1" applyFont="1" applyFill="1" applyBorder="1" applyAlignment="1">
      <alignment horizontal="right"/>
    </xf>
    <xf numFmtId="164" fontId="4" fillId="3" borderId="105" xfId="0" applyNumberFormat="1" applyFont="1" applyFill="1" applyBorder="1" applyAlignment="1">
      <alignment horizontal="right"/>
    </xf>
    <xf numFmtId="164" fontId="26" fillId="5" borderId="105" xfId="9" applyNumberFormat="1" applyFont="1" applyFill="1" applyBorder="1" applyAlignment="1">
      <alignment horizontal="right"/>
    </xf>
    <xf numFmtId="164" fontId="4" fillId="3" borderId="31" xfId="0" applyNumberFormat="1" applyFont="1" applyFill="1" applyBorder="1" applyAlignment="1">
      <alignment horizontal="right"/>
    </xf>
    <xf numFmtId="164" fontId="4" fillId="3" borderId="30" xfId="0" applyNumberFormat="1" applyFont="1" applyFill="1" applyBorder="1" applyAlignment="1">
      <alignment horizontal="right"/>
    </xf>
    <xf numFmtId="0" fontId="22" fillId="0" borderId="0" xfId="0" applyFont="1" applyAlignment="1"/>
    <xf numFmtId="0" fontId="22" fillId="0" borderId="0" xfId="0" quotePrefix="1" applyFont="1" applyAlignment="1">
      <alignment horizontal="left"/>
    </xf>
    <xf numFmtId="0" fontId="12" fillId="3" borderId="0" xfId="0" applyFont="1" applyFill="1" applyBorder="1" applyAlignment="1">
      <alignment horizontal="left"/>
    </xf>
    <xf numFmtId="0" fontId="11" fillId="3" borderId="106" xfId="0" applyFont="1" applyFill="1" applyBorder="1" applyAlignment="1">
      <alignment horizontal="center"/>
    </xf>
    <xf numFmtId="0" fontId="11" fillId="4" borderId="106" xfId="0" applyFont="1" applyFill="1" applyBorder="1" applyAlignment="1"/>
    <xf numFmtId="164" fontId="9" fillId="7" borderId="108" xfId="2" applyNumberFormat="1" applyFont="1" applyFill="1" applyBorder="1" applyAlignment="1">
      <alignment horizontal="right"/>
    </xf>
    <xf numFmtId="0" fontId="11" fillId="3" borderId="109" xfId="0" applyFont="1" applyFill="1" applyBorder="1" applyAlignment="1">
      <alignment horizontal="center"/>
    </xf>
    <xf numFmtId="0" fontId="11" fillId="3" borderId="109" xfId="0" applyFont="1" applyFill="1" applyBorder="1" applyAlignment="1"/>
    <xf numFmtId="164" fontId="9" fillId="7" borderId="110" xfId="2" applyNumberFormat="1" applyFont="1" applyFill="1" applyBorder="1" applyAlignment="1">
      <alignment horizontal="right"/>
    </xf>
    <xf numFmtId="164" fontId="9" fillId="7" borderId="109" xfId="2" applyNumberFormat="1" applyFont="1" applyFill="1" applyBorder="1" applyAlignment="1">
      <alignment horizontal="right"/>
    </xf>
    <xf numFmtId="164" fontId="9" fillId="4" borderId="111" xfId="2" applyNumberFormat="1" applyFont="1" applyFill="1" applyBorder="1" applyAlignment="1">
      <alignment horizontal="right"/>
    </xf>
    <xf numFmtId="164" fontId="9" fillId="7" borderId="109" xfId="0" applyNumberFormat="1" applyFont="1" applyFill="1" applyBorder="1" applyAlignment="1">
      <alignment horizontal="right"/>
    </xf>
    <xf numFmtId="0" fontId="11" fillId="3" borderId="0" xfId="0" applyFont="1" applyFill="1" applyBorder="1" applyAlignment="1">
      <alignment horizontal="center"/>
    </xf>
    <xf numFmtId="164" fontId="9" fillId="7" borderId="8" xfId="2" applyNumberFormat="1" applyFont="1" applyFill="1" applyBorder="1" applyAlignment="1">
      <alignment horizontal="right"/>
    </xf>
    <xf numFmtId="164" fontId="9" fillId="7" borderId="0" xfId="2" applyNumberFormat="1" applyFont="1" applyFill="1" applyBorder="1" applyAlignment="1">
      <alignment horizontal="right"/>
    </xf>
    <xf numFmtId="164" fontId="9" fillId="7" borderId="0" xfId="0" applyNumberFormat="1" applyFont="1" applyFill="1" applyBorder="1" applyAlignment="1">
      <alignment horizontal="right"/>
    </xf>
    <xf numFmtId="0" fontId="11" fillId="3" borderId="20" xfId="0" applyFont="1" applyFill="1" applyBorder="1" applyAlignment="1">
      <alignment horizontal="center"/>
    </xf>
    <xf numFmtId="164" fontId="9" fillId="7" borderId="21" xfId="2" applyNumberFormat="1" applyFont="1" applyFill="1" applyBorder="1" applyAlignment="1">
      <alignment horizontal="right"/>
    </xf>
    <xf numFmtId="164" fontId="9" fillId="7" borderId="20" xfId="2" applyNumberFormat="1" applyFont="1" applyFill="1" applyBorder="1" applyAlignment="1">
      <alignment horizontal="right"/>
    </xf>
    <xf numFmtId="164" fontId="9" fillId="7" borderId="20" xfId="0" applyNumberFormat="1" applyFont="1" applyFill="1" applyBorder="1" applyAlignment="1">
      <alignment horizontal="right"/>
    </xf>
    <xf numFmtId="0" fontId="11" fillId="3" borderId="106" xfId="0" applyFont="1" applyFill="1" applyBorder="1" applyAlignment="1"/>
    <xf numFmtId="164" fontId="11" fillId="3" borderId="107" xfId="2" applyNumberFormat="1" applyFont="1" applyFill="1" applyBorder="1" applyAlignment="1">
      <alignment horizontal="right"/>
    </xf>
    <xf numFmtId="164" fontId="11" fillId="3" borderId="108" xfId="2" applyNumberFormat="1" applyFont="1" applyFill="1" applyBorder="1" applyAlignment="1">
      <alignment horizontal="right"/>
    </xf>
    <xf numFmtId="164" fontId="11" fillId="7" borderId="108" xfId="2" applyNumberFormat="1" applyFont="1" applyFill="1" applyBorder="1" applyAlignment="1">
      <alignment horizontal="right"/>
    </xf>
    <xf numFmtId="173" fontId="11" fillId="4" borderId="108" xfId="4" applyNumberFormat="1" applyFont="1" applyFill="1" applyBorder="1" applyAlignment="1">
      <alignment horizontal="right"/>
    </xf>
    <xf numFmtId="164" fontId="11" fillId="7" borderId="110" xfId="2" applyNumberFormat="1" applyFont="1" applyFill="1" applyBorder="1" applyAlignment="1">
      <alignment horizontal="right"/>
    </xf>
    <xf numFmtId="164" fontId="11" fillId="7" borderId="109" xfId="2" applyNumberFormat="1" applyFont="1" applyFill="1" applyBorder="1" applyAlignment="1">
      <alignment horizontal="right"/>
    </xf>
    <xf numFmtId="164" fontId="11" fillId="3" borderId="111" xfId="2" applyNumberFormat="1" applyFont="1" applyFill="1" applyBorder="1" applyAlignment="1">
      <alignment horizontal="right"/>
    </xf>
    <xf numFmtId="164" fontId="11" fillId="7" borderId="109" xfId="0" applyNumberFormat="1" applyFont="1" applyFill="1" applyBorder="1" applyAlignment="1">
      <alignment horizontal="right"/>
    </xf>
    <xf numFmtId="164" fontId="11" fillId="7" borderId="8" xfId="2" applyNumberFormat="1" applyFont="1" applyFill="1" applyBorder="1" applyAlignment="1">
      <alignment horizontal="right"/>
    </xf>
    <xf numFmtId="164" fontId="11" fillId="7" borderId="0" xfId="2" applyNumberFormat="1" applyFont="1" applyFill="1" applyBorder="1" applyAlignment="1">
      <alignment horizontal="right"/>
    </xf>
    <xf numFmtId="164" fontId="11" fillId="7" borderId="0" xfId="0" applyNumberFormat="1" applyFont="1" applyFill="1" applyBorder="1" applyAlignment="1">
      <alignment horizontal="right"/>
    </xf>
    <xf numFmtId="164" fontId="11" fillId="3" borderId="112" xfId="2" applyNumberFormat="1" applyFont="1" applyFill="1" applyBorder="1" applyAlignment="1">
      <alignment horizontal="right"/>
    </xf>
    <xf numFmtId="164" fontId="11" fillId="7" borderId="21" xfId="2" applyNumberFormat="1" applyFont="1" applyFill="1" applyBorder="1" applyAlignment="1">
      <alignment horizontal="right"/>
    </xf>
    <xf numFmtId="164" fontId="11" fillId="7" borderId="20" xfId="2" applyNumberFormat="1" applyFont="1" applyFill="1" applyBorder="1" applyAlignment="1">
      <alignment horizontal="right"/>
    </xf>
    <xf numFmtId="164" fontId="11" fillId="7" borderId="20" xfId="0" applyNumberFormat="1" applyFont="1" applyFill="1" applyBorder="1" applyAlignment="1">
      <alignment horizontal="right"/>
    </xf>
    <xf numFmtId="164" fontId="11" fillId="3" borderId="20" xfId="2" applyNumberFormat="1" applyFont="1" applyFill="1" applyBorder="1" applyAlignment="1">
      <alignment horizontal="right"/>
    </xf>
    <xf numFmtId="0" fontId="10" fillId="3" borderId="0" xfId="0" quotePrefix="1" applyNumberFormat="1" applyFont="1" applyFill="1" applyBorder="1" applyAlignment="1">
      <alignment horizontal="left"/>
    </xf>
    <xf numFmtId="0" fontId="28" fillId="0" borderId="0" xfId="0" applyFont="1" applyAlignment="1"/>
    <xf numFmtId="0" fontId="9" fillId="3" borderId="8" xfId="0" applyFont="1" applyFill="1" applyBorder="1" applyAlignment="1"/>
    <xf numFmtId="41" fontId="11" fillId="3" borderId="0" xfId="0" applyNumberFormat="1" applyFont="1" applyFill="1" applyAlignment="1">
      <alignment horizontal="right"/>
    </xf>
    <xf numFmtId="0" fontId="9" fillId="3" borderId="0" xfId="0" applyFont="1" applyFill="1" applyBorder="1" applyAlignment="1"/>
    <xf numFmtId="41" fontId="11" fillId="3" borderId="0" xfId="0" quotePrefix="1" applyNumberFormat="1" applyFont="1" applyFill="1" applyBorder="1" applyAlignment="1">
      <alignment horizontal="left"/>
    </xf>
    <xf numFmtId="0" fontId="11" fillId="3" borderId="113" xfId="0" applyFont="1" applyFill="1" applyBorder="1" applyAlignment="1">
      <alignment horizontal="center"/>
    </xf>
    <xf numFmtId="0" fontId="11" fillId="3" borderId="113" xfId="0" applyFont="1" applyFill="1" applyBorder="1" applyAlignment="1"/>
    <xf numFmtId="41" fontId="9" fillId="7" borderId="114" xfId="0" applyNumberFormat="1" applyFont="1" applyFill="1" applyBorder="1" applyAlignment="1">
      <alignment horizontal="right"/>
    </xf>
    <xf numFmtId="41" fontId="9" fillId="3" borderId="6" xfId="2" applyNumberFormat="1" applyFont="1" applyFill="1" applyBorder="1" applyAlignment="1">
      <alignment horizontal="right"/>
    </xf>
    <xf numFmtId="41" fontId="9" fillId="3" borderId="7" xfId="2" applyNumberFormat="1" applyFont="1" applyFill="1" applyBorder="1" applyAlignment="1">
      <alignment horizontal="right"/>
    </xf>
    <xf numFmtId="41" fontId="9" fillId="3" borderId="9" xfId="2" applyNumberFormat="1" applyFont="1" applyFill="1" applyBorder="1" applyAlignment="1">
      <alignment horizontal="right"/>
    </xf>
    <xf numFmtId="41" fontId="9" fillId="3" borderId="66" xfId="2" applyNumberFormat="1" applyFont="1" applyFill="1" applyBorder="1" applyAlignment="1">
      <alignment horizontal="right"/>
    </xf>
    <xf numFmtId="0" fontId="11" fillId="3" borderId="115" xfId="0" applyFont="1" applyFill="1" applyBorder="1" applyAlignment="1">
      <alignment horizontal="center"/>
    </xf>
    <xf numFmtId="0" fontId="11" fillId="3" borderId="115" xfId="0" applyFont="1" applyFill="1" applyBorder="1" applyAlignment="1"/>
    <xf numFmtId="41" fontId="9" fillId="7" borderId="116" xfId="0" applyNumberFormat="1" applyFont="1" applyFill="1" applyBorder="1" applyAlignment="1">
      <alignment horizontal="right"/>
    </xf>
    <xf numFmtId="41" fontId="9" fillId="4" borderId="117" xfId="2" applyNumberFormat="1" applyFont="1" applyFill="1" applyBorder="1" applyAlignment="1">
      <alignment horizontal="right"/>
    </xf>
    <xf numFmtId="41" fontId="9" fillId="3" borderId="0" xfId="2" applyNumberFormat="1" applyFont="1" applyFill="1" applyBorder="1" applyAlignment="1">
      <alignment horizontal="right"/>
    </xf>
    <xf numFmtId="41" fontId="9" fillId="3" borderId="117" xfId="2" applyNumberFormat="1" applyFont="1" applyFill="1" applyBorder="1" applyAlignment="1">
      <alignment horizontal="right"/>
    </xf>
    <xf numFmtId="41" fontId="9" fillId="4" borderId="119" xfId="2" applyNumberFormat="1" applyFont="1" applyFill="1" applyBorder="1" applyAlignment="1">
      <alignment horizontal="right"/>
    </xf>
    <xf numFmtId="41" fontId="9" fillId="3" borderId="4" xfId="2" applyNumberFormat="1" applyFont="1" applyFill="1" applyBorder="1" applyAlignment="1">
      <alignment horizontal="right"/>
    </xf>
    <xf numFmtId="41" fontId="9" fillId="3" borderId="19" xfId="2" applyNumberFormat="1" applyFont="1" applyFill="1" applyBorder="1" applyAlignment="1">
      <alignment horizontal="right"/>
    </xf>
    <xf numFmtId="41" fontId="11" fillId="3" borderId="118" xfId="2" applyNumberFormat="1" applyFont="1" applyFill="1" applyBorder="1" applyAlignment="1">
      <alignment horizontal="right"/>
    </xf>
    <xf numFmtId="41" fontId="11" fillId="3" borderId="119" xfId="2" applyNumberFormat="1" applyFont="1" applyFill="1" applyBorder="1" applyAlignment="1">
      <alignment horizontal="right"/>
    </xf>
    <xf numFmtId="41" fontId="9" fillId="3" borderId="20" xfId="2" applyNumberFormat="1" applyFont="1" applyFill="1" applyBorder="1" applyAlignment="1">
      <alignment horizontal="right"/>
    </xf>
    <xf numFmtId="41" fontId="9" fillId="3" borderId="22" xfId="2" applyNumberFormat="1" applyFont="1" applyFill="1" applyBorder="1" applyAlignment="1">
      <alignment horizontal="right"/>
    </xf>
    <xf numFmtId="41" fontId="11" fillId="3" borderId="21" xfId="2" applyNumberFormat="1" applyFont="1" applyFill="1" applyBorder="1" applyAlignment="1">
      <alignment horizontal="right"/>
    </xf>
    <xf numFmtId="41" fontId="11" fillId="3" borderId="20" xfId="2" applyNumberFormat="1" applyFont="1" applyFill="1" applyBorder="1" applyAlignment="1">
      <alignment horizontal="right"/>
    </xf>
    <xf numFmtId="0" fontId="10" fillId="3" borderId="0" xfId="0" quotePrefix="1" applyFont="1" applyFill="1" applyBorder="1" applyAlignment="1">
      <alignment horizontal="left"/>
    </xf>
    <xf numFmtId="164" fontId="9" fillId="4" borderId="8" xfId="2" applyNumberFormat="1" applyFont="1" applyFill="1" applyBorder="1" applyAlignment="1">
      <alignment horizontal="right"/>
    </xf>
    <xf numFmtId="164" fontId="11" fillId="3" borderId="32" xfId="2" applyNumberFormat="1" applyFont="1" applyFill="1" applyBorder="1" applyAlignment="1">
      <alignment horizontal="right"/>
    </xf>
    <xf numFmtId="164" fontId="11" fillId="3" borderId="122" xfId="2" applyNumberFormat="1" applyFont="1" applyFill="1" applyBorder="1" applyAlignment="1">
      <alignment horizontal="right"/>
    </xf>
    <xf numFmtId="164" fontId="11" fillId="3" borderId="123" xfId="2" applyNumberFormat="1" applyFont="1" applyFill="1" applyBorder="1" applyAlignment="1">
      <alignment horizontal="right"/>
    </xf>
    <xf numFmtId="164" fontId="11" fillId="3" borderId="126" xfId="2" applyNumberFormat="1" applyFont="1" applyFill="1" applyBorder="1" applyAlignment="1">
      <alignment horizontal="right"/>
    </xf>
    <xf numFmtId="164" fontId="11" fillId="3" borderId="124" xfId="2" applyNumberFormat="1" applyFont="1" applyFill="1" applyBorder="1" applyAlignment="1">
      <alignment horizontal="right"/>
    </xf>
    <xf numFmtId="164" fontId="11" fillId="3" borderId="8" xfId="2" applyNumberFormat="1" applyFont="1" applyFill="1" applyBorder="1" applyAlignment="1">
      <alignment horizontal="right"/>
    </xf>
    <xf numFmtId="164" fontId="11" fillId="3" borderId="21" xfId="2" applyNumberFormat="1" applyFont="1" applyFill="1" applyBorder="1" applyAlignment="1">
      <alignment horizontal="right"/>
    </xf>
    <xf numFmtId="164" fontId="10" fillId="3" borderId="0" xfId="2" applyNumberFormat="1" applyFont="1" applyFill="1" applyBorder="1" applyAlignment="1">
      <alignment horizontal="right"/>
    </xf>
    <xf numFmtId="0" fontId="11" fillId="3" borderId="0" xfId="0" applyNumberFormat="1" applyFont="1" applyFill="1" applyBorder="1" applyAlignment="1">
      <alignment horizontal="left" vertical="center" wrapText="1"/>
    </xf>
    <xf numFmtId="0" fontId="9" fillId="3" borderId="0" xfId="0" applyNumberFormat="1" applyFont="1" applyFill="1" applyBorder="1" applyAlignment="1">
      <alignment vertical="center" wrapText="1"/>
    </xf>
    <xf numFmtId="0" fontId="11" fillId="3" borderId="0" xfId="0" applyNumberFormat="1" applyFont="1" applyFill="1" applyBorder="1" applyAlignment="1">
      <alignment horizontal="right" vertical="center" wrapText="1"/>
    </xf>
    <xf numFmtId="41" fontId="11" fillId="4" borderId="0" xfId="0" applyNumberFormat="1" applyFont="1" applyFill="1" applyBorder="1" applyAlignment="1">
      <alignment horizontal="right"/>
    </xf>
    <xf numFmtId="41" fontId="11" fillId="3" borderId="5" xfId="0" applyNumberFormat="1" applyFont="1" applyFill="1" applyBorder="1" applyAlignment="1">
      <alignment horizontal="right"/>
    </xf>
    <xf numFmtId="41" fontId="11" fillId="3" borderId="6" xfId="0" applyNumberFormat="1" applyFont="1" applyFill="1" applyBorder="1" applyAlignment="1">
      <alignment horizontal="right"/>
    </xf>
    <xf numFmtId="0" fontId="11" fillId="3" borderId="7" xfId="0" applyNumberFormat="1" applyFont="1" applyFill="1" applyBorder="1" applyAlignment="1">
      <alignment horizontal="right" vertical="center" wrapText="1"/>
    </xf>
    <xf numFmtId="41" fontId="11" fillId="3" borderId="8" xfId="0" applyNumberFormat="1" applyFont="1" applyFill="1" applyBorder="1" applyAlignment="1">
      <alignment horizontal="right"/>
    </xf>
    <xf numFmtId="0" fontId="11" fillId="3" borderId="9" xfId="0" applyNumberFormat="1" applyFont="1" applyFill="1" applyBorder="1" applyAlignment="1">
      <alignment horizontal="right" vertical="center" wrapText="1"/>
    </xf>
    <xf numFmtId="0" fontId="11" fillId="3" borderId="129" xfId="0" applyFont="1" applyFill="1" applyBorder="1" applyAlignment="1"/>
    <xf numFmtId="9" fontId="11" fillId="3" borderId="9" xfId="1" applyNumberFormat="1" applyFont="1" applyFill="1" applyBorder="1" applyAlignment="1">
      <alignment horizontal="right"/>
    </xf>
    <xf numFmtId="0" fontId="11" fillId="3" borderId="131" xfId="0" applyFont="1" applyFill="1" applyBorder="1" applyAlignment="1"/>
    <xf numFmtId="0" fontId="11" fillId="3" borderId="132" xfId="0" applyFont="1" applyFill="1" applyBorder="1" applyAlignment="1"/>
    <xf numFmtId="9" fontId="11" fillId="3" borderId="19" xfId="1" applyNumberFormat="1" applyFont="1" applyFill="1" applyBorder="1" applyAlignment="1">
      <alignment horizontal="right"/>
    </xf>
    <xf numFmtId="9" fontId="11" fillId="3" borderId="3" xfId="1" applyNumberFormat="1" applyFont="1" applyFill="1" applyBorder="1" applyAlignment="1">
      <alignment horizontal="right"/>
    </xf>
    <xf numFmtId="41" fontId="9" fillId="4" borderId="6" xfId="0" applyNumberFormat="1" applyFont="1" applyFill="1" applyBorder="1" applyAlignment="1">
      <alignment horizontal="right"/>
    </xf>
    <xf numFmtId="9" fontId="11" fillId="3" borderId="7" xfId="1" applyNumberFormat="1" applyFont="1" applyFill="1" applyBorder="1" applyAlignment="1">
      <alignment horizontal="right"/>
    </xf>
    <xf numFmtId="9" fontId="11" fillId="3" borderId="32" xfId="1" applyNumberFormat="1" applyFont="1" applyFill="1" applyBorder="1" applyAlignment="1">
      <alignment horizontal="right"/>
    </xf>
    <xf numFmtId="0" fontId="22" fillId="3" borderId="0" xfId="0" quotePrefix="1" applyFont="1" applyFill="1" applyBorder="1" applyAlignment="1">
      <alignment horizontal="left" vertical="top"/>
    </xf>
    <xf numFmtId="0" fontId="22" fillId="3" borderId="0" xfId="0" quotePrefix="1" applyFont="1" applyFill="1" applyBorder="1" applyAlignment="1">
      <alignment horizontal="left"/>
    </xf>
    <xf numFmtId="0" fontId="11" fillId="4" borderId="0" xfId="0" applyFont="1" applyFill="1" applyAlignment="1">
      <alignment horizontal="center"/>
    </xf>
    <xf numFmtId="0" fontId="13" fillId="4" borderId="6" xfId="0" applyFont="1" applyFill="1" applyBorder="1" applyAlignment="1">
      <alignment horizontal="center"/>
    </xf>
    <xf numFmtId="0" fontId="13" fillId="4" borderId="0" xfId="0" applyFont="1" applyFill="1" applyBorder="1" applyAlignment="1">
      <alignment horizontal="center"/>
    </xf>
    <xf numFmtId="41" fontId="11" fillId="4" borderId="0" xfId="0" applyNumberFormat="1" applyFont="1" applyFill="1" applyBorder="1" applyAlignment="1">
      <alignment horizontal="center"/>
    </xf>
    <xf numFmtId="41" fontId="11" fillId="4" borderId="0" xfId="0" applyNumberFormat="1" applyFont="1" applyFill="1" applyAlignment="1">
      <alignment horizontal="right"/>
    </xf>
    <xf numFmtId="41" fontId="11" fillId="4" borderId="4" xfId="0" applyNumberFormat="1" applyFont="1" applyFill="1" applyBorder="1" applyAlignment="1">
      <alignment horizontal="right"/>
    </xf>
    <xf numFmtId="41" fontId="9" fillId="4" borderId="5" xfId="0" applyNumberFormat="1" applyFont="1" applyFill="1" applyBorder="1" applyAlignment="1">
      <alignment horizontal="right"/>
    </xf>
    <xf numFmtId="41" fontId="11" fillId="4" borderId="7" xfId="0" applyNumberFormat="1" applyFont="1" applyFill="1" applyBorder="1" applyAlignment="1">
      <alignment horizontal="right"/>
    </xf>
    <xf numFmtId="41" fontId="11" fillId="4" borderId="9" xfId="0" applyNumberFormat="1" applyFont="1" applyFill="1" applyBorder="1" applyAlignment="1">
      <alignment horizontal="right"/>
    </xf>
    <xf numFmtId="41" fontId="11" fillId="4" borderId="19" xfId="0" applyNumberFormat="1" applyFont="1" applyFill="1" applyBorder="1" applyAlignment="1">
      <alignment horizontal="right"/>
    </xf>
    <xf numFmtId="41" fontId="11" fillId="4" borderId="22" xfId="0" applyNumberFormat="1" applyFont="1" applyFill="1" applyBorder="1" applyAlignment="1">
      <alignment horizontal="right"/>
    </xf>
    <xf numFmtId="41" fontId="11" fillId="4" borderId="5" xfId="0" applyNumberFormat="1" applyFont="1" applyFill="1" applyBorder="1" applyAlignment="1">
      <alignment horizontal="right"/>
    </xf>
    <xf numFmtId="41" fontId="11" fillId="4" borderId="6" xfId="0" applyNumberFormat="1" applyFont="1" applyFill="1" applyBorder="1" applyAlignment="1">
      <alignment horizontal="right"/>
    </xf>
    <xf numFmtId="41" fontId="11" fillId="4" borderId="135" xfId="0" applyNumberFormat="1" applyFont="1" applyFill="1" applyBorder="1" applyAlignment="1">
      <alignment horizontal="right"/>
    </xf>
    <xf numFmtId="41" fontId="11" fillId="4" borderId="136" xfId="0" applyNumberFormat="1" applyFont="1" applyFill="1" applyBorder="1" applyAlignment="1">
      <alignment horizontal="right"/>
    </xf>
    <xf numFmtId="41" fontId="11" fillId="4" borderId="21" xfId="0" applyNumberFormat="1" applyFont="1" applyFill="1" applyBorder="1" applyAlignment="1">
      <alignment horizontal="right"/>
    </xf>
    <xf numFmtId="41" fontId="11" fillId="4" borderId="20" xfId="0" applyNumberFormat="1" applyFont="1" applyFill="1" applyBorder="1" applyAlignment="1">
      <alignment horizontal="right"/>
    </xf>
    <xf numFmtId="0" fontId="10" fillId="4" borderId="0" xfId="0" quotePrefix="1" applyFont="1" applyFill="1" applyAlignment="1">
      <alignment vertical="top"/>
    </xf>
    <xf numFmtId="41" fontId="11" fillId="3" borderId="7" xfId="0" applyNumberFormat="1" applyFont="1" applyFill="1" applyBorder="1" applyAlignment="1">
      <alignment horizontal="right"/>
    </xf>
    <xf numFmtId="0" fontId="11" fillId="3" borderId="137" xfId="0" applyFont="1" applyFill="1" applyBorder="1" applyAlignment="1"/>
    <xf numFmtId="41" fontId="11" fillId="3" borderId="138" xfId="2" applyNumberFormat="1" applyFont="1" applyFill="1" applyBorder="1" applyAlignment="1">
      <alignment horizontal="right"/>
    </xf>
    <xf numFmtId="41" fontId="11" fillId="3" borderId="139" xfId="2" applyNumberFormat="1" applyFont="1" applyFill="1" applyBorder="1" applyAlignment="1">
      <alignment horizontal="right"/>
    </xf>
    <xf numFmtId="41" fontId="11" fillId="3" borderId="137" xfId="2" applyNumberFormat="1" applyFont="1" applyFill="1" applyBorder="1" applyAlignment="1">
      <alignment horizontal="right"/>
    </xf>
    <xf numFmtId="41" fontId="11" fillId="3" borderId="9" xfId="2" applyNumberFormat="1" applyFont="1" applyFill="1" applyBorder="1" applyAlignment="1">
      <alignment horizontal="right"/>
    </xf>
    <xf numFmtId="0" fontId="11" fillId="3" borderId="140" xfId="0" applyFont="1" applyFill="1" applyBorder="1" applyAlignment="1"/>
    <xf numFmtId="41" fontId="11" fillId="3" borderId="141" xfId="2" applyNumberFormat="1" applyFont="1" applyFill="1" applyBorder="1" applyAlignment="1">
      <alignment horizontal="right"/>
    </xf>
    <xf numFmtId="41" fontId="11" fillId="3" borderId="142" xfId="2" applyNumberFormat="1" applyFont="1" applyFill="1" applyBorder="1" applyAlignment="1">
      <alignment horizontal="right"/>
    </xf>
    <xf numFmtId="41" fontId="11" fillId="3" borderId="140" xfId="2" applyNumberFormat="1" applyFont="1" applyFill="1" applyBorder="1" applyAlignment="1">
      <alignment horizontal="right"/>
    </xf>
    <xf numFmtId="41" fontId="11" fillId="3" borderId="8" xfId="2" applyNumberFormat="1" applyFont="1" applyFill="1" applyBorder="1" applyAlignment="1">
      <alignment horizontal="right"/>
    </xf>
    <xf numFmtId="41" fontId="11" fillId="3" borderId="22" xfId="2" applyNumberFormat="1" applyFont="1" applyFill="1" applyBorder="1" applyAlignment="1">
      <alignment horizontal="right"/>
    </xf>
    <xf numFmtId="0" fontId="11" fillId="3" borderId="30" xfId="0" applyFont="1" applyFill="1" applyBorder="1" applyAlignment="1"/>
    <xf numFmtId="41" fontId="11" fillId="3" borderId="31" xfId="2" applyNumberFormat="1" applyFont="1" applyFill="1" applyBorder="1" applyAlignment="1">
      <alignment horizontal="right"/>
    </xf>
    <xf numFmtId="0" fontId="30" fillId="3" borderId="30" xfId="2" quotePrefix="1" applyNumberFormat="1" applyFont="1" applyFill="1" applyBorder="1" applyAlignment="1">
      <alignment horizontal="left"/>
    </xf>
    <xf numFmtId="41" fontId="11" fillId="3" borderId="30" xfId="2" applyNumberFormat="1" applyFont="1" applyFill="1" applyBorder="1" applyAlignment="1">
      <alignment horizontal="right"/>
    </xf>
    <xf numFmtId="0" fontId="30" fillId="3" borderId="32" xfId="2" quotePrefix="1" applyNumberFormat="1" applyFont="1" applyFill="1" applyBorder="1" applyAlignment="1">
      <alignment horizontal="left"/>
    </xf>
    <xf numFmtId="0" fontId="16" fillId="3" borderId="0" xfId="0" applyFont="1" applyFill="1" applyBorder="1" applyAlignment="1"/>
    <xf numFmtId="41" fontId="31" fillId="4" borderId="0" xfId="2" applyNumberFormat="1" applyFont="1" applyFill="1" applyBorder="1" applyAlignment="1">
      <alignment horizontal="right"/>
    </xf>
    <xf numFmtId="41" fontId="31" fillId="3" borderId="0" xfId="2" applyNumberFormat="1" applyFont="1" applyFill="1" applyBorder="1" applyAlignment="1">
      <alignment horizontal="right"/>
    </xf>
    <xf numFmtId="41" fontId="16" fillId="3" borderId="0" xfId="2" applyNumberFormat="1" applyFont="1" applyFill="1" applyBorder="1" applyAlignment="1">
      <alignment horizontal="right"/>
    </xf>
    <xf numFmtId="164" fontId="13" fillId="3" borderId="6" xfId="0" applyNumberFormat="1" applyFont="1" applyFill="1" applyBorder="1" applyAlignment="1">
      <alignment horizontal="center"/>
    </xf>
    <xf numFmtId="0" fontId="11" fillId="3" borderId="145" xfId="0" applyFont="1" applyFill="1" applyBorder="1" applyAlignment="1">
      <alignment horizontal="right"/>
    </xf>
    <xf numFmtId="0" fontId="11" fillId="3" borderId="145" xfId="0" applyFont="1" applyFill="1" applyBorder="1" applyAlignment="1"/>
    <xf numFmtId="164" fontId="9" fillId="7" borderId="146" xfId="2" applyNumberFormat="1" applyFont="1" applyFill="1" applyBorder="1" applyAlignment="1">
      <alignment horizontal="right"/>
    </xf>
    <xf numFmtId="164" fontId="9" fillId="4" borderId="66" xfId="2" applyNumberFormat="1" applyFont="1" applyFill="1" applyBorder="1" applyAlignment="1">
      <alignment horizontal="right"/>
    </xf>
    <xf numFmtId="164" fontId="11" fillId="7" borderId="146" xfId="2" applyNumberFormat="1" applyFont="1" applyFill="1" applyBorder="1" applyAlignment="1">
      <alignment horizontal="right"/>
    </xf>
    <xf numFmtId="164" fontId="11" fillId="3" borderId="147" xfId="2" applyNumberFormat="1" applyFont="1" applyFill="1" applyBorder="1" applyAlignment="1">
      <alignment horizontal="right"/>
    </xf>
    <xf numFmtId="0" fontId="11" fillId="3" borderId="148" xfId="0" applyFont="1" applyFill="1" applyBorder="1" applyAlignment="1">
      <alignment horizontal="right"/>
    </xf>
    <xf numFmtId="0" fontId="11" fillId="3" borderId="148" xfId="0" applyFont="1" applyFill="1" applyBorder="1" applyAlignment="1">
      <alignment vertical="center" wrapText="1"/>
    </xf>
    <xf numFmtId="164" fontId="11" fillId="3" borderId="149" xfId="2" applyNumberFormat="1" applyFont="1" applyFill="1" applyBorder="1" applyAlignment="1">
      <alignment horizontal="right"/>
    </xf>
    <xf numFmtId="164" fontId="11" fillId="3" borderId="148" xfId="2" applyNumberFormat="1" applyFont="1" applyFill="1" applyBorder="1" applyAlignment="1">
      <alignment horizontal="right"/>
    </xf>
    <xf numFmtId="164" fontId="11" fillId="3" borderId="152" xfId="2" applyNumberFormat="1" applyFont="1" applyFill="1" applyBorder="1" applyAlignment="1">
      <alignment horizontal="right"/>
    </xf>
    <xf numFmtId="164" fontId="9" fillId="7" borderId="153" xfId="2" applyNumberFormat="1" applyFont="1" applyFill="1" applyBorder="1" applyAlignment="1">
      <alignment horizontal="right"/>
    </xf>
    <xf numFmtId="164" fontId="11" fillId="7" borderId="145" xfId="2" applyNumberFormat="1" applyFont="1" applyFill="1" applyBorder="1" applyAlignment="1">
      <alignment horizontal="right"/>
    </xf>
    <xf numFmtId="0" fontId="11" fillId="3" borderId="154" xfId="0" applyFont="1" applyFill="1" applyBorder="1" applyAlignment="1">
      <alignment horizontal="right"/>
    </xf>
    <xf numFmtId="0" fontId="11" fillId="3" borderId="154" xfId="0" applyFont="1" applyFill="1" applyBorder="1" applyAlignment="1">
      <alignment vertical="center" wrapText="1"/>
    </xf>
    <xf numFmtId="164" fontId="11" fillId="3" borderId="155" xfId="2" applyNumberFormat="1" applyFont="1" applyFill="1" applyBorder="1" applyAlignment="1">
      <alignment horizontal="right"/>
    </xf>
    <xf numFmtId="164" fontId="11" fillId="3" borderId="154" xfId="2" applyNumberFormat="1" applyFont="1" applyFill="1" applyBorder="1" applyAlignment="1">
      <alignment horizontal="right"/>
    </xf>
    <xf numFmtId="0" fontId="11" fillId="3" borderId="145" xfId="0" applyFont="1" applyFill="1" applyBorder="1" applyAlignment="1">
      <alignment vertical="center" wrapText="1"/>
    </xf>
    <xf numFmtId="0" fontId="11" fillId="3" borderId="30" xfId="0" applyFont="1" applyFill="1" applyBorder="1" applyAlignment="1">
      <alignment horizontal="right"/>
    </xf>
    <xf numFmtId="164" fontId="9" fillId="4" borderId="31" xfId="2" applyNumberFormat="1" applyFont="1" applyFill="1" applyBorder="1" applyAlignment="1">
      <alignment horizontal="right"/>
    </xf>
    <xf numFmtId="41" fontId="13" fillId="3" borderId="6" xfId="0" applyNumberFormat="1" applyFont="1" applyFill="1" applyBorder="1" applyAlignment="1">
      <alignment horizontal="center"/>
    </xf>
    <xf numFmtId="41" fontId="11" fillId="3" borderId="4" xfId="0" applyNumberFormat="1" applyFont="1" applyFill="1" applyBorder="1" applyAlignment="1">
      <alignment horizontal="center"/>
    </xf>
    <xf numFmtId="41" fontId="11" fillId="3" borderId="0" xfId="0" applyNumberFormat="1" applyFont="1" applyFill="1" applyBorder="1" applyAlignment="1">
      <alignment horizontal="center"/>
    </xf>
    <xf numFmtId="0" fontId="11" fillId="3" borderId="157" xfId="0" applyFont="1" applyFill="1" applyBorder="1" applyAlignment="1">
      <alignment horizontal="right"/>
    </xf>
    <xf numFmtId="0" fontId="11" fillId="3" borderId="158" xfId="0" applyFont="1" applyFill="1" applyBorder="1" applyAlignment="1">
      <alignment horizontal="right"/>
    </xf>
    <xf numFmtId="0" fontId="11" fillId="3" borderId="158" xfId="0" applyFont="1" applyFill="1" applyBorder="1" applyAlignment="1"/>
    <xf numFmtId="41" fontId="11" fillId="4" borderId="159" xfId="0" applyNumberFormat="1" applyFont="1" applyFill="1" applyBorder="1" applyAlignment="1">
      <alignment horizontal="right"/>
    </xf>
    <xf numFmtId="41" fontId="11" fillId="4" borderId="160" xfId="0" applyNumberFormat="1" applyFont="1" applyFill="1" applyBorder="1" applyAlignment="1">
      <alignment horizontal="right"/>
    </xf>
    <xf numFmtId="41" fontId="9" fillId="4" borderId="161" xfId="0" applyNumberFormat="1" applyFont="1" applyFill="1" applyBorder="1" applyAlignment="1">
      <alignment horizontal="right"/>
    </xf>
    <xf numFmtId="41" fontId="9" fillId="4" borderId="162" xfId="0" applyNumberFormat="1" applyFont="1" applyFill="1" applyBorder="1" applyAlignment="1">
      <alignment horizontal="right"/>
    </xf>
    <xf numFmtId="41" fontId="9" fillId="4" borderId="160" xfId="0" applyNumberFormat="1" applyFont="1" applyFill="1" applyBorder="1" applyAlignment="1">
      <alignment horizontal="right"/>
    </xf>
    <xf numFmtId="41" fontId="11" fillId="4" borderId="163" xfId="0" applyNumberFormat="1" applyFont="1" applyFill="1" applyBorder="1" applyAlignment="1">
      <alignment horizontal="right"/>
    </xf>
    <xf numFmtId="41" fontId="11" fillId="4" borderId="164" xfId="0" applyNumberFormat="1" applyFont="1" applyFill="1" applyBorder="1" applyAlignment="1">
      <alignment horizontal="right"/>
    </xf>
    <xf numFmtId="41" fontId="11" fillId="4" borderId="32" xfId="0" applyNumberFormat="1" applyFont="1" applyFill="1" applyBorder="1" applyAlignment="1">
      <alignment horizontal="right"/>
    </xf>
    <xf numFmtId="0" fontId="10" fillId="3" borderId="0" xfId="0" quotePrefix="1" applyFont="1" applyFill="1" applyBorder="1" applyAlignment="1">
      <alignment horizontal="left" vertical="top"/>
    </xf>
    <xf numFmtId="0" fontId="11" fillId="3" borderId="165" xfId="0" applyFont="1" applyFill="1" applyBorder="1" applyAlignment="1">
      <alignment horizontal="right"/>
    </xf>
    <xf numFmtId="41" fontId="11" fillId="3" borderId="7" xfId="4" applyNumberFormat="1" applyFont="1" applyFill="1" applyBorder="1" applyAlignment="1">
      <alignment horizontal="right"/>
    </xf>
    <xf numFmtId="0" fontId="11" fillId="3" borderId="166" xfId="0" applyFont="1" applyFill="1" applyBorder="1" applyAlignment="1">
      <alignment horizontal="right"/>
    </xf>
    <xf numFmtId="0" fontId="11" fillId="3" borderId="166" xfId="0" applyFont="1" applyFill="1" applyBorder="1" applyAlignment="1"/>
    <xf numFmtId="41" fontId="11" fillId="3" borderId="9" xfId="4" applyNumberFormat="1" applyFont="1" applyFill="1" applyBorder="1" applyAlignment="1">
      <alignment horizontal="right"/>
    </xf>
    <xf numFmtId="41" fontId="11" fillId="3" borderId="32" xfId="4" applyNumberFormat="1" applyFont="1" applyFill="1" applyBorder="1" applyAlignment="1">
      <alignment horizontal="right"/>
    </xf>
    <xf numFmtId="0" fontId="10" fillId="0" borderId="0" xfId="0" applyFont="1" applyBorder="1" applyAlignment="1"/>
    <xf numFmtId="41" fontId="11" fillId="3" borderId="0" xfId="0" applyNumberFormat="1" applyFont="1" applyFill="1" applyAlignment="1">
      <alignment horizontal="center"/>
    </xf>
    <xf numFmtId="0" fontId="11" fillId="3" borderId="0" xfId="0" applyNumberFormat="1" applyFont="1" applyFill="1" applyAlignment="1">
      <alignment horizontal="right"/>
    </xf>
    <xf numFmtId="0" fontId="11" fillId="4" borderId="0" xfId="0" applyNumberFormat="1" applyFont="1" applyFill="1" applyAlignment="1">
      <alignment horizontal="right"/>
    </xf>
    <xf numFmtId="9" fontId="11" fillId="3" borderId="0" xfId="0" applyNumberFormat="1" applyFont="1" applyFill="1" applyAlignment="1">
      <alignment horizontal="right"/>
    </xf>
    <xf numFmtId="9" fontId="11" fillId="3" borderId="0" xfId="0" quotePrefix="1" applyNumberFormat="1" applyFont="1" applyFill="1" applyAlignment="1">
      <alignment horizontal="right"/>
    </xf>
    <xf numFmtId="0" fontId="11" fillId="3" borderId="4" xfId="0" applyNumberFormat="1" applyFont="1" applyFill="1" applyBorder="1" applyAlignment="1">
      <alignment horizontal="right"/>
    </xf>
    <xf numFmtId="0" fontId="11" fillId="4" borderId="4" xfId="0" applyNumberFormat="1" applyFont="1" applyFill="1" applyBorder="1" applyAlignment="1">
      <alignment horizontal="right"/>
    </xf>
    <xf numFmtId="9" fontId="11" fillId="4" borderId="4" xfId="0" quotePrefix="1" applyNumberFormat="1" applyFont="1" applyFill="1" applyBorder="1" applyAlignment="1">
      <alignment horizontal="right"/>
    </xf>
    <xf numFmtId="9" fontId="11" fillId="3" borderId="4" xfId="0" quotePrefix="1" applyNumberFormat="1" applyFont="1" applyFill="1" applyBorder="1" applyAlignment="1">
      <alignment horizontal="right"/>
    </xf>
    <xf numFmtId="0" fontId="11" fillId="3" borderId="167" xfId="0" applyFont="1" applyFill="1" applyBorder="1" applyAlignment="1">
      <alignment horizontal="right"/>
    </xf>
    <xf numFmtId="41" fontId="9" fillId="4" borderId="168" xfId="4" applyNumberFormat="1" applyFont="1" applyFill="1" applyBorder="1" applyAlignment="1">
      <alignment horizontal="right"/>
    </xf>
    <xf numFmtId="41" fontId="9" fillId="4" borderId="169" xfId="4" applyNumberFormat="1" applyFont="1" applyFill="1" applyBorder="1" applyAlignment="1">
      <alignment horizontal="right"/>
    </xf>
    <xf numFmtId="0" fontId="11" fillId="3" borderId="170" xfId="0" applyFont="1" applyFill="1" applyBorder="1" applyAlignment="1">
      <alignment horizontal="right"/>
    </xf>
    <xf numFmtId="41" fontId="9" fillId="4" borderId="171" xfId="4" applyNumberFormat="1" applyFont="1" applyFill="1" applyBorder="1" applyAlignment="1">
      <alignment horizontal="right"/>
    </xf>
    <xf numFmtId="41" fontId="9" fillId="4" borderId="170" xfId="4" applyNumberFormat="1" applyFont="1" applyFill="1" applyBorder="1" applyAlignment="1">
      <alignment horizontal="right"/>
    </xf>
    <xf numFmtId="0" fontId="11" fillId="3" borderId="170" xfId="0" applyFont="1" applyFill="1" applyBorder="1" applyAlignment="1"/>
    <xf numFmtId="41" fontId="11" fillId="4" borderId="171" xfId="4" applyNumberFormat="1" applyFont="1" applyFill="1" applyBorder="1" applyAlignment="1">
      <alignment horizontal="right"/>
    </xf>
    <xf numFmtId="41" fontId="11" fillId="4" borderId="170" xfId="4" applyNumberFormat="1" applyFont="1" applyFill="1" applyBorder="1" applyAlignment="1">
      <alignment horizontal="right"/>
    </xf>
    <xf numFmtId="41" fontId="11" fillId="4" borderId="173" xfId="4" applyNumberFormat="1" applyFont="1" applyFill="1" applyBorder="1" applyAlignment="1">
      <alignment horizontal="right"/>
    </xf>
    <xf numFmtId="41" fontId="11" fillId="4" borderId="174" xfId="4" applyNumberFormat="1" applyFont="1" applyFill="1" applyBorder="1" applyAlignment="1">
      <alignment horizontal="right"/>
    </xf>
    <xf numFmtId="9" fontId="11" fillId="4" borderId="4" xfId="0" applyNumberFormat="1" applyFont="1" applyFill="1" applyBorder="1" applyAlignment="1">
      <alignment horizontal="right"/>
    </xf>
    <xf numFmtId="9" fontId="11" fillId="3" borderId="4" xfId="0" applyNumberFormat="1" applyFont="1" applyFill="1" applyBorder="1" applyAlignment="1">
      <alignment horizontal="right"/>
    </xf>
    <xf numFmtId="0" fontId="11" fillId="3" borderId="175" xfId="0" applyFont="1" applyFill="1" applyBorder="1" applyAlignment="1">
      <alignment horizontal="right"/>
    </xf>
    <xf numFmtId="0" fontId="11" fillId="3" borderId="176" xfId="0" applyFont="1" applyFill="1" applyBorder="1" applyAlignment="1">
      <alignment horizontal="right"/>
    </xf>
    <xf numFmtId="0" fontId="11" fillId="3" borderId="176" xfId="0" applyFont="1" applyFill="1" applyBorder="1" applyAlignment="1"/>
    <xf numFmtId="0" fontId="32" fillId="0" borderId="176" xfId="0" applyFont="1" applyBorder="1" applyAlignment="1"/>
    <xf numFmtId="41" fontId="11" fillId="4" borderId="0" xfId="4" applyNumberFormat="1" applyFont="1" applyFill="1" applyBorder="1" applyAlignment="1">
      <alignment horizontal="right"/>
    </xf>
    <xf numFmtId="41" fontId="11" fillId="3" borderId="0" xfId="4" applyNumberFormat="1" applyFont="1" applyFill="1" applyBorder="1" applyAlignment="1">
      <alignment horizontal="right"/>
    </xf>
    <xf numFmtId="0" fontId="28" fillId="3" borderId="0" xfId="0" applyFont="1" applyFill="1" applyAlignment="1">
      <alignment horizontal="left"/>
    </xf>
    <xf numFmtId="164" fontId="9" fillId="3" borderId="1" xfId="0" applyNumberFormat="1" applyFont="1" applyFill="1" applyBorder="1" applyAlignment="1">
      <alignment horizontal="right"/>
    </xf>
    <xf numFmtId="164" fontId="9" fillId="3" borderId="3" xfId="0" applyNumberFormat="1" applyFont="1" applyFill="1" applyBorder="1" applyAlignment="1">
      <alignment horizontal="right"/>
    </xf>
    <xf numFmtId="164" fontId="11" fillId="3" borderId="1" xfId="0" applyNumberFormat="1" applyFont="1" applyFill="1" applyBorder="1" applyAlignment="1">
      <alignment horizontal="right"/>
    </xf>
    <xf numFmtId="164" fontId="11" fillId="3" borderId="3" xfId="0" applyNumberFormat="1" applyFont="1" applyFill="1" applyBorder="1" applyAlignment="1">
      <alignment horizontal="right"/>
    </xf>
    <xf numFmtId="0" fontId="11" fillId="3" borderId="4" xfId="0" applyFont="1" applyFill="1" applyBorder="1" applyAlignment="1">
      <alignment horizontal="right" vertical="center"/>
    </xf>
    <xf numFmtId="164" fontId="11" fillId="3" borderId="5" xfId="2" applyNumberFormat="1" applyFont="1" applyFill="1" applyBorder="1" applyAlignment="1">
      <alignment horizontal="right"/>
    </xf>
    <xf numFmtId="164" fontId="11" fillId="3" borderId="7" xfId="2" applyNumberFormat="1" applyFont="1" applyFill="1" applyBorder="1" applyAlignment="1"/>
    <xf numFmtId="0" fontId="11" fillId="3" borderId="4" xfId="0" applyFont="1" applyFill="1" applyBorder="1" applyAlignment="1">
      <alignment horizontal="right"/>
    </xf>
    <xf numFmtId="0" fontId="35" fillId="3" borderId="4" xfId="11" applyFont="1" applyFill="1" applyBorder="1" applyAlignment="1"/>
    <xf numFmtId="164" fontId="9" fillId="4" borderId="19" xfId="2" applyNumberFormat="1" applyFont="1" applyFill="1" applyBorder="1" applyAlignment="1">
      <alignment horizontal="right"/>
    </xf>
    <xf numFmtId="164" fontId="11" fillId="4" borderId="4" xfId="2" applyNumberFormat="1" applyFont="1" applyFill="1" applyBorder="1" applyAlignment="1">
      <alignment horizontal="right"/>
    </xf>
    <xf numFmtId="164" fontId="11" fillId="3" borderId="19" xfId="2" applyNumberFormat="1" applyFont="1" applyFill="1" applyBorder="1" applyAlignment="1"/>
    <xf numFmtId="0" fontId="11" fillId="3" borderId="178" xfId="0" applyFont="1" applyFill="1" applyBorder="1" applyAlignment="1">
      <alignment horizontal="right"/>
    </xf>
    <xf numFmtId="0" fontId="35" fillId="3" borderId="178" xfId="11" applyFont="1" applyFill="1" applyBorder="1" applyAlignment="1"/>
    <xf numFmtId="0" fontId="35" fillId="3" borderId="178" xfId="11" applyFont="1" applyFill="1" applyBorder="1" applyAlignment="1">
      <alignment horizontal="left"/>
    </xf>
    <xf numFmtId="164" fontId="9" fillId="4" borderId="9" xfId="2" applyNumberFormat="1" applyFont="1" applyFill="1" applyBorder="1" applyAlignment="1">
      <alignment horizontal="right"/>
    </xf>
    <xf numFmtId="164" fontId="11" fillId="4" borderId="8" xfId="2" applyNumberFormat="1" applyFont="1" applyFill="1" applyBorder="1" applyAlignment="1">
      <alignment horizontal="right"/>
    </xf>
    <xf numFmtId="164" fontId="11" fillId="3" borderId="9" xfId="2" applyNumberFormat="1" applyFont="1" applyFill="1" applyBorder="1" applyAlignment="1"/>
    <xf numFmtId="0" fontId="11" fillId="3" borderId="179" xfId="0" applyFont="1" applyFill="1" applyBorder="1" applyAlignment="1">
      <alignment horizontal="right"/>
    </xf>
    <xf numFmtId="0" fontId="35" fillId="3" borderId="179" xfId="11" applyFont="1" applyFill="1" applyBorder="1" applyAlignment="1"/>
    <xf numFmtId="164" fontId="11" fillId="4" borderId="180" xfId="2" applyNumberFormat="1" applyFont="1" applyFill="1" applyBorder="1" applyAlignment="1">
      <alignment horizontal="right"/>
    </xf>
    <xf numFmtId="0" fontId="11" fillId="3" borderId="181" xfId="0" applyFont="1" applyFill="1" applyBorder="1" applyAlignment="1">
      <alignment horizontal="right"/>
    </xf>
    <xf numFmtId="0" fontId="35" fillId="3" borderId="181" xfId="11" applyFont="1" applyFill="1" applyBorder="1" applyAlignment="1">
      <alignment horizontal="left"/>
    </xf>
    <xf numFmtId="0" fontId="35" fillId="3" borderId="181" xfId="11" applyFont="1" applyFill="1" applyBorder="1" applyAlignment="1"/>
    <xf numFmtId="164" fontId="11" fillId="4" borderId="56" xfId="2" applyNumberFormat="1" applyFont="1" applyFill="1" applyBorder="1" applyAlignment="1">
      <alignment horizontal="right"/>
    </xf>
    <xf numFmtId="0" fontId="11" fillId="3" borderId="2" xfId="0" applyFont="1" applyFill="1" applyBorder="1" applyAlignment="1">
      <alignment horizontal="right"/>
    </xf>
    <xf numFmtId="0" fontId="35" fillId="3" borderId="2" xfId="11" applyFont="1" applyFill="1" applyBorder="1" applyAlignment="1">
      <alignment horizontal="left"/>
    </xf>
    <xf numFmtId="164" fontId="9" fillId="4" borderId="3" xfId="2" applyNumberFormat="1" applyFont="1" applyFill="1" applyBorder="1" applyAlignment="1">
      <alignment horizontal="right"/>
    </xf>
    <xf numFmtId="164" fontId="11" fillId="4" borderId="1" xfId="2" applyNumberFormat="1" applyFont="1" applyFill="1" applyBorder="1" applyAlignment="1">
      <alignment horizontal="right"/>
    </xf>
    <xf numFmtId="164" fontId="11" fillId="3" borderId="3" xfId="2" applyNumberFormat="1" applyFont="1" applyFill="1" applyBorder="1" applyAlignment="1"/>
    <xf numFmtId="0" fontId="35" fillId="3" borderId="179" xfId="11" applyFont="1" applyFill="1" applyBorder="1" applyAlignment="1">
      <alignment horizontal="left"/>
    </xf>
    <xf numFmtId="0" fontId="35" fillId="3" borderId="2" xfId="11" applyFont="1" applyFill="1" applyBorder="1" applyAlignment="1"/>
    <xf numFmtId="0" fontId="35" fillId="3" borderId="20" xfId="11" applyFont="1" applyFill="1" applyBorder="1" applyAlignment="1"/>
    <xf numFmtId="0" fontId="35" fillId="3" borderId="20" xfId="11" applyFont="1" applyFill="1" applyBorder="1" applyAlignment="1">
      <alignment horizontal="left"/>
    </xf>
    <xf numFmtId="164" fontId="9" fillId="4" borderId="22" xfId="2" applyNumberFormat="1" applyFont="1" applyFill="1" applyBorder="1" applyAlignment="1">
      <alignment horizontal="right"/>
    </xf>
    <xf numFmtId="164" fontId="11" fillId="4" borderId="21" xfId="2" applyNumberFormat="1" applyFont="1" applyFill="1" applyBorder="1" applyAlignment="1">
      <alignment horizontal="right"/>
    </xf>
    <xf numFmtId="164" fontId="11" fillId="3" borderId="22" xfId="2" applyNumberFormat="1" applyFont="1" applyFill="1" applyBorder="1" applyAlignment="1"/>
    <xf numFmtId="0" fontId="11" fillId="3" borderId="179" xfId="0" applyFont="1" applyFill="1" applyBorder="1" applyAlignment="1">
      <alignment horizontal="right" vertical="top"/>
    </xf>
    <xf numFmtId="164" fontId="11" fillId="4" borderId="183" xfId="2" applyNumberFormat="1" applyFont="1" applyFill="1" applyBorder="1" applyAlignment="1">
      <alignment horizontal="right"/>
    </xf>
    <xf numFmtId="164" fontId="11" fillId="4" borderId="184" xfId="2" applyNumberFormat="1" applyFont="1" applyFill="1" applyBorder="1" applyAlignment="1">
      <alignment horizontal="right"/>
    </xf>
    <xf numFmtId="0" fontId="35" fillId="3" borderId="0" xfId="11" applyFont="1" applyFill="1" applyBorder="1" applyAlignment="1">
      <alignment horizontal="left"/>
    </xf>
    <xf numFmtId="0" fontId="11" fillId="3" borderId="185" xfId="0" applyFont="1" applyFill="1" applyBorder="1" applyAlignment="1">
      <alignment horizontal="right"/>
    </xf>
    <xf numFmtId="174" fontId="9" fillId="4" borderId="9" xfId="2" applyNumberFormat="1" applyFont="1" applyFill="1" applyBorder="1" applyAlignment="1">
      <alignment horizontal="right"/>
    </xf>
    <xf numFmtId="174" fontId="11" fillId="4" borderId="8" xfId="2" applyNumberFormat="1" applyFont="1" applyFill="1" applyBorder="1" applyAlignment="1">
      <alignment horizontal="right"/>
    </xf>
    <xf numFmtId="174" fontId="11" fillId="4" borderId="180" xfId="2" applyNumberFormat="1" applyFont="1" applyFill="1" applyBorder="1" applyAlignment="1">
      <alignment horizontal="right"/>
    </xf>
    <xf numFmtId="174" fontId="11" fillId="4" borderId="182" xfId="2" applyNumberFormat="1" applyFont="1" applyFill="1" applyBorder="1" applyAlignment="1">
      <alignment horizontal="right"/>
    </xf>
    <xf numFmtId="164" fontId="11" fillId="3" borderId="9" xfId="2" quotePrefix="1" applyNumberFormat="1" applyFont="1" applyFill="1" applyBorder="1" applyAlignment="1"/>
    <xf numFmtId="0" fontId="35" fillId="3" borderId="30" xfId="11" applyFont="1" applyFill="1" applyBorder="1" applyAlignment="1">
      <alignment horizontal="left"/>
    </xf>
    <xf numFmtId="0" fontId="35" fillId="3" borderId="30" xfId="11" applyFont="1" applyFill="1" applyBorder="1" applyAlignment="1"/>
    <xf numFmtId="174" fontId="9" fillId="4" borderId="32" xfId="2" applyNumberFormat="1" applyFont="1" applyFill="1" applyBorder="1" applyAlignment="1">
      <alignment horizontal="right"/>
    </xf>
    <xf numFmtId="174" fontId="11" fillId="4" borderId="31" xfId="2" applyNumberFormat="1" applyFont="1" applyFill="1" applyBorder="1" applyAlignment="1">
      <alignment horizontal="right"/>
    </xf>
    <xf numFmtId="164" fontId="11" fillId="3" borderId="32" xfId="2" applyNumberFormat="1" applyFont="1" applyFill="1" applyBorder="1" applyAlignment="1"/>
    <xf numFmtId="0" fontId="11" fillId="3" borderId="2" xfId="0" applyFont="1" applyFill="1" applyBorder="1" applyAlignment="1"/>
    <xf numFmtId="41" fontId="11" fillId="3" borderId="6" xfId="2" applyNumberFormat="1" applyFont="1" applyFill="1" applyBorder="1" applyAlignment="1">
      <alignment horizontal="right"/>
    </xf>
    <xf numFmtId="41" fontId="11" fillId="3" borderId="6" xfId="2" applyNumberFormat="1" applyFont="1" applyFill="1" applyBorder="1" applyAlignment="1"/>
    <xf numFmtId="41" fontId="11" fillId="3" borderId="0" xfId="2" applyNumberFormat="1" applyFont="1" applyFill="1" applyBorder="1" applyAlignment="1"/>
    <xf numFmtId="0" fontId="11" fillId="3" borderId="4" xfId="0" applyFont="1" applyFill="1" applyBorder="1" applyAlignment="1"/>
    <xf numFmtId="41" fontId="11" fillId="3" borderId="4" xfId="2" applyNumberFormat="1" applyFont="1" applyFill="1" applyBorder="1" applyAlignment="1">
      <alignment horizontal="right"/>
    </xf>
    <xf numFmtId="41" fontId="11" fillId="3" borderId="4" xfId="2" applyNumberFormat="1" applyFont="1" applyFill="1" applyBorder="1" applyAlignment="1"/>
    <xf numFmtId="41" fontId="11" fillId="3" borderId="7" xfId="2" applyNumberFormat="1" applyFont="1" applyFill="1" applyBorder="1" applyAlignment="1"/>
    <xf numFmtId="0" fontId="11" fillId="3" borderId="186" xfId="0" applyFont="1" applyFill="1" applyBorder="1" applyAlignment="1"/>
    <xf numFmtId="41" fontId="11" fillId="3" borderId="9" xfId="2" applyNumberFormat="1" applyFont="1" applyFill="1" applyBorder="1" applyAlignment="1"/>
    <xf numFmtId="41" fontId="11" fillId="3" borderId="32" xfId="2" applyNumberFormat="1" applyFont="1" applyFill="1" applyBorder="1" applyAlignment="1"/>
    <xf numFmtId="41" fontId="9" fillId="4" borderId="0" xfId="2" applyNumberFormat="1" applyFont="1" applyFill="1" applyBorder="1" applyAlignment="1"/>
    <xf numFmtId="41" fontId="11" fillId="3" borderId="2" xfId="0" applyNumberFormat="1" applyFont="1" applyFill="1" applyBorder="1" applyAlignment="1">
      <alignment horizontal="right"/>
    </xf>
    <xf numFmtId="41" fontId="11" fillId="3" borderId="2" xfId="0" applyNumberFormat="1" applyFont="1" applyFill="1" applyBorder="1" applyAlignment="1">
      <alignment horizontal="center"/>
    </xf>
    <xf numFmtId="41" fontId="11" fillId="4" borderId="6" xfId="2" applyNumberFormat="1" applyFont="1" applyFill="1" applyBorder="1" applyAlignment="1">
      <alignment horizontal="right"/>
    </xf>
    <xf numFmtId="41" fontId="11" fillId="4" borderId="6" xfId="2" applyNumberFormat="1" applyFont="1" applyFill="1" applyBorder="1" applyAlignment="1"/>
    <xf numFmtId="41" fontId="11" fillId="4" borderId="187" xfId="2" applyNumberFormat="1" applyFont="1" applyFill="1" applyBorder="1" applyAlignment="1">
      <alignment horizontal="right"/>
    </xf>
    <xf numFmtId="41" fontId="11" fillId="4" borderId="188" xfId="2" applyNumberFormat="1" applyFont="1" applyFill="1" applyBorder="1" applyAlignment="1">
      <alignment horizontal="right"/>
    </xf>
    <xf numFmtId="41" fontId="11" fillId="4" borderId="186" xfId="2" applyNumberFormat="1" applyFont="1" applyFill="1" applyBorder="1" applyAlignment="1">
      <alignment horizontal="right"/>
    </xf>
    <xf numFmtId="41" fontId="11" fillId="4" borderId="186" xfId="2" applyNumberFormat="1" applyFont="1" applyFill="1" applyBorder="1" applyAlignment="1"/>
    <xf numFmtId="41" fontId="11" fillId="4" borderId="31" xfId="2" applyNumberFormat="1" applyFont="1" applyFill="1" applyBorder="1" applyAlignment="1">
      <alignment horizontal="right"/>
    </xf>
    <xf numFmtId="41" fontId="11" fillId="4" borderId="30" xfId="2" applyNumberFormat="1" applyFont="1" applyFill="1" applyBorder="1" applyAlignment="1">
      <alignment horizontal="right"/>
    </xf>
    <xf numFmtId="41" fontId="11" fillId="4" borderId="30" xfId="2" applyNumberFormat="1" applyFont="1" applyFill="1" applyBorder="1" applyAlignment="1"/>
    <xf numFmtId="41" fontId="37" fillId="3" borderId="6" xfId="0" applyNumberFormat="1" applyFont="1" applyFill="1" applyBorder="1" applyAlignment="1">
      <alignment horizontal="center"/>
    </xf>
    <xf numFmtId="41" fontId="37" fillId="3" borderId="0" xfId="0" applyNumberFormat="1" applyFont="1" applyFill="1" applyBorder="1" applyAlignment="1">
      <alignment horizontal="center"/>
    </xf>
    <xf numFmtId="41" fontId="5" fillId="3" borderId="0" xfId="0" applyNumberFormat="1" applyFont="1" applyFill="1" applyBorder="1" applyAlignment="1">
      <alignment horizontal="right"/>
    </xf>
    <xf numFmtId="41" fontId="5" fillId="3" borderId="0" xfId="0" applyNumberFormat="1" applyFont="1" applyFill="1" applyAlignment="1">
      <alignment horizontal="right"/>
    </xf>
    <xf numFmtId="41" fontId="5" fillId="3" borderId="0" xfId="0" applyNumberFormat="1" applyFont="1" applyFill="1" applyBorder="1" applyAlignment="1"/>
    <xf numFmtId="41" fontId="5" fillId="3" borderId="4" xfId="0" applyNumberFormat="1" applyFont="1" applyFill="1" applyBorder="1" applyAlignment="1">
      <alignment horizontal="right"/>
    </xf>
    <xf numFmtId="41" fontId="5" fillId="3" borderId="4" xfId="0" applyNumberFormat="1" applyFont="1" applyFill="1" applyBorder="1" applyAlignment="1"/>
    <xf numFmtId="0" fontId="5" fillId="4" borderId="5" xfId="0" applyFont="1" applyFill="1" applyBorder="1" applyAlignment="1">
      <alignment horizontal="left"/>
    </xf>
    <xf numFmtId="41" fontId="5" fillId="4" borderId="6" xfId="2" applyNumberFormat="1" applyFont="1" applyFill="1" applyBorder="1" applyAlignment="1">
      <alignment horizontal="right"/>
    </xf>
    <xf numFmtId="165" fontId="5" fillId="4" borderId="6" xfId="2" applyNumberFormat="1" applyFont="1" applyFill="1" applyBorder="1" applyAlignment="1">
      <alignment horizontal="right"/>
    </xf>
    <xf numFmtId="165" fontId="5" fillId="4" borderId="6" xfId="2" applyNumberFormat="1" applyFont="1" applyFill="1" applyBorder="1" applyAlignment="1">
      <alignment horizontal="left"/>
    </xf>
    <xf numFmtId="41" fontId="5" fillId="4" borderId="6" xfId="1" applyNumberFormat="1" applyFont="1" applyFill="1" applyBorder="1" applyAlignment="1">
      <alignment horizontal="right"/>
    </xf>
    <xf numFmtId="0" fontId="5" fillId="4" borderId="6" xfId="0" applyFont="1" applyFill="1" applyBorder="1" applyAlignment="1">
      <alignment horizontal="left"/>
    </xf>
    <xf numFmtId="43" fontId="5" fillId="4" borderId="6" xfId="2" applyNumberFormat="1" applyFont="1" applyFill="1" applyBorder="1" applyAlignment="1">
      <alignment horizontal="right"/>
    </xf>
    <xf numFmtId="43" fontId="5" fillId="4" borderId="6" xfId="0" applyNumberFormat="1" applyFont="1" applyFill="1" applyBorder="1" applyAlignment="1">
      <alignment horizontal="right"/>
    </xf>
    <xf numFmtId="167" fontId="5" fillId="4" borderId="6" xfId="0" applyNumberFormat="1" applyFont="1" applyFill="1" applyBorder="1" applyAlignment="1">
      <alignment horizontal="right"/>
    </xf>
    <xf numFmtId="167" fontId="5" fillId="4" borderId="7" xfId="0" applyNumberFormat="1" applyFont="1" applyFill="1" applyBorder="1" applyAlignment="1">
      <alignment horizontal="right"/>
    </xf>
    <xf numFmtId="0" fontId="5" fillId="4" borderId="8" xfId="0" applyFont="1" applyFill="1" applyBorder="1" applyAlignment="1"/>
    <xf numFmtId="0" fontId="5" fillId="4" borderId="0" xfId="0" applyFont="1" applyFill="1" applyBorder="1" applyAlignment="1"/>
    <xf numFmtId="41" fontId="5" fillId="4" borderId="0" xfId="1" applyNumberFormat="1" applyFont="1" applyFill="1" applyBorder="1" applyAlignment="1">
      <alignment horizontal="right"/>
    </xf>
    <xf numFmtId="41" fontId="5" fillId="4" borderId="0" xfId="2" applyNumberFormat="1" applyFont="1" applyFill="1" applyBorder="1" applyAlignment="1">
      <alignment horizontal="right"/>
    </xf>
    <xf numFmtId="43" fontId="5" fillId="4" borderId="0" xfId="2" applyNumberFormat="1" applyFont="1" applyFill="1" applyBorder="1" applyAlignment="1">
      <alignment horizontal="right"/>
    </xf>
    <xf numFmtId="43" fontId="5" fillId="4" borderId="0" xfId="0" applyNumberFormat="1" applyFont="1" applyFill="1" applyBorder="1" applyAlignment="1">
      <alignment horizontal="right"/>
    </xf>
    <xf numFmtId="0" fontId="5" fillId="4" borderId="0" xfId="0" applyFont="1" applyFill="1" applyBorder="1" applyAlignment="1">
      <alignment horizontal="right"/>
    </xf>
    <xf numFmtId="175" fontId="5" fillId="4" borderId="0" xfId="0" applyNumberFormat="1" applyFont="1" applyFill="1" applyBorder="1" applyAlignment="1">
      <alignment horizontal="right"/>
    </xf>
    <xf numFmtId="175" fontId="5" fillId="4" borderId="9" xfId="0" applyNumberFormat="1" applyFont="1" applyFill="1" applyBorder="1" applyAlignment="1">
      <alignment horizontal="right"/>
    </xf>
    <xf numFmtId="41" fontId="18" fillId="4" borderId="0" xfId="2" applyNumberFormat="1" applyFont="1" applyFill="1" applyBorder="1" applyAlignment="1">
      <alignment horizontal="right"/>
    </xf>
    <xf numFmtId="41" fontId="5" fillId="4" borderId="9" xfId="2" applyNumberFormat="1" applyFont="1" applyFill="1" applyBorder="1" applyAlignment="1">
      <alignment horizontal="right"/>
    </xf>
    <xf numFmtId="0" fontId="5" fillId="4" borderId="189" xfId="0" applyFont="1" applyFill="1" applyBorder="1" applyAlignment="1">
      <alignment horizontal="left"/>
    </xf>
    <xf numFmtId="0" fontId="5" fillId="4" borderId="190" xfId="0" applyFont="1" applyFill="1" applyBorder="1" applyAlignment="1">
      <alignment horizontal="left"/>
    </xf>
    <xf numFmtId="41" fontId="18" fillId="4" borderId="191" xfId="2" applyNumberFormat="1" applyFont="1" applyFill="1" applyBorder="1" applyAlignment="1">
      <alignment horizontal="right"/>
    </xf>
    <xf numFmtId="0" fontId="5" fillId="4" borderId="192" xfId="0" applyFont="1" applyFill="1" applyBorder="1" applyAlignment="1">
      <alignment horizontal="left"/>
    </xf>
    <xf numFmtId="41" fontId="18" fillId="4" borderId="4" xfId="2" applyNumberFormat="1" applyFont="1" applyFill="1" applyBorder="1" applyAlignment="1">
      <alignment horizontal="right"/>
    </xf>
    <xf numFmtId="41" fontId="5" fillId="4" borderId="19" xfId="2" applyNumberFormat="1" applyFont="1" applyFill="1" applyBorder="1" applyAlignment="1">
      <alignment horizontal="right"/>
    </xf>
    <xf numFmtId="41" fontId="18" fillId="4" borderId="2" xfId="2" applyNumberFormat="1" applyFont="1" applyFill="1" applyBorder="1" applyAlignment="1">
      <alignment horizontal="right"/>
    </xf>
    <xf numFmtId="41" fontId="5" fillId="4" borderId="3" xfId="2" applyNumberFormat="1" applyFont="1" applyFill="1" applyBorder="1" applyAlignment="1">
      <alignment horizontal="right"/>
    </xf>
    <xf numFmtId="0" fontId="5" fillId="4" borderId="5" xfId="0" applyFont="1" applyFill="1" applyBorder="1" applyAlignment="1"/>
    <xf numFmtId="41" fontId="18" fillId="4" borderId="6" xfId="2" applyNumberFormat="1" applyFont="1" applyFill="1" applyBorder="1" applyAlignment="1">
      <alignment horizontal="right"/>
    </xf>
    <xf numFmtId="41" fontId="5" fillId="4" borderId="9" xfId="0" applyNumberFormat="1" applyFont="1" applyFill="1" applyBorder="1" applyAlignment="1">
      <alignment horizontal="right"/>
    </xf>
    <xf numFmtId="0" fontId="5" fillId="4" borderId="21" xfId="0" applyFont="1" applyFill="1" applyBorder="1" applyAlignment="1">
      <alignment horizontal="left"/>
    </xf>
    <xf numFmtId="41" fontId="18" fillId="4" borderId="20" xfId="2" applyNumberFormat="1" applyFont="1" applyFill="1" applyBorder="1" applyAlignment="1">
      <alignment horizontal="right"/>
    </xf>
    <xf numFmtId="41" fontId="5" fillId="4" borderId="22" xfId="2" applyNumberFormat="1" applyFont="1" applyFill="1" applyBorder="1" applyAlignment="1">
      <alignment horizontal="right"/>
    </xf>
    <xf numFmtId="0" fontId="22" fillId="0" borderId="0" xfId="0" applyFont="1" applyFill="1" applyAlignment="1"/>
    <xf numFmtId="0" fontId="22" fillId="4" borderId="0" xfId="0" applyFont="1" applyFill="1" applyAlignment="1"/>
    <xf numFmtId="37" fontId="16" fillId="3" borderId="0" xfId="13" applyFont="1" applyFill="1" applyProtection="1"/>
    <xf numFmtId="37" fontId="10" fillId="0" borderId="0" xfId="13" applyFont="1" applyProtection="1"/>
    <xf numFmtId="0" fontId="10" fillId="5" borderId="0" xfId="12" applyFont="1" applyFill="1" applyBorder="1" applyAlignment="1" applyProtection="1">
      <alignment horizontal="left"/>
    </xf>
    <xf numFmtId="164" fontId="10" fillId="5" borderId="1" xfId="12" applyNumberFormat="1" applyFont="1" applyFill="1" applyBorder="1" applyAlignment="1" applyProtection="1">
      <alignment horizontal="right"/>
    </xf>
    <xf numFmtId="164" fontId="10" fillId="5" borderId="2" xfId="12" applyNumberFormat="1" applyFont="1" applyFill="1" applyBorder="1" applyAlignment="1" applyProtection="1">
      <alignment horizontal="center"/>
    </xf>
    <xf numFmtId="164" fontId="10" fillId="5" borderId="3" xfId="12" applyNumberFormat="1" applyFont="1" applyFill="1" applyBorder="1" applyAlignment="1" applyProtection="1">
      <alignment horizontal="right"/>
    </xf>
    <xf numFmtId="164" fontId="41" fillId="5" borderId="5" xfId="12" applyNumberFormat="1" applyFont="1" applyFill="1" applyBorder="1" applyAlignment="1" applyProtection="1">
      <alignment horizontal="right"/>
    </xf>
    <xf numFmtId="164" fontId="41" fillId="5" borderId="7" xfId="12" applyNumberFormat="1" applyFont="1" applyFill="1" applyBorder="1" applyAlignment="1" applyProtection="1"/>
    <xf numFmtId="0" fontId="41" fillId="5" borderId="5" xfId="12" applyNumberFormat="1" applyFont="1" applyFill="1" applyBorder="1" applyAlignment="1" applyProtection="1">
      <alignment horizontal="right"/>
    </xf>
    <xf numFmtId="0" fontId="41" fillId="5" borderId="6" xfId="12" applyNumberFormat="1" applyFont="1" applyFill="1" applyBorder="1" applyAlignment="1" applyProtection="1">
      <alignment horizontal="right"/>
    </xf>
    <xf numFmtId="0" fontId="10" fillId="5" borderId="7" xfId="12" applyFont="1" applyFill="1" applyBorder="1" applyAlignment="1" applyProtection="1">
      <alignment horizontal="center"/>
    </xf>
    <xf numFmtId="0" fontId="10" fillId="5" borderId="5" xfId="12" applyFont="1" applyFill="1" applyBorder="1" applyAlignment="1" applyProtection="1">
      <alignment horizontal="center"/>
    </xf>
    <xf numFmtId="0" fontId="41" fillId="5" borderId="0" xfId="12" applyFont="1" applyFill="1" applyBorder="1" applyAlignment="1" applyProtection="1">
      <alignment horizontal="left"/>
    </xf>
    <xf numFmtId="0" fontId="10" fillId="5" borderId="0" xfId="12" quotePrefix="1" applyFont="1" applyFill="1" applyBorder="1" applyAlignment="1" applyProtection="1">
      <alignment horizontal="left"/>
    </xf>
    <xf numFmtId="0" fontId="42" fillId="5" borderId="0" xfId="12" quotePrefix="1" applyFont="1" applyFill="1" applyBorder="1" applyAlignment="1" applyProtection="1">
      <alignment horizontal="left"/>
    </xf>
    <xf numFmtId="0" fontId="41" fillId="5" borderId="56" xfId="12" applyNumberFormat="1" applyFont="1" applyFill="1" applyBorder="1" applyAlignment="1" applyProtection="1">
      <alignment horizontal="right"/>
    </xf>
    <xf numFmtId="0" fontId="41" fillId="5" borderId="19" xfId="12" applyNumberFormat="1" applyFont="1" applyFill="1" applyBorder="1" applyAlignment="1" applyProtection="1"/>
    <xf numFmtId="0" fontId="41" fillId="5" borderId="4" xfId="12" applyNumberFormat="1" applyFont="1" applyFill="1" applyBorder="1" applyAlignment="1" applyProtection="1">
      <alignment horizontal="right"/>
    </xf>
    <xf numFmtId="0" fontId="10" fillId="5" borderId="4" xfId="12" quotePrefix="1" applyNumberFormat="1" applyFont="1" applyFill="1" applyBorder="1" applyAlignment="1" applyProtection="1">
      <alignment horizontal="left"/>
    </xf>
    <xf numFmtId="0" fontId="10" fillId="5" borderId="19" xfId="12" applyNumberFormat="1" applyFont="1" applyFill="1" applyBorder="1" applyAlignment="1" applyProtection="1">
      <alignment horizontal="center"/>
    </xf>
    <xf numFmtId="0" fontId="10" fillId="5" borderId="56" xfId="12" applyNumberFormat="1" applyFont="1" applyFill="1" applyBorder="1" applyAlignment="1" applyProtection="1">
      <alignment horizontal="center"/>
    </xf>
    <xf numFmtId="0" fontId="41" fillId="3" borderId="0" xfId="12" applyFont="1" applyFill="1" applyBorder="1" applyAlignment="1" applyProtection="1"/>
    <xf numFmtId="164" fontId="41" fillId="5" borderId="7" xfId="12" applyNumberFormat="1" applyFont="1" applyFill="1" applyBorder="1" applyAlignment="1" applyProtection="1">
      <alignment horizontal="right"/>
    </xf>
    <xf numFmtId="164" fontId="41" fillId="5" borderId="6" xfId="12" applyNumberFormat="1" applyFont="1" applyFill="1" applyBorder="1" applyAlignment="1" applyProtection="1">
      <alignment horizontal="right"/>
    </xf>
    <xf numFmtId="164" fontId="41" fillId="5" borderId="9" xfId="12" applyNumberFormat="1" applyFont="1" applyFill="1" applyBorder="1" applyAlignment="1" applyProtection="1">
      <alignment horizontal="right"/>
    </xf>
    <xf numFmtId="0" fontId="10" fillId="3" borderId="195" xfId="12" applyFont="1" applyFill="1" applyBorder="1" applyAlignment="1" applyProtection="1">
      <alignment horizontal="left" vertical="top"/>
    </xf>
    <xf numFmtId="0" fontId="10" fillId="3" borderId="195" xfId="12" applyFont="1" applyFill="1" applyBorder="1" applyAlignment="1" applyProtection="1">
      <alignment horizontal="left" vertical="top" indent="1"/>
    </xf>
    <xf numFmtId="0" fontId="10" fillId="3" borderId="195" xfId="12" applyFont="1" applyFill="1" applyBorder="1" applyAlignment="1" applyProtection="1">
      <alignment horizontal="left" vertical="top" indent="2"/>
    </xf>
    <xf numFmtId="164" fontId="41" fillId="5" borderId="9" xfId="14" applyNumberFormat="1" applyFont="1" applyFill="1" applyBorder="1" applyAlignment="1" applyProtection="1">
      <alignment horizontal="right"/>
    </xf>
    <xf numFmtId="164" fontId="10" fillId="5" borderId="196" xfId="14" applyNumberFormat="1" applyFont="1" applyFill="1" applyBorder="1" applyAlignment="1" applyProtection="1">
      <alignment horizontal="right"/>
    </xf>
    <xf numFmtId="164" fontId="43" fillId="5" borderId="195" xfId="14" applyNumberFormat="1" applyFont="1" applyFill="1" applyBorder="1" applyAlignment="1" applyProtection="1">
      <alignment horizontal="right"/>
    </xf>
    <xf numFmtId="0" fontId="10" fillId="3" borderId="197" xfId="12" applyFont="1" applyFill="1" applyBorder="1" applyAlignment="1" applyProtection="1">
      <alignment horizontal="left" vertical="top"/>
    </xf>
    <xf numFmtId="0" fontId="10" fillId="3" borderId="197" xfId="12" applyFont="1" applyFill="1" applyBorder="1" applyAlignment="1" applyProtection="1">
      <alignment horizontal="left" vertical="top" indent="1"/>
    </xf>
    <xf numFmtId="0" fontId="10" fillId="4" borderId="197" xfId="12" applyFont="1" applyFill="1" applyBorder="1" applyAlignment="1" applyProtection="1">
      <alignment horizontal="left" vertical="top"/>
    </xf>
    <xf numFmtId="0" fontId="10" fillId="4" borderId="197" xfId="12" applyFont="1" applyFill="1" applyBorder="1" applyAlignment="1" applyProtection="1">
      <alignment horizontal="left" vertical="top" indent="1"/>
    </xf>
    <xf numFmtId="0" fontId="10" fillId="4" borderId="195" xfId="12" applyFont="1" applyFill="1" applyBorder="1" applyAlignment="1" applyProtection="1">
      <alignment horizontal="left" vertical="top" indent="2"/>
    </xf>
    <xf numFmtId="164" fontId="41" fillId="4" borderId="9" xfId="14" applyNumberFormat="1" applyFont="1" applyFill="1" applyBorder="1" applyAlignment="1" applyProtection="1">
      <alignment horizontal="right"/>
    </xf>
    <xf numFmtId="164" fontId="10" fillId="4" borderId="196" xfId="14" applyNumberFormat="1" applyFont="1" applyFill="1" applyBorder="1" applyAlignment="1" applyProtection="1">
      <alignment horizontal="right"/>
    </xf>
    <xf numFmtId="164" fontId="43" fillId="4" borderId="195" xfId="14" applyNumberFormat="1" applyFont="1" applyFill="1" applyBorder="1" applyAlignment="1" applyProtection="1">
      <alignment horizontal="right"/>
    </xf>
    <xf numFmtId="164" fontId="10" fillId="5" borderId="8" xfId="14" applyNumberFormat="1" applyFont="1" applyFill="1" applyBorder="1" applyAlignment="1" applyProtection="1">
      <alignment horizontal="right"/>
    </xf>
    <xf numFmtId="164" fontId="43" fillId="5" borderId="0" xfId="14" applyNumberFormat="1" applyFont="1" applyFill="1" applyBorder="1" applyAlignment="1" applyProtection="1">
      <alignment horizontal="right"/>
    </xf>
    <xf numFmtId="164" fontId="41" fillId="5" borderId="3" xfId="14" applyNumberFormat="1" applyFont="1" applyFill="1" applyBorder="1" applyAlignment="1" applyProtection="1">
      <alignment horizontal="right"/>
    </xf>
    <xf numFmtId="164" fontId="10" fillId="5" borderId="1" xfId="14" applyNumberFormat="1" applyFont="1" applyFill="1" applyBorder="1" applyAlignment="1" applyProtection="1">
      <alignment horizontal="right"/>
    </xf>
    <xf numFmtId="164" fontId="43" fillId="5" borderId="2" xfId="14" applyNumberFormat="1" applyFont="1" applyFill="1" applyBorder="1" applyAlignment="1" applyProtection="1">
      <alignment horizontal="right"/>
    </xf>
    <xf numFmtId="0" fontId="41" fillId="3" borderId="198" xfId="12" applyFont="1" applyFill="1" applyBorder="1" applyAlignment="1" applyProtection="1">
      <alignment horizontal="left" vertical="top"/>
    </xf>
    <xf numFmtId="164" fontId="41" fillId="3" borderId="9" xfId="14" applyNumberFormat="1" applyFont="1" applyFill="1" applyBorder="1" applyAlignment="1" applyProtection="1">
      <alignment horizontal="right"/>
    </xf>
    <xf numFmtId="164" fontId="10" fillId="3" borderId="196" xfId="14" applyNumberFormat="1" applyFont="1" applyFill="1" applyBorder="1" applyAlignment="1" applyProtection="1">
      <alignment horizontal="right"/>
    </xf>
    <xf numFmtId="164" fontId="43" fillId="3" borderId="195" xfId="14" applyNumberFormat="1" applyFont="1" applyFill="1" applyBorder="1" applyAlignment="1" applyProtection="1">
      <alignment horizontal="right"/>
    </xf>
    <xf numFmtId="0" fontId="10" fillId="4" borderId="195" xfId="12" applyFont="1" applyFill="1" applyBorder="1" applyAlignment="1" applyProtection="1">
      <alignment horizontal="left" vertical="top"/>
    </xf>
    <xf numFmtId="0" fontId="10" fillId="4" borderId="197" xfId="12" applyFont="1" applyFill="1" applyBorder="1" applyAlignment="1" applyProtection="1">
      <alignment horizontal="left" vertical="top" indent="2"/>
    </xf>
    <xf numFmtId="0" fontId="10" fillId="4" borderId="198" xfId="12" applyFont="1" applyFill="1" applyBorder="1" applyAlignment="1" applyProtection="1">
      <alignment horizontal="left" vertical="top"/>
    </xf>
    <xf numFmtId="0" fontId="10" fillId="4" borderId="198" xfId="12" applyFont="1" applyFill="1" applyBorder="1" applyAlignment="1" applyProtection="1">
      <alignment horizontal="left" vertical="top" indent="2"/>
    </xf>
    <xf numFmtId="164" fontId="10" fillId="4" borderId="8" xfId="14" applyNumberFormat="1" applyFont="1" applyFill="1" applyBorder="1" applyAlignment="1" applyProtection="1">
      <alignment horizontal="right"/>
    </xf>
    <xf numFmtId="164" fontId="43" fillId="4" borderId="0" xfId="14" applyNumberFormat="1" applyFont="1" applyFill="1" applyBorder="1" applyAlignment="1" applyProtection="1">
      <alignment horizontal="right"/>
    </xf>
    <xf numFmtId="0" fontId="10" fillId="4" borderId="195" xfId="12" applyFont="1" applyFill="1" applyBorder="1" applyAlignment="1" applyProtection="1">
      <alignment horizontal="left" vertical="top" wrapText="1"/>
    </xf>
    <xf numFmtId="0" fontId="10" fillId="4" borderId="197" xfId="12" applyFont="1" applyFill="1" applyBorder="1" applyAlignment="1" applyProtection="1">
      <alignment vertical="top"/>
    </xf>
    <xf numFmtId="164" fontId="41" fillId="4" borderId="3" xfId="14" applyNumberFormat="1" applyFont="1" applyFill="1" applyBorder="1" applyAlignment="1" applyProtection="1">
      <alignment horizontal="right"/>
    </xf>
    <xf numFmtId="164" fontId="10" fillId="4" borderId="1" xfId="14" applyNumberFormat="1" applyFont="1" applyFill="1" applyBorder="1" applyAlignment="1" applyProtection="1">
      <alignment horizontal="right"/>
    </xf>
    <xf numFmtId="164" fontId="43" fillId="4" borderId="2" xfId="14" applyNumberFormat="1" applyFont="1" applyFill="1" applyBorder="1" applyAlignment="1" applyProtection="1">
      <alignment horizontal="right"/>
    </xf>
    <xf numFmtId="164" fontId="41" fillId="3" borderId="3" xfId="14" applyNumberFormat="1" applyFont="1" applyFill="1" applyBorder="1" applyAlignment="1" applyProtection="1">
      <alignment horizontal="right"/>
    </xf>
    <xf numFmtId="164" fontId="10" fillId="3" borderId="3" xfId="14" applyNumberFormat="1" applyFont="1" applyFill="1" applyBorder="1" applyAlignment="1" applyProtection="1">
      <alignment horizontal="right"/>
    </xf>
    <xf numFmtId="0" fontId="41" fillId="4" borderId="198" xfId="12" applyFont="1" applyFill="1" applyBorder="1" applyAlignment="1" applyProtection="1">
      <alignment horizontal="left"/>
    </xf>
    <xf numFmtId="164" fontId="41" fillId="4" borderId="0" xfId="14" applyNumberFormat="1" applyFont="1" applyFill="1" applyBorder="1" applyAlignment="1" applyProtection="1">
      <alignment horizontal="right"/>
    </xf>
    <xf numFmtId="0" fontId="10" fillId="4" borderId="195" xfId="12" applyFont="1" applyFill="1" applyBorder="1" applyAlignment="1" applyProtection="1">
      <alignment horizontal="left" vertical="top" indent="1"/>
    </xf>
    <xf numFmtId="0" fontId="41" fillId="4" borderId="198" xfId="12" applyFont="1" applyFill="1" applyBorder="1" applyAlignment="1" applyProtection="1">
      <alignment horizontal="left" vertical="top"/>
    </xf>
    <xf numFmtId="164" fontId="41" fillId="4" borderId="7" xfId="14" applyNumberFormat="1" applyFont="1" applyFill="1" applyBorder="1" applyAlignment="1" applyProtection="1">
      <alignment horizontal="right"/>
    </xf>
    <xf numFmtId="164" fontId="10" fillId="4" borderId="5" xfId="14" applyNumberFormat="1" applyFont="1" applyFill="1" applyBorder="1" applyAlignment="1" applyProtection="1">
      <alignment horizontal="right"/>
    </xf>
    <xf numFmtId="164" fontId="43" fillId="4" borderId="6" xfId="14" applyNumberFormat="1" applyFont="1" applyFill="1" applyBorder="1" applyAlignment="1" applyProtection="1">
      <alignment horizontal="right"/>
    </xf>
    <xf numFmtId="164" fontId="41" fillId="3" borderId="7" xfId="14" applyNumberFormat="1" applyFont="1" applyFill="1" applyBorder="1" applyAlignment="1" applyProtection="1">
      <alignment horizontal="right"/>
    </xf>
    <xf numFmtId="164" fontId="41" fillId="4" borderId="4" xfId="14" applyNumberFormat="1" applyFont="1" applyFill="1" applyBorder="1" applyAlignment="1" applyProtection="1">
      <alignment horizontal="right"/>
    </xf>
    <xf numFmtId="164" fontId="10" fillId="4" borderId="56" xfId="14" applyNumberFormat="1" applyFont="1" applyFill="1" applyBorder="1" applyAlignment="1" applyProtection="1">
      <alignment horizontal="right"/>
    </xf>
    <xf numFmtId="164" fontId="43" fillId="4" borderId="4" xfId="14" applyNumberFormat="1" applyFont="1" applyFill="1" applyBorder="1" applyAlignment="1" applyProtection="1">
      <alignment horizontal="right"/>
    </xf>
    <xf numFmtId="164" fontId="41" fillId="4" borderId="19" xfId="14" applyNumberFormat="1" applyFont="1" applyFill="1" applyBorder="1" applyAlignment="1" applyProtection="1">
      <alignment horizontal="right"/>
    </xf>
    <xf numFmtId="164" fontId="10" fillId="3" borderId="19" xfId="14" applyNumberFormat="1" applyFont="1" applyFill="1" applyBorder="1" applyAlignment="1" applyProtection="1">
      <alignment horizontal="right"/>
    </xf>
    <xf numFmtId="164" fontId="10" fillId="3" borderId="9" xfId="14" applyNumberFormat="1" applyFont="1" applyFill="1" applyBorder="1" applyAlignment="1" applyProtection="1">
      <alignment horizontal="right"/>
    </xf>
    <xf numFmtId="164" fontId="10" fillId="3" borderId="1" xfId="14" applyNumberFormat="1" applyFont="1" applyFill="1" applyBorder="1" applyAlignment="1" applyProtection="1">
      <alignment horizontal="right"/>
    </xf>
    <xf numFmtId="164" fontId="43" fillId="3" borderId="2" xfId="14" applyNumberFormat="1" applyFont="1" applyFill="1" applyBorder="1" applyAlignment="1" applyProtection="1">
      <alignment horizontal="right"/>
    </xf>
    <xf numFmtId="37" fontId="44" fillId="0" borderId="0" xfId="13" applyFont="1" applyProtection="1"/>
    <xf numFmtId="37" fontId="45" fillId="0" borderId="0" xfId="13" applyFont="1" applyProtection="1"/>
    <xf numFmtId="37" fontId="46" fillId="0" borderId="0" xfId="13" applyFont="1" applyProtection="1"/>
    <xf numFmtId="37" fontId="46" fillId="0" borderId="0" xfId="13" applyFont="1" applyAlignment="1" applyProtection="1">
      <alignment horizontal="center"/>
    </xf>
    <xf numFmtId="37" fontId="46" fillId="0" borderId="0" xfId="13" applyNumberFormat="1" applyFont="1" applyProtection="1"/>
    <xf numFmtId="0" fontId="47" fillId="0" borderId="0" xfId="11" applyFont="1" applyAlignment="1"/>
    <xf numFmtId="0" fontId="48" fillId="0" borderId="0" xfId="11" applyFont="1" applyAlignment="1"/>
    <xf numFmtId="0" fontId="49" fillId="3" borderId="0" xfId="12" applyFont="1" applyFill="1" applyBorder="1" applyAlignment="1" applyProtection="1">
      <alignment horizontal="left" vertical="center"/>
    </xf>
    <xf numFmtId="0" fontId="5" fillId="5" borderId="0" xfId="12" quotePrefix="1" applyFont="1" applyFill="1" applyBorder="1" applyAlignment="1" applyProtection="1">
      <alignment horizontal="left"/>
    </xf>
    <xf numFmtId="0" fontId="5" fillId="5" borderId="8" xfId="12" applyNumberFormat="1" applyFont="1" applyFill="1" applyBorder="1" applyAlignment="1" applyProtection="1">
      <alignment horizontal="right"/>
    </xf>
    <xf numFmtId="0" fontId="5" fillId="5" borderId="0" xfId="12" applyNumberFormat="1" applyFont="1" applyFill="1" applyBorder="1" applyAlignment="1" applyProtection="1">
      <alignment horizontal="right"/>
    </xf>
    <xf numFmtId="164" fontId="5" fillId="5" borderId="0" xfId="12" applyNumberFormat="1" applyFont="1" applyFill="1" applyBorder="1" applyAlignment="1" applyProtection="1">
      <alignment horizontal="right"/>
    </xf>
    <xf numFmtId="0" fontId="50" fillId="5" borderId="6" xfId="12" quotePrefix="1" applyNumberFormat="1" applyFont="1" applyFill="1" applyBorder="1" applyAlignment="1" applyProtection="1">
      <alignment horizontal="left"/>
    </xf>
    <xf numFmtId="0" fontId="5" fillId="5" borderId="6" xfId="12" applyNumberFormat="1" applyFont="1" applyFill="1" applyBorder="1" applyAlignment="1" applyProtection="1">
      <alignment horizontal="right"/>
    </xf>
    <xf numFmtId="0" fontId="5" fillId="5" borderId="9" xfId="12" applyFont="1" applyFill="1" applyBorder="1" applyProtection="1"/>
    <xf numFmtId="164" fontId="48" fillId="5" borderId="0" xfId="12" quotePrefix="1" applyNumberFormat="1" applyFont="1" applyFill="1" applyBorder="1" applyAlignment="1" applyProtection="1"/>
    <xf numFmtId="37" fontId="5" fillId="3" borderId="9" xfId="17" applyFont="1" applyFill="1" applyBorder="1" applyAlignment="1" applyProtection="1">
      <alignment horizontal="left"/>
    </xf>
    <xf numFmtId="0" fontId="5" fillId="5" borderId="56" xfId="12" applyNumberFormat="1" applyFont="1" applyFill="1" applyBorder="1" applyAlignment="1" applyProtection="1">
      <alignment horizontal="right"/>
    </xf>
    <xf numFmtId="0" fontId="5" fillId="5" borderId="4" xfId="12" applyNumberFormat="1" applyFont="1" applyFill="1" applyBorder="1" applyAlignment="1" applyProtection="1">
      <alignment horizontal="right"/>
    </xf>
    <xf numFmtId="164" fontId="5" fillId="5" borderId="4" xfId="12" applyNumberFormat="1" applyFont="1" applyFill="1" applyBorder="1" applyAlignment="1" applyProtection="1">
      <alignment horizontal="right"/>
    </xf>
    <xf numFmtId="164" fontId="48" fillId="5" borderId="4" xfId="12" quotePrefix="1" applyNumberFormat="1" applyFont="1" applyFill="1" applyBorder="1" applyAlignment="1" applyProtection="1"/>
    <xf numFmtId="0" fontId="5" fillId="5" borderId="19" xfId="12" quotePrefix="1" applyFont="1" applyFill="1" applyBorder="1" applyAlignment="1" applyProtection="1">
      <alignment horizontal="right"/>
    </xf>
    <xf numFmtId="0" fontId="5" fillId="5" borderId="5" xfId="12" applyFont="1" applyFill="1" applyBorder="1" applyProtection="1"/>
    <xf numFmtId="0" fontId="5" fillId="5" borderId="6" xfId="12" applyFont="1" applyFill="1" applyBorder="1" applyProtection="1"/>
    <xf numFmtId="0" fontId="5" fillId="5" borderId="7" xfId="12" applyFont="1" applyFill="1" applyBorder="1" applyProtection="1"/>
    <xf numFmtId="0" fontId="18" fillId="5" borderId="195" xfId="12" applyFont="1" applyFill="1" applyBorder="1" applyAlignment="1" applyProtection="1"/>
    <xf numFmtId="0" fontId="18" fillId="5" borderId="195" xfId="12" applyFont="1" applyFill="1" applyBorder="1" applyAlignment="1" applyProtection="1">
      <alignment horizontal="left"/>
    </xf>
    <xf numFmtId="164" fontId="48" fillId="5" borderId="0" xfId="18" applyNumberFormat="1" applyFont="1" applyFill="1" applyBorder="1" applyAlignment="1" applyProtection="1">
      <alignment horizontal="right"/>
    </xf>
    <xf numFmtId="164" fontId="18" fillId="5" borderId="0" xfId="18" applyNumberFormat="1" applyFont="1" applyFill="1" applyBorder="1" applyAlignment="1" applyProtection="1">
      <alignment horizontal="right"/>
    </xf>
    <xf numFmtId="176" fontId="5" fillId="5" borderId="9" xfId="12" applyNumberFormat="1" applyFont="1" applyFill="1" applyBorder="1" applyProtection="1"/>
    <xf numFmtId="0" fontId="18" fillId="5" borderId="197" xfId="12" applyFont="1" applyFill="1" applyBorder="1" applyAlignment="1" applyProtection="1"/>
    <xf numFmtId="164" fontId="48" fillId="5" borderId="197" xfId="18" applyNumberFormat="1" applyFont="1" applyFill="1" applyBorder="1" applyAlignment="1" applyProtection="1">
      <alignment horizontal="right"/>
    </xf>
    <xf numFmtId="164" fontId="18" fillId="5" borderId="197" xfId="18" applyNumberFormat="1" applyFont="1" applyFill="1" applyBorder="1" applyAlignment="1" applyProtection="1">
      <alignment horizontal="right"/>
    </xf>
    <xf numFmtId="37" fontId="5" fillId="5" borderId="9" xfId="12" applyNumberFormat="1" applyFont="1" applyFill="1" applyBorder="1" applyProtection="1"/>
    <xf numFmtId="0" fontId="5" fillId="5" borderId="195" xfId="12" quotePrefix="1" applyFont="1" applyFill="1" applyBorder="1" applyAlignment="1" applyProtection="1">
      <alignment horizontal="left"/>
    </xf>
    <xf numFmtId="0" fontId="5" fillId="3" borderId="195" xfId="12" applyFont="1" applyFill="1" applyBorder="1" applyAlignment="1" applyProtection="1"/>
    <xf numFmtId="0" fontId="5" fillId="3" borderId="197" xfId="12" applyFont="1" applyFill="1" applyBorder="1" applyAlignment="1" applyProtection="1">
      <alignment horizontal="left"/>
    </xf>
    <xf numFmtId="0" fontId="5" fillId="5" borderId="197" xfId="18" applyNumberFormat="1" applyFont="1" applyFill="1" applyBorder="1" applyAlignment="1" applyProtection="1">
      <alignment horizontal="right"/>
    </xf>
    <xf numFmtId="164" fontId="18" fillId="5" borderId="195" xfId="18" applyNumberFormat="1" applyFont="1" applyFill="1" applyBorder="1" applyAlignment="1" applyProtection="1">
      <alignment horizontal="right"/>
    </xf>
    <xf numFmtId="0" fontId="5" fillId="3" borderId="197" xfId="12" applyFont="1" applyFill="1" applyBorder="1" applyAlignment="1" applyProtection="1"/>
    <xf numFmtId="0" fontId="5" fillId="5" borderId="195" xfId="18" applyNumberFormat="1" applyFont="1" applyFill="1" applyBorder="1" applyAlignment="1" applyProtection="1">
      <alignment horizontal="right"/>
    </xf>
    <xf numFmtId="0" fontId="5" fillId="5" borderId="195" xfId="12" applyFont="1" applyFill="1" applyBorder="1" applyAlignment="1" applyProtection="1">
      <alignment horizontal="left"/>
    </xf>
    <xf numFmtId="0" fontId="5" fillId="5" borderId="197" xfId="12" applyFont="1" applyFill="1" applyBorder="1" applyAlignment="1" applyProtection="1">
      <alignment horizontal="left"/>
    </xf>
    <xf numFmtId="0" fontId="5" fillId="5" borderId="198" xfId="12" applyFont="1" applyFill="1" applyBorder="1" applyAlignment="1" applyProtection="1">
      <alignment horizontal="left"/>
    </xf>
    <xf numFmtId="0" fontId="5" fillId="5" borderId="198" xfId="18" applyNumberFormat="1" applyFont="1" applyFill="1" applyBorder="1" applyAlignment="1" applyProtection="1">
      <alignment horizontal="right"/>
    </xf>
    <xf numFmtId="164" fontId="18" fillId="5" borderId="198" xfId="18" applyNumberFormat="1" applyFont="1" applyFill="1" applyBorder="1" applyAlignment="1" applyProtection="1">
      <alignment horizontal="right"/>
    </xf>
    <xf numFmtId="0" fontId="18" fillId="3" borderId="195" xfId="12" applyFont="1" applyFill="1" applyBorder="1" applyAlignment="1" applyProtection="1"/>
    <xf numFmtId="37" fontId="5" fillId="3" borderId="0" xfId="17" applyFont="1" applyFill="1" applyProtection="1"/>
    <xf numFmtId="0" fontId="5" fillId="5" borderId="0" xfId="18" applyNumberFormat="1" applyFont="1" applyFill="1" applyBorder="1" applyAlignment="1" applyProtection="1">
      <alignment horizontal="right"/>
    </xf>
    <xf numFmtId="164" fontId="48" fillId="5" borderId="2" xfId="18" applyNumberFormat="1" applyFont="1" applyFill="1" applyBorder="1" applyAlignment="1" applyProtection="1">
      <alignment horizontal="right"/>
    </xf>
    <xf numFmtId="164" fontId="18" fillId="5" borderId="2" xfId="18" applyNumberFormat="1" applyFont="1" applyFill="1" applyBorder="1" applyAlignment="1" applyProtection="1">
      <alignment horizontal="right"/>
    </xf>
    <xf numFmtId="176" fontId="5" fillId="5" borderId="3" xfId="12" applyNumberFormat="1" applyFont="1" applyFill="1" applyBorder="1" applyProtection="1"/>
    <xf numFmtId="0" fontId="51" fillId="0" borderId="0" xfId="11" applyFont="1" applyAlignment="1"/>
    <xf numFmtId="0" fontId="52" fillId="0" borderId="0" xfId="15" applyFont="1" applyAlignment="1" applyProtection="1"/>
    <xf numFmtId="0" fontId="4" fillId="0" borderId="0" xfId="15" applyFont="1" applyAlignment="1" applyProtection="1"/>
    <xf numFmtId="0" fontId="4" fillId="3" borderId="0" xfId="15" applyFont="1" applyFill="1" applyBorder="1" applyAlignment="1" applyProtection="1"/>
    <xf numFmtId="164" fontId="7" fillId="3" borderId="1" xfId="15" applyNumberFormat="1" applyFont="1" applyFill="1" applyBorder="1" applyAlignment="1" applyProtection="1">
      <alignment horizontal="right"/>
    </xf>
    <xf numFmtId="0" fontId="4" fillId="3" borderId="3" xfId="15" applyFont="1" applyFill="1" applyBorder="1" applyAlignment="1" applyProtection="1"/>
    <xf numFmtId="164" fontId="4" fillId="3" borderId="2" xfId="15" applyNumberFormat="1" applyFont="1" applyFill="1" applyBorder="1" applyAlignment="1" applyProtection="1">
      <alignment horizontal="right"/>
    </xf>
    <xf numFmtId="164" fontId="7" fillId="3" borderId="4" xfId="15" applyNumberFormat="1" applyFont="1" applyFill="1" applyBorder="1" applyAlignment="1" applyProtection="1">
      <alignment horizontal="right"/>
    </xf>
    <xf numFmtId="0" fontId="54" fillId="3" borderId="4" xfId="15" applyFont="1" applyFill="1" applyBorder="1" applyAlignment="1" applyProtection="1">
      <alignment horizontal="left"/>
    </xf>
    <xf numFmtId="0" fontId="4" fillId="3" borderId="195" xfId="15" applyFont="1" applyFill="1" applyBorder="1" applyAlignment="1" applyProtection="1">
      <alignment horizontal="left"/>
    </xf>
    <xf numFmtId="41" fontId="4" fillId="3" borderId="9" xfId="15" applyNumberFormat="1" applyFont="1" applyFill="1" applyBorder="1" applyAlignment="1" applyProtection="1">
      <alignment horizontal="right"/>
    </xf>
    <xf numFmtId="41" fontId="4" fillId="3" borderId="204" xfId="19" applyNumberFormat="1" applyFont="1" applyFill="1" applyBorder="1" applyAlignment="1" applyProtection="1">
      <alignment horizontal="right"/>
    </xf>
    <xf numFmtId="41" fontId="4" fillId="3" borderId="0" xfId="15" applyNumberFormat="1" applyFont="1" applyFill="1" applyBorder="1" applyAlignment="1" applyProtection="1">
      <alignment horizontal="right"/>
    </xf>
    <xf numFmtId="164" fontId="4" fillId="3" borderId="7" xfId="15" applyNumberFormat="1" applyFont="1" applyFill="1" applyBorder="1" applyAlignment="1" applyProtection="1">
      <alignment horizontal="right"/>
    </xf>
    <xf numFmtId="0" fontId="4" fillId="3" borderId="195" xfId="15" applyFont="1" applyFill="1" applyBorder="1" applyAlignment="1" applyProtection="1"/>
    <xf numFmtId="41" fontId="4" fillId="3" borderId="196" xfId="19" applyNumberFormat="1" applyFont="1" applyFill="1" applyBorder="1" applyAlignment="1" applyProtection="1">
      <alignment horizontal="right"/>
    </xf>
    <xf numFmtId="164" fontId="4" fillId="3" borderId="9" xfId="15" applyNumberFormat="1" applyFont="1" applyFill="1" applyBorder="1" applyAlignment="1" applyProtection="1">
      <alignment horizontal="right"/>
    </xf>
    <xf numFmtId="41" fontId="4" fillId="5" borderId="196" xfId="19" applyNumberFormat="1" applyFont="1" applyFill="1" applyBorder="1" applyAlignment="1" applyProtection="1">
      <alignment horizontal="right"/>
    </xf>
    <xf numFmtId="0" fontId="4" fillId="3" borderId="198" xfId="15" applyFont="1" applyFill="1" applyBorder="1" applyAlignment="1" applyProtection="1"/>
    <xf numFmtId="41" fontId="4" fillId="3" borderId="203" xfId="19" applyNumberFormat="1" applyFont="1" applyFill="1" applyBorder="1" applyAlignment="1" applyProtection="1">
      <alignment horizontal="right"/>
    </xf>
    <xf numFmtId="41" fontId="4" fillId="3" borderId="8" xfId="19" applyNumberFormat="1" applyFont="1" applyFill="1" applyBorder="1" applyAlignment="1" applyProtection="1">
      <alignment horizontal="right"/>
    </xf>
    <xf numFmtId="0" fontId="4" fillId="3" borderId="195" xfId="15" applyFont="1" applyFill="1" applyBorder="1" applyAlignment="1" applyProtection="1">
      <alignment wrapText="1"/>
    </xf>
    <xf numFmtId="0" fontId="4" fillId="5" borderId="195" xfId="15" applyFont="1" applyFill="1" applyBorder="1" applyAlignment="1" applyProtection="1"/>
    <xf numFmtId="0" fontId="4" fillId="5" borderId="197" xfId="15" applyFont="1" applyFill="1" applyBorder="1" applyAlignment="1" applyProtection="1"/>
    <xf numFmtId="41" fontId="4" fillId="5" borderId="9" xfId="15" applyNumberFormat="1" applyFont="1" applyFill="1" applyBorder="1" applyAlignment="1" applyProtection="1">
      <alignment horizontal="right"/>
    </xf>
    <xf numFmtId="41" fontId="4" fillId="5" borderId="8" xfId="19" applyNumberFormat="1" applyFont="1" applyFill="1" applyBorder="1" applyAlignment="1" applyProtection="1">
      <alignment horizontal="right"/>
    </xf>
    <xf numFmtId="41" fontId="4" fillId="5" borderId="0" xfId="15" applyNumberFormat="1" applyFont="1" applyFill="1" applyBorder="1" applyAlignment="1" applyProtection="1">
      <alignment horizontal="right"/>
    </xf>
    <xf numFmtId="164" fontId="4" fillId="5" borderId="9" xfId="15" applyNumberFormat="1" applyFont="1" applyFill="1" applyBorder="1" applyAlignment="1" applyProtection="1">
      <alignment horizontal="right"/>
    </xf>
    <xf numFmtId="41" fontId="4" fillId="3" borderId="3" xfId="15" applyNumberFormat="1" applyFont="1" applyFill="1" applyBorder="1" applyAlignment="1" applyProtection="1">
      <alignment horizontal="right"/>
    </xf>
    <xf numFmtId="41" fontId="4" fillId="3" borderId="1" xfId="19" applyNumberFormat="1" applyFont="1" applyFill="1" applyBorder="1" applyAlignment="1" applyProtection="1">
      <alignment horizontal="right"/>
    </xf>
    <xf numFmtId="41" fontId="4" fillId="3" borderId="2" xfId="15" applyNumberFormat="1" applyFont="1" applyFill="1" applyBorder="1" applyAlignment="1" applyProtection="1">
      <alignment horizontal="right"/>
    </xf>
    <xf numFmtId="164" fontId="4" fillId="3" borderId="3" xfId="15" applyNumberFormat="1" applyFont="1" applyFill="1" applyBorder="1" applyAlignment="1" applyProtection="1">
      <alignment horizontal="right"/>
    </xf>
    <xf numFmtId="41" fontId="4" fillId="3" borderId="8" xfId="15" applyNumberFormat="1" applyFont="1" applyFill="1" applyBorder="1" applyAlignment="1" applyProtection="1">
      <alignment horizontal="right"/>
    </xf>
    <xf numFmtId="41" fontId="4" fillId="3" borderId="19" xfId="15" applyNumberFormat="1" applyFont="1" applyFill="1" applyBorder="1" applyAlignment="1" applyProtection="1">
      <alignment horizontal="right"/>
    </xf>
    <xf numFmtId="41" fontId="4" fillId="3" borderId="4" xfId="15" applyNumberFormat="1" applyFont="1" applyFill="1" applyBorder="1" applyAlignment="1" applyProtection="1">
      <alignment horizontal="right"/>
    </xf>
    <xf numFmtId="164" fontId="4" fillId="3" borderId="19" xfId="15" applyNumberFormat="1" applyFont="1" applyFill="1" applyBorder="1" applyAlignment="1" applyProtection="1">
      <alignment horizontal="right"/>
    </xf>
    <xf numFmtId="0" fontId="22" fillId="4" borderId="0" xfId="15" quotePrefix="1" applyFont="1" applyFill="1" applyBorder="1" applyAlignment="1" applyProtection="1">
      <alignment horizontal="left"/>
    </xf>
    <xf numFmtId="0" fontId="93" fillId="0" borderId="0" xfId="15" applyAlignment="1" applyProtection="1"/>
    <xf numFmtId="0" fontId="93" fillId="0" borderId="0" xfId="15" applyAlignment="1" applyProtection="1">
      <alignment horizontal="center"/>
    </xf>
    <xf numFmtId="37" fontId="5" fillId="0" borderId="0" xfId="13" applyFont="1" applyProtection="1"/>
    <xf numFmtId="37" fontId="5" fillId="3" borderId="0" xfId="13" applyFont="1" applyFill="1" applyProtection="1"/>
    <xf numFmtId="37" fontId="4" fillId="0" borderId="0" xfId="13" applyFont="1" applyProtection="1"/>
    <xf numFmtId="0" fontId="4" fillId="5" borderId="0" xfId="12" applyFont="1" applyFill="1" applyBorder="1" applyAlignment="1" applyProtection="1">
      <alignment horizontal="left"/>
    </xf>
    <xf numFmtId="164" fontId="7" fillId="5" borderId="1" xfId="12" applyNumberFormat="1" applyFont="1" applyFill="1" applyBorder="1" applyAlignment="1" applyProtection="1">
      <alignment horizontal="right"/>
    </xf>
    <xf numFmtId="164" fontId="4" fillId="5" borderId="2" xfId="12" applyNumberFormat="1" applyFont="1" applyFill="1" applyBorder="1" applyAlignment="1" applyProtection="1">
      <alignment horizontal="right"/>
    </xf>
    <xf numFmtId="164" fontId="4" fillId="5" borderId="1" xfId="12" applyNumberFormat="1" applyFont="1" applyFill="1" applyBorder="1" applyAlignment="1" applyProtection="1">
      <alignment horizontal="right"/>
    </xf>
    <xf numFmtId="164" fontId="7" fillId="5" borderId="3" xfId="12" applyNumberFormat="1" applyFont="1" applyFill="1" applyBorder="1" applyAlignment="1" applyProtection="1"/>
    <xf numFmtId="0" fontId="4" fillId="5" borderId="0" xfId="12" applyFont="1" applyFill="1" applyBorder="1" applyAlignment="1" applyProtection="1"/>
    <xf numFmtId="164" fontId="7" fillId="5" borderId="5" xfId="12" applyNumberFormat="1" applyFont="1" applyFill="1" applyBorder="1" applyAlignment="1" applyProtection="1">
      <alignment horizontal="right"/>
    </xf>
    <xf numFmtId="164" fontId="4" fillId="5" borderId="6" xfId="12" applyNumberFormat="1" applyFont="1" applyFill="1" applyBorder="1" applyAlignment="1" applyProtection="1">
      <alignment horizontal="right"/>
    </xf>
    <xf numFmtId="164" fontId="4" fillId="5" borderId="5" xfId="12" applyNumberFormat="1" applyFont="1" applyFill="1" applyBorder="1" applyAlignment="1" applyProtection="1">
      <alignment horizontal="right"/>
    </xf>
    <xf numFmtId="164" fontId="7" fillId="5" borderId="7" xfId="12" applyNumberFormat="1" applyFont="1" applyFill="1" applyBorder="1" applyAlignment="1" applyProtection="1"/>
    <xf numFmtId="0" fontId="7" fillId="3" borderId="0" xfId="12" applyFont="1" applyFill="1" applyBorder="1" applyAlignment="1" applyProtection="1">
      <alignment horizontal="left"/>
    </xf>
    <xf numFmtId="0" fontId="7" fillId="5" borderId="8" xfId="12" applyNumberFormat="1" applyFont="1" applyFill="1" applyBorder="1" applyAlignment="1" applyProtection="1">
      <alignment horizontal="right"/>
    </xf>
    <xf numFmtId="0" fontId="4" fillId="5" borderId="0" xfId="12" applyNumberFormat="1" applyFont="1" applyFill="1" applyBorder="1" applyAlignment="1" applyProtection="1">
      <alignment horizontal="right"/>
    </xf>
    <xf numFmtId="0" fontId="4" fillId="5" borderId="8" xfId="12" applyNumberFormat="1" applyFont="1" applyFill="1" applyBorder="1" applyAlignment="1" applyProtection="1">
      <alignment horizontal="right"/>
    </xf>
    <xf numFmtId="0" fontId="7" fillId="5" borderId="9" xfId="12" applyNumberFormat="1" applyFont="1" applyFill="1" applyBorder="1" applyAlignment="1" applyProtection="1"/>
    <xf numFmtId="0" fontId="4" fillId="3" borderId="195" xfId="12" applyFont="1" applyFill="1" applyBorder="1" applyAlignment="1" applyProtection="1">
      <alignment horizontal="left" vertical="top"/>
    </xf>
    <xf numFmtId="41" fontId="4" fillId="3" borderId="0" xfId="14" applyNumberFormat="1" applyFont="1" applyFill="1" applyBorder="1" applyAlignment="1" applyProtection="1">
      <alignment horizontal="right"/>
    </xf>
    <xf numFmtId="41" fontId="4" fillId="3" borderId="196" xfId="14" applyNumberFormat="1" applyFont="1" applyFill="1" applyBorder="1" applyAlignment="1" applyProtection="1">
      <alignment horizontal="right"/>
    </xf>
    <xf numFmtId="41" fontId="7" fillId="3" borderId="9" xfId="14" applyNumberFormat="1" applyFont="1" applyFill="1" applyBorder="1" applyAlignment="1" applyProtection="1">
      <alignment horizontal="right"/>
    </xf>
    <xf numFmtId="164" fontId="7" fillId="3" borderId="9" xfId="14" applyNumberFormat="1" applyFont="1" applyFill="1" applyBorder="1" applyAlignment="1" applyProtection="1">
      <alignment horizontal="right"/>
    </xf>
    <xf numFmtId="0" fontId="4" fillId="3" borderId="198" xfId="12" applyFont="1" applyFill="1" applyBorder="1" applyAlignment="1" applyProtection="1">
      <alignment horizontal="left" vertical="top"/>
    </xf>
    <xf numFmtId="41" fontId="4" fillId="3" borderId="8" xfId="14" applyNumberFormat="1" applyFont="1" applyFill="1" applyBorder="1" applyAlignment="1" applyProtection="1">
      <alignment horizontal="right"/>
    </xf>
    <xf numFmtId="0" fontId="4" fillId="3" borderId="195" xfId="20" applyFont="1" applyFill="1" applyBorder="1" applyAlignment="1" applyProtection="1">
      <alignment horizontal="left" vertical="top"/>
    </xf>
    <xf numFmtId="0" fontId="4" fillId="3" borderId="195" xfId="20" applyFont="1" applyFill="1" applyBorder="1" applyAlignment="1" applyProtection="1">
      <alignment vertical="top"/>
    </xf>
    <xf numFmtId="0" fontId="4" fillId="3" borderId="197" xfId="12" applyFont="1" applyFill="1" applyBorder="1" applyAlignment="1" applyProtection="1">
      <alignment horizontal="left" vertical="top"/>
    </xf>
    <xf numFmtId="41" fontId="4" fillId="3" borderId="2" xfId="14" applyNumberFormat="1" applyFont="1" applyFill="1" applyBorder="1" applyAlignment="1" applyProtection="1">
      <alignment horizontal="right"/>
    </xf>
    <xf numFmtId="164" fontId="7" fillId="3" borderId="3" xfId="14" applyNumberFormat="1" applyFont="1" applyFill="1" applyBorder="1" applyAlignment="1" applyProtection="1">
      <alignment horizontal="right"/>
    </xf>
    <xf numFmtId="0" fontId="7" fillId="5" borderId="7" xfId="12" applyNumberFormat="1" applyFont="1" applyFill="1" applyBorder="1" applyAlignment="1" applyProtection="1">
      <alignment horizontal="center"/>
    </xf>
    <xf numFmtId="0" fontId="4" fillId="3" borderId="0" xfId="12" applyFont="1" applyFill="1" applyBorder="1" applyAlignment="1" applyProtection="1">
      <alignment horizontal="left" vertical="top"/>
    </xf>
    <xf numFmtId="164" fontId="7" fillId="3" borderId="8" xfId="14" applyNumberFormat="1" applyFont="1" applyFill="1" applyBorder="1" applyAlignment="1" applyProtection="1">
      <alignment horizontal="right"/>
    </xf>
    <xf numFmtId="164" fontId="4" fillId="3" borderId="0" xfId="14" applyNumberFormat="1" applyFont="1" applyFill="1" applyBorder="1" applyAlignment="1" applyProtection="1">
      <alignment horizontal="right"/>
    </xf>
    <xf numFmtId="164" fontId="4" fillId="3" borderId="8" xfId="14" applyNumberFormat="1" applyFont="1" applyFill="1" applyBorder="1" applyAlignment="1" applyProtection="1">
      <alignment horizontal="right"/>
    </xf>
    <xf numFmtId="0" fontId="4" fillId="3" borderId="0" xfId="12" applyFont="1" applyFill="1" applyBorder="1" applyAlignment="1" applyProtection="1">
      <alignment vertical="top"/>
    </xf>
    <xf numFmtId="164" fontId="7" fillId="4" borderId="8" xfId="14" applyNumberFormat="1" applyFont="1" applyFill="1" applyBorder="1" applyAlignment="1" applyProtection="1">
      <alignment horizontal="right"/>
    </xf>
    <xf numFmtId="0" fontId="4" fillId="4" borderId="195" xfId="12" applyFont="1" applyFill="1" applyBorder="1" applyAlignment="1" applyProtection="1">
      <alignment vertical="top"/>
    </xf>
    <xf numFmtId="0" fontId="4" fillId="4" borderId="195" xfId="12" applyFont="1" applyFill="1" applyBorder="1" applyAlignment="1" applyProtection="1">
      <alignment horizontal="left" vertical="top"/>
    </xf>
    <xf numFmtId="37" fontId="4" fillId="4" borderId="198" xfId="13" applyFont="1" applyFill="1" applyBorder="1" applyAlignment="1" applyProtection="1">
      <alignment vertical="top"/>
    </xf>
    <xf numFmtId="37" fontId="4" fillId="3" borderId="0" xfId="13" applyFont="1" applyFill="1" applyProtection="1"/>
    <xf numFmtId="37" fontId="4" fillId="4" borderId="195" xfId="13" applyFont="1" applyFill="1" applyBorder="1" applyAlignment="1" applyProtection="1">
      <alignment vertical="top"/>
    </xf>
    <xf numFmtId="0" fontId="4" fillId="4" borderId="195" xfId="20" applyFont="1" applyFill="1" applyBorder="1" applyAlignment="1" applyProtection="1">
      <alignment vertical="top"/>
    </xf>
    <xf numFmtId="0" fontId="4" fillId="4" borderId="197" xfId="12" applyFont="1" applyFill="1" applyBorder="1" applyAlignment="1" applyProtection="1">
      <alignment vertical="top"/>
    </xf>
    <xf numFmtId="174" fontId="4" fillId="3" borderId="0" xfId="14" applyNumberFormat="1" applyFont="1" applyFill="1" applyBorder="1" applyAlignment="1" applyProtection="1">
      <alignment horizontal="right"/>
    </xf>
    <xf numFmtId="174" fontId="4" fillId="3" borderId="8" xfId="14" applyNumberFormat="1" applyFont="1" applyFill="1" applyBorder="1" applyAlignment="1" applyProtection="1">
      <alignment horizontal="right"/>
    </xf>
    <xf numFmtId="174" fontId="4" fillId="3" borderId="4" xfId="14" applyNumberFormat="1" applyFont="1" applyFill="1" applyBorder="1" applyAlignment="1" applyProtection="1">
      <alignment horizontal="right"/>
    </xf>
    <xf numFmtId="174" fontId="4" fillId="3" borderId="56" xfId="14" applyNumberFormat="1" applyFont="1" applyFill="1" applyBorder="1" applyAlignment="1" applyProtection="1">
      <alignment horizontal="right"/>
    </xf>
    <xf numFmtId="164" fontId="7" fillId="3" borderId="19" xfId="14" applyNumberFormat="1" applyFont="1" applyFill="1" applyBorder="1" applyAlignment="1" applyProtection="1">
      <alignment horizontal="left"/>
    </xf>
    <xf numFmtId="0" fontId="10" fillId="5" borderId="0" xfId="12" quotePrefix="1" applyNumberFormat="1" applyFont="1" applyFill="1" applyBorder="1" applyAlignment="1" applyProtection="1">
      <alignment horizontal="left" vertical="top"/>
    </xf>
    <xf numFmtId="37" fontId="11" fillId="0" borderId="0" xfId="17" applyFont="1" applyFill="1" applyProtection="1"/>
    <xf numFmtId="37" fontId="5" fillId="0" borderId="0" xfId="17" applyFont="1" applyFill="1" applyProtection="1"/>
    <xf numFmtId="164" fontId="5" fillId="5" borderId="8" xfId="12" applyNumberFormat="1" applyFont="1" applyFill="1" applyBorder="1" applyAlignment="1" applyProtection="1">
      <alignment horizontal="right"/>
    </xf>
    <xf numFmtId="164" fontId="5" fillId="5" borderId="56" xfId="12" applyNumberFormat="1" applyFont="1" applyFill="1" applyBorder="1" applyAlignment="1" applyProtection="1">
      <alignment horizontal="right"/>
    </xf>
    <xf numFmtId="164" fontId="48" fillId="4" borderId="195" xfId="21" applyNumberFormat="1" applyFont="1" applyFill="1" applyBorder="1" applyAlignment="1" applyProtection="1">
      <alignment horizontal="right"/>
    </xf>
    <xf numFmtId="164" fontId="18" fillId="5" borderId="195" xfId="21" applyNumberFormat="1" applyFont="1" applyFill="1" applyBorder="1" applyAlignment="1" applyProtection="1">
      <alignment horizontal="right"/>
    </xf>
    <xf numFmtId="164" fontId="48" fillId="4" borderId="197" xfId="21" applyNumberFormat="1" applyFont="1" applyFill="1" applyBorder="1" applyAlignment="1" applyProtection="1">
      <alignment horizontal="right"/>
    </xf>
    <xf numFmtId="164" fontId="18" fillId="5" borderId="197" xfId="21" applyNumberFormat="1" applyFont="1" applyFill="1" applyBorder="1" applyAlignment="1" applyProtection="1">
      <alignment horizontal="right"/>
    </xf>
    <xf numFmtId="164" fontId="57" fillId="4" borderId="195" xfId="21" applyNumberFormat="1" applyFont="1" applyFill="1" applyBorder="1" applyAlignment="1" applyProtection="1">
      <alignment horizontal="right"/>
    </xf>
    <xf numFmtId="164" fontId="57" fillId="4" borderId="197" xfId="21" applyNumberFormat="1" applyFont="1" applyFill="1" applyBorder="1" applyAlignment="1" applyProtection="1">
      <alignment horizontal="right"/>
    </xf>
    <xf numFmtId="0" fontId="18" fillId="5" borderId="198" xfId="12" applyFont="1" applyFill="1" applyBorder="1" applyAlignment="1" applyProtection="1">
      <alignment horizontal="left"/>
    </xf>
    <xf numFmtId="0" fontId="5" fillId="5" borderId="197" xfId="12" applyFont="1" applyFill="1" applyBorder="1" applyAlignment="1" applyProtection="1"/>
    <xf numFmtId="164" fontId="5" fillId="4" borderId="197" xfId="21" applyNumberFormat="1" applyFont="1" applyFill="1" applyBorder="1" applyAlignment="1" applyProtection="1">
      <alignment horizontal="right"/>
    </xf>
    <xf numFmtId="164" fontId="5" fillId="4" borderId="198" xfId="21" applyNumberFormat="1" applyFont="1" applyFill="1" applyBorder="1" applyAlignment="1" applyProtection="1">
      <alignment horizontal="right"/>
    </xf>
    <xf numFmtId="164" fontId="18" fillId="5" borderId="198" xfId="21" applyNumberFormat="1" applyFont="1" applyFill="1" applyBorder="1" applyAlignment="1" applyProtection="1">
      <alignment horizontal="right"/>
    </xf>
    <xf numFmtId="164" fontId="5" fillId="4" borderId="2" xfId="21" applyNumberFormat="1" applyFont="1" applyFill="1" applyBorder="1" applyAlignment="1" applyProtection="1">
      <alignment horizontal="right"/>
    </xf>
    <xf numFmtId="164" fontId="18" fillId="5" borderId="2" xfId="21" applyNumberFormat="1" applyFont="1" applyFill="1" applyBorder="1" applyAlignment="1" applyProtection="1">
      <alignment horizontal="right"/>
    </xf>
    <xf numFmtId="164" fontId="5" fillId="4" borderId="6" xfId="21" applyNumberFormat="1" applyFont="1" applyFill="1" applyBorder="1" applyAlignment="1" applyProtection="1">
      <alignment horizontal="right"/>
    </xf>
    <xf numFmtId="164" fontId="18" fillId="5" borderId="6" xfId="21" applyNumberFormat="1" applyFont="1" applyFill="1" applyBorder="1" applyAlignment="1" applyProtection="1">
      <alignment horizontal="right"/>
    </xf>
    <xf numFmtId="164" fontId="5" fillId="4" borderId="195" xfId="21" applyNumberFormat="1" applyFont="1" applyFill="1" applyBorder="1" applyAlignment="1" applyProtection="1">
      <alignment horizontal="right"/>
    </xf>
    <xf numFmtId="0" fontId="5" fillId="5" borderId="201" xfId="12" applyFont="1" applyFill="1" applyBorder="1" applyProtection="1"/>
    <xf numFmtId="0" fontId="5" fillId="5" borderId="202" xfId="12" applyFont="1" applyFill="1" applyBorder="1" applyProtection="1"/>
    <xf numFmtId="166" fontId="5" fillId="5" borderId="202" xfId="21" applyFont="1" applyFill="1" applyBorder="1" applyAlignment="1" applyProtection="1"/>
    <xf numFmtId="0" fontId="5" fillId="5" borderId="202" xfId="12" applyFont="1" applyFill="1" applyBorder="1" applyAlignment="1" applyProtection="1">
      <alignment horizontal="right"/>
    </xf>
    <xf numFmtId="0" fontId="5" fillId="5" borderId="200" xfId="12" applyFont="1" applyFill="1" applyBorder="1" applyAlignment="1" applyProtection="1">
      <alignment horizontal="right"/>
    </xf>
    <xf numFmtId="164" fontId="48" fillId="4" borderId="2" xfId="21" applyNumberFormat="1" applyFont="1" applyFill="1" applyBorder="1" applyAlignment="1" applyProtection="1">
      <alignment horizontal="right"/>
    </xf>
    <xf numFmtId="0" fontId="5" fillId="5" borderId="3" xfId="12" applyFont="1" applyFill="1" applyBorder="1" applyAlignment="1" applyProtection="1">
      <alignment horizontal="right"/>
    </xf>
    <xf numFmtId="164" fontId="5" fillId="4" borderId="4" xfId="21" applyNumberFormat="1" applyFont="1" applyFill="1" applyBorder="1" applyAlignment="1" applyProtection="1">
      <alignment horizontal="right"/>
    </xf>
    <xf numFmtId="164" fontId="18" fillId="5" borderId="4" xfId="21" applyNumberFormat="1" applyFont="1" applyFill="1" applyBorder="1" applyAlignment="1" applyProtection="1">
      <alignment horizontal="right"/>
    </xf>
    <xf numFmtId="176" fontId="5" fillId="5" borderId="19" xfId="12" applyNumberFormat="1" applyFont="1" applyFill="1" applyBorder="1" applyProtection="1"/>
    <xf numFmtId="37" fontId="16" fillId="0" borderId="0" xfId="17" applyFont="1" applyFill="1" applyProtection="1"/>
    <xf numFmtId="37" fontId="22" fillId="0" borderId="0" xfId="17" applyFont="1" applyFill="1" applyProtection="1"/>
    <xf numFmtId="37" fontId="22" fillId="0" borderId="0" xfId="17" quotePrefix="1" applyFont="1" applyFill="1" applyAlignment="1" applyProtection="1">
      <alignment horizontal="left" vertical="top"/>
      <protection locked="0"/>
    </xf>
    <xf numFmtId="37" fontId="22" fillId="0" borderId="0" xfId="17" quotePrefix="1" applyFont="1" applyFill="1" applyAlignment="1" applyProtection="1">
      <alignment horizontal="left"/>
      <protection locked="0"/>
    </xf>
    <xf numFmtId="37" fontId="32" fillId="0" borderId="0" xfId="17" applyFont="1" applyFill="1" applyProtection="1"/>
    <xf numFmtId="37" fontId="58" fillId="0" borderId="0" xfId="17" applyFont="1" applyFill="1" applyProtection="1"/>
    <xf numFmtId="164" fontId="41" fillId="5" borderId="3" xfId="12" applyNumberFormat="1" applyFont="1" applyFill="1" applyBorder="1" applyAlignment="1" applyProtection="1">
      <alignment horizontal="centerContinuous"/>
    </xf>
    <xf numFmtId="164" fontId="10" fillId="5" borderId="5" xfId="12" applyNumberFormat="1" applyFont="1" applyFill="1" applyBorder="1" applyAlignment="1" applyProtection="1">
      <alignment horizontal="right"/>
    </xf>
    <xf numFmtId="164" fontId="41" fillId="5" borderId="6" xfId="12" applyNumberFormat="1" applyFont="1" applyFill="1" applyBorder="1" applyAlignment="1" applyProtection="1">
      <alignment horizontal="centerContinuous"/>
    </xf>
    <xf numFmtId="164" fontId="41" fillId="5" borderId="7" xfId="12" applyNumberFormat="1" applyFont="1" applyFill="1" applyBorder="1" applyAlignment="1" applyProtection="1">
      <alignment horizontal="centerContinuous"/>
    </xf>
    <xf numFmtId="0" fontId="41" fillId="5" borderId="7" xfId="12" applyNumberFormat="1" applyFont="1" applyFill="1" applyBorder="1" applyAlignment="1" applyProtection="1">
      <alignment horizontal="right"/>
    </xf>
    <xf numFmtId="0" fontId="10" fillId="3" borderId="0" xfId="12" quotePrefix="1" applyFont="1" applyFill="1" applyBorder="1" applyAlignment="1" applyProtection="1"/>
    <xf numFmtId="0" fontId="41" fillId="5" borderId="19" xfId="12" applyNumberFormat="1" applyFont="1" applyFill="1" applyBorder="1" applyAlignment="1" applyProtection="1">
      <alignment horizontal="right"/>
    </xf>
    <xf numFmtId="164" fontId="41" fillId="4" borderId="9" xfId="22" applyNumberFormat="1" applyFont="1" applyFill="1" applyBorder="1" applyAlignment="1" applyProtection="1">
      <alignment horizontal="right"/>
    </xf>
    <xf numFmtId="164" fontId="10" fillId="4" borderId="196" xfId="22" applyNumberFormat="1" applyFont="1" applyFill="1" applyBorder="1" applyAlignment="1" applyProtection="1">
      <alignment horizontal="right"/>
    </xf>
    <xf numFmtId="164" fontId="43" fillId="4" borderId="195" xfId="22" applyNumberFormat="1" applyFont="1" applyFill="1" applyBorder="1" applyAlignment="1" applyProtection="1">
      <alignment horizontal="right"/>
    </xf>
    <xf numFmtId="164" fontId="10" fillId="4" borderId="0" xfId="22" applyNumberFormat="1" applyFont="1" applyFill="1" applyBorder="1" applyAlignment="1" applyProtection="1">
      <alignment horizontal="right"/>
    </xf>
    <xf numFmtId="164" fontId="41" fillId="5" borderId="9" xfId="22" applyNumberFormat="1" applyFont="1" applyFill="1" applyBorder="1" applyAlignment="1" applyProtection="1">
      <alignment horizontal="right"/>
    </xf>
    <xf numFmtId="164" fontId="10" fillId="4" borderId="8" xfId="22" applyNumberFormat="1" applyFont="1" applyFill="1" applyBorder="1" applyAlignment="1" applyProtection="1">
      <alignment horizontal="right"/>
    </xf>
    <xf numFmtId="164" fontId="43" fillId="4" borderId="0" xfId="22" applyNumberFormat="1" applyFont="1" applyFill="1" applyBorder="1" applyAlignment="1" applyProtection="1">
      <alignment horizontal="right"/>
    </xf>
    <xf numFmtId="164" fontId="41" fillId="3" borderId="9" xfId="22" applyNumberFormat="1" applyFont="1" applyFill="1" applyBorder="1" applyAlignment="1" applyProtection="1">
      <alignment horizontal="right"/>
    </xf>
    <xf numFmtId="164" fontId="41" fillId="4" borderId="3" xfId="22" applyNumberFormat="1" applyFont="1" applyFill="1" applyBorder="1" applyAlignment="1" applyProtection="1">
      <alignment horizontal="right"/>
    </xf>
    <xf numFmtId="164" fontId="10" fillId="4" borderId="1" xfId="22" applyNumberFormat="1" applyFont="1" applyFill="1" applyBorder="1" applyAlignment="1" applyProtection="1">
      <alignment horizontal="right"/>
    </xf>
    <xf numFmtId="164" fontId="43" fillId="4" borderId="2" xfId="22" applyNumberFormat="1" applyFont="1" applyFill="1" applyBorder="1" applyAlignment="1" applyProtection="1">
      <alignment horizontal="right"/>
    </xf>
    <xf numFmtId="164" fontId="10" fillId="4" borderId="2" xfId="22" applyNumberFormat="1" applyFont="1" applyFill="1" applyBorder="1" applyAlignment="1" applyProtection="1">
      <alignment horizontal="right"/>
    </xf>
    <xf numFmtId="164" fontId="41" fillId="3" borderId="3" xfId="22" applyNumberFormat="1" applyFont="1" applyFill="1" applyBorder="1" applyAlignment="1" applyProtection="1">
      <alignment horizontal="right"/>
    </xf>
    <xf numFmtId="164" fontId="41" fillId="4" borderId="4" xfId="22" applyNumberFormat="1" applyFont="1" applyFill="1" applyBorder="1" applyAlignment="1" applyProtection="1">
      <alignment horizontal="right"/>
    </xf>
    <xf numFmtId="164" fontId="10" fillId="4" borderId="56" xfId="22" applyNumberFormat="1" applyFont="1" applyFill="1" applyBorder="1" applyAlignment="1" applyProtection="1">
      <alignment horizontal="right"/>
    </xf>
    <xf numFmtId="164" fontId="43" fillId="4" borderId="4" xfId="22" applyNumberFormat="1" applyFont="1" applyFill="1" applyBorder="1" applyAlignment="1" applyProtection="1">
      <alignment horizontal="right"/>
    </xf>
    <xf numFmtId="164" fontId="41" fillId="4" borderId="19" xfId="22" applyNumberFormat="1" applyFont="1" applyFill="1" applyBorder="1" applyAlignment="1" applyProtection="1">
      <alignment horizontal="right"/>
    </xf>
    <xf numFmtId="164" fontId="10" fillId="4" borderId="4" xfId="22" applyNumberFormat="1" applyFont="1" applyFill="1" applyBorder="1" applyAlignment="1" applyProtection="1">
      <alignment horizontal="right"/>
    </xf>
    <xf numFmtId="164" fontId="41" fillId="3" borderId="19" xfId="22" applyNumberFormat="1" applyFont="1" applyFill="1" applyBorder="1" applyAlignment="1" applyProtection="1">
      <alignment horizontal="right"/>
    </xf>
    <xf numFmtId="0" fontId="10" fillId="4" borderId="197" xfId="12" applyFont="1" applyFill="1" applyBorder="1" applyAlignment="1" applyProtection="1">
      <alignment horizontal="left"/>
    </xf>
    <xf numFmtId="0" fontId="10" fillId="4" borderId="0" xfId="12" applyFont="1" applyFill="1" applyBorder="1" applyAlignment="1" applyProtection="1">
      <alignment horizontal="left" vertical="top"/>
    </xf>
    <xf numFmtId="0" fontId="10" fillId="4" borderId="0" xfId="12" applyFont="1" applyFill="1" applyBorder="1" applyAlignment="1" applyProtection="1">
      <alignment horizontal="left" vertical="top" indent="2"/>
    </xf>
    <xf numFmtId="164" fontId="43" fillId="4" borderId="8" xfId="14" applyNumberFormat="1" applyFont="1" applyFill="1" applyBorder="1" applyAlignment="1" applyProtection="1">
      <alignment horizontal="right"/>
    </xf>
    <xf numFmtId="164" fontId="43" fillId="4" borderId="9" xfId="14" applyNumberFormat="1" applyFont="1" applyFill="1" applyBorder="1" applyAlignment="1" applyProtection="1">
      <alignment horizontal="right"/>
    </xf>
    <xf numFmtId="164" fontId="43" fillId="5" borderId="9" xfId="14" applyNumberFormat="1" applyFont="1" applyFill="1" applyBorder="1" applyAlignment="1" applyProtection="1">
      <alignment horizontal="right"/>
    </xf>
    <xf numFmtId="174" fontId="10" fillId="4" borderId="196" xfId="14" applyNumberFormat="1" applyFont="1" applyFill="1" applyBorder="1" applyAlignment="1" applyProtection="1">
      <alignment horizontal="right"/>
    </xf>
    <xf numFmtId="0" fontId="10" fillId="4" borderId="198" xfId="20" applyFont="1" applyFill="1" applyBorder="1" applyAlignment="1" applyProtection="1">
      <alignment horizontal="left" vertical="top"/>
    </xf>
    <xf numFmtId="0" fontId="10" fillId="4" borderId="198" xfId="20" applyFont="1" applyFill="1" applyBorder="1" applyAlignment="1" applyProtection="1">
      <alignment vertical="top"/>
    </xf>
    <xf numFmtId="174" fontId="10" fillId="4" borderId="8" xfId="14" applyNumberFormat="1" applyFont="1" applyFill="1" applyBorder="1" applyAlignment="1" applyProtection="1">
      <alignment horizontal="right"/>
    </xf>
    <xf numFmtId="0" fontId="10" fillId="4" borderId="0" xfId="20" applyFont="1" applyFill="1" applyBorder="1" applyAlignment="1" applyProtection="1">
      <alignment horizontal="left" vertical="top"/>
    </xf>
    <xf numFmtId="0" fontId="10" fillId="4" borderId="195" xfId="20" applyFont="1" applyFill="1" applyBorder="1" applyAlignment="1" applyProtection="1">
      <alignment vertical="top"/>
    </xf>
    <xf numFmtId="0" fontId="10" fillId="4" borderId="197" xfId="23" applyFont="1" applyFill="1" applyBorder="1" applyAlignment="1" applyProtection="1">
      <alignment wrapText="1"/>
    </xf>
    <xf numFmtId="164" fontId="43" fillId="3" borderId="9" xfId="14" applyNumberFormat="1" applyFont="1" applyFill="1" applyBorder="1" applyAlignment="1" applyProtection="1">
      <alignment horizontal="right"/>
    </xf>
    <xf numFmtId="37" fontId="41" fillId="4" borderId="198" xfId="13" applyFont="1" applyFill="1" applyBorder="1" applyAlignment="1" applyProtection="1">
      <alignment horizontal="left" vertical="top"/>
    </xf>
    <xf numFmtId="37" fontId="41" fillId="4" borderId="198" xfId="13" applyFont="1" applyFill="1" applyBorder="1" applyAlignment="1" applyProtection="1">
      <alignment vertical="top"/>
    </xf>
    <xf numFmtId="37" fontId="41" fillId="4" borderId="197" xfId="13" applyFont="1" applyFill="1" applyBorder="1" applyAlignment="1" applyProtection="1">
      <alignment vertical="top"/>
    </xf>
    <xf numFmtId="37" fontId="41" fillId="4" borderId="0" xfId="13" applyFont="1" applyFill="1" applyBorder="1" applyAlignment="1" applyProtection="1">
      <alignment horizontal="left" vertical="top"/>
    </xf>
    <xf numFmtId="37" fontId="41" fillId="4" borderId="0" xfId="13" applyFont="1" applyFill="1" applyBorder="1" applyAlignment="1" applyProtection="1">
      <alignment vertical="top"/>
    </xf>
    <xf numFmtId="164" fontId="43" fillId="4" borderId="195" xfId="14" applyNumberFormat="1" applyFont="1" applyFill="1" applyBorder="1" applyAlignment="1" applyProtection="1"/>
    <xf numFmtId="0" fontId="43" fillId="4" borderId="195" xfId="12" quotePrefix="1" applyNumberFormat="1" applyFont="1" applyFill="1" applyBorder="1" applyAlignment="1" applyProtection="1">
      <alignment horizontal="left"/>
    </xf>
    <xf numFmtId="0" fontId="10" fillId="3" borderId="197" xfId="12" applyFont="1" applyFill="1" applyBorder="1" applyAlignment="1" applyProtection="1">
      <alignment horizontal="left" vertical="top" indent="2"/>
    </xf>
    <xf numFmtId="0" fontId="10" fillId="3" borderId="198" xfId="12" applyFont="1" applyFill="1" applyBorder="1" applyAlignment="1" applyProtection="1">
      <alignment horizontal="left" vertical="top"/>
    </xf>
    <xf numFmtId="37" fontId="41" fillId="3" borderId="198" xfId="13" applyFont="1" applyFill="1" applyBorder="1" applyAlignment="1" applyProtection="1">
      <alignment horizontal="left" vertical="top"/>
    </xf>
    <xf numFmtId="37" fontId="41" fillId="3" borderId="198" xfId="13" applyFont="1" applyFill="1" applyBorder="1" applyAlignment="1" applyProtection="1">
      <alignment vertical="top"/>
    </xf>
    <xf numFmtId="174" fontId="10" fillId="3" borderId="196" xfId="14" applyNumberFormat="1" applyFont="1" applyFill="1" applyBorder="1" applyAlignment="1" applyProtection="1">
      <alignment horizontal="right"/>
    </xf>
    <xf numFmtId="0" fontId="10" fillId="3" borderId="195" xfId="12" applyFont="1" applyFill="1" applyBorder="1" applyAlignment="1" applyProtection="1">
      <alignment horizontal="left"/>
    </xf>
    <xf numFmtId="0" fontId="10" fillId="3" borderId="195" xfId="12" applyFont="1" applyFill="1" applyBorder="1" applyAlignment="1" applyProtection="1">
      <alignment horizontal="left" indent="1"/>
    </xf>
    <xf numFmtId="164" fontId="10" fillId="3" borderId="196" xfId="12" applyNumberFormat="1" applyFont="1" applyFill="1" applyBorder="1" applyAlignment="1" applyProtection="1">
      <alignment horizontal="right"/>
    </xf>
    <xf numFmtId="0" fontId="10" fillId="3" borderId="197" xfId="12" applyFont="1" applyFill="1" applyBorder="1" applyAlignment="1" applyProtection="1">
      <alignment horizontal="left"/>
    </xf>
    <xf numFmtId="0" fontId="10" fillId="3" borderId="197" xfId="12" applyFont="1" applyFill="1" applyBorder="1" applyAlignment="1" applyProtection="1">
      <alignment horizontal="left" indent="1"/>
    </xf>
    <xf numFmtId="164" fontId="10" fillId="3" borderId="199" xfId="12" applyNumberFormat="1" applyFont="1" applyFill="1" applyBorder="1" applyAlignment="1" applyProtection="1">
      <alignment horizontal="right"/>
    </xf>
    <xf numFmtId="164" fontId="10" fillId="3" borderId="56" xfId="14" applyNumberFormat="1" applyFont="1" applyFill="1" applyBorder="1" applyAlignment="1" applyProtection="1">
      <alignment horizontal="right"/>
    </xf>
    <xf numFmtId="164" fontId="43" fillId="3" borderId="4" xfId="14" applyNumberFormat="1" applyFont="1" applyFill="1" applyBorder="1" applyAlignment="1" applyProtection="1">
      <alignment horizontal="right"/>
    </xf>
    <xf numFmtId="164" fontId="43" fillId="3" borderId="19" xfId="14" applyNumberFormat="1" applyFont="1" applyFill="1" applyBorder="1" applyAlignment="1" applyProtection="1">
      <alignment horizontal="right"/>
    </xf>
    <xf numFmtId="164" fontId="10" fillId="5" borderId="205" xfId="14" applyNumberFormat="1" applyFont="1" applyFill="1" applyBorder="1" applyAlignment="1" applyProtection="1">
      <alignment horizontal="right"/>
    </xf>
    <xf numFmtId="0" fontId="44" fillId="3" borderId="0" xfId="12" applyFont="1" applyFill="1" applyProtection="1"/>
    <xf numFmtId="0" fontId="52" fillId="0" borderId="0" xfId="15" applyFont="1" applyAlignment="1"/>
    <xf numFmtId="0" fontId="11" fillId="0" borderId="0" xfId="15" applyFont="1" applyAlignment="1"/>
    <xf numFmtId="0" fontId="4" fillId="0" borderId="0" xfId="15" applyFont="1" applyAlignment="1"/>
    <xf numFmtId="0" fontId="4" fillId="4" borderId="0" xfId="15" applyFont="1" applyFill="1" applyAlignment="1" applyProtection="1"/>
    <xf numFmtId="0" fontId="7" fillId="4" borderId="0" xfId="15" applyFont="1" applyFill="1" applyBorder="1" applyAlignment="1" applyProtection="1"/>
    <xf numFmtId="0" fontId="4" fillId="4" borderId="0" xfId="15" applyFont="1" applyFill="1" applyBorder="1" applyAlignment="1" applyProtection="1"/>
    <xf numFmtId="0" fontId="4" fillId="4" borderId="0" xfId="15" applyFont="1" applyFill="1" applyAlignment="1" applyProtection="1">
      <alignment horizontal="left"/>
    </xf>
    <xf numFmtId="164" fontId="4" fillId="4" borderId="0" xfId="15" applyNumberFormat="1" applyFont="1" applyFill="1" applyBorder="1" applyAlignment="1" applyProtection="1">
      <alignment horizontal="right"/>
    </xf>
    <xf numFmtId="0" fontId="4" fillId="4" borderId="0" xfId="15" applyFont="1" applyFill="1" applyBorder="1" applyAlignment="1" applyProtection="1">
      <alignment horizontal="left"/>
    </xf>
    <xf numFmtId="164" fontId="7" fillId="4" borderId="5" xfId="15" applyNumberFormat="1" applyFont="1" applyFill="1" applyBorder="1" applyAlignment="1" applyProtection="1">
      <alignment horizontal="right"/>
    </xf>
    <xf numFmtId="164" fontId="7" fillId="4" borderId="6" xfId="15" applyNumberFormat="1" applyFont="1" applyFill="1" applyBorder="1" applyAlignment="1" applyProtection="1">
      <alignment horizontal="right"/>
    </xf>
    <xf numFmtId="0" fontId="4" fillId="4" borderId="7" xfId="15" applyFont="1" applyFill="1" applyBorder="1" applyAlignment="1" applyProtection="1"/>
    <xf numFmtId="0" fontId="4" fillId="4" borderId="0" xfId="15" applyFont="1" applyFill="1" applyBorder="1" applyAlignment="1" applyProtection="1">
      <alignment horizontal="right"/>
    </xf>
    <xf numFmtId="0" fontId="4" fillId="4" borderId="0" xfId="15" applyFont="1" applyFill="1" applyAlignment="1" applyProtection="1">
      <alignment horizontal="center"/>
    </xf>
    <xf numFmtId="164" fontId="7" fillId="4" borderId="0" xfId="15" applyNumberFormat="1" applyFont="1" applyFill="1" applyBorder="1" applyAlignment="1" applyProtection="1">
      <alignment horizontal="right"/>
    </xf>
    <xf numFmtId="164" fontId="7" fillId="4" borderId="8" xfId="15" applyNumberFormat="1" applyFont="1" applyFill="1" applyBorder="1" applyAlignment="1" applyProtection="1">
      <alignment horizontal="right"/>
    </xf>
    <xf numFmtId="0" fontId="4" fillId="4" borderId="9" xfId="15" applyFont="1" applyFill="1" applyBorder="1" applyAlignment="1" applyProtection="1"/>
    <xf numFmtId="0" fontId="7" fillId="4" borderId="0" xfId="15" applyFont="1" applyFill="1" applyAlignment="1" applyProtection="1"/>
    <xf numFmtId="0" fontId="7" fillId="4" borderId="0" xfId="15" applyFont="1" applyFill="1" applyBorder="1" applyAlignment="1" applyProtection="1">
      <alignment horizontal="right"/>
    </xf>
    <xf numFmtId="0" fontId="7" fillId="4" borderId="9" xfId="15" applyFont="1" applyFill="1" applyBorder="1" applyAlignment="1" applyProtection="1"/>
    <xf numFmtId="164" fontId="7" fillId="4" borderId="4" xfId="15" applyNumberFormat="1" applyFont="1" applyFill="1" applyBorder="1" applyAlignment="1" applyProtection="1">
      <alignment horizontal="right"/>
    </xf>
    <xf numFmtId="0" fontId="7" fillId="4" borderId="4" xfId="15" applyFont="1" applyFill="1" applyBorder="1" applyAlignment="1" applyProtection="1">
      <alignment horizontal="right"/>
    </xf>
    <xf numFmtId="164" fontId="7" fillId="4" borderId="56" xfId="15" applyNumberFormat="1" applyFont="1" applyFill="1" applyBorder="1" applyAlignment="1" applyProtection="1">
      <alignment horizontal="right"/>
    </xf>
    <xf numFmtId="0" fontId="4" fillId="4" borderId="19" xfId="15" quotePrefix="1" applyFont="1" applyFill="1" applyBorder="1" applyAlignment="1" applyProtection="1">
      <alignment horizontal="left"/>
    </xf>
    <xf numFmtId="0" fontId="53" fillId="4" borderId="0" xfId="15" quotePrefix="1" applyFont="1" applyFill="1" applyBorder="1" applyAlignment="1" applyProtection="1">
      <alignment horizontal="left"/>
    </xf>
    <xf numFmtId="0" fontId="4" fillId="4" borderId="195" xfId="15" applyFont="1" applyFill="1" applyBorder="1" applyAlignment="1" applyProtection="1">
      <alignment horizontal="left"/>
    </xf>
    <xf numFmtId="41" fontId="4" fillId="4" borderId="9" xfId="15" applyNumberFormat="1" applyFont="1" applyFill="1" applyBorder="1" applyAlignment="1" applyProtection="1">
      <alignment horizontal="right"/>
    </xf>
    <xf numFmtId="164" fontId="7" fillId="4" borderId="0" xfId="21" applyNumberFormat="1" applyFont="1" applyFill="1" applyBorder="1" applyAlignment="1" applyProtection="1">
      <alignment horizontal="right"/>
    </xf>
    <xf numFmtId="164" fontId="4" fillId="4" borderId="9" xfId="21" applyNumberFormat="1" applyFont="1" applyFill="1" applyBorder="1" applyAlignment="1" applyProtection="1">
      <alignment horizontal="right"/>
    </xf>
    <xf numFmtId="164" fontId="4" fillId="4" borderId="0" xfId="21" applyNumberFormat="1" applyFont="1" applyFill="1" applyBorder="1" applyAlignment="1" applyProtection="1">
      <alignment horizontal="right"/>
    </xf>
    <xf numFmtId="41" fontId="4" fillId="4" borderId="196" xfId="21" applyNumberFormat="1" applyFont="1" applyFill="1" applyBorder="1" applyAlignment="1" applyProtection="1">
      <alignment horizontal="right"/>
    </xf>
    <xf numFmtId="41" fontId="4" fillId="4" borderId="0" xfId="21" applyNumberFormat="1" applyFont="1" applyFill="1" applyBorder="1" applyAlignment="1" applyProtection="1">
      <alignment horizontal="right"/>
    </xf>
    <xf numFmtId="164" fontId="4" fillId="4" borderId="9" xfId="15" applyNumberFormat="1" applyFont="1" applyFill="1" applyBorder="1" applyAlignment="1" applyProtection="1">
      <alignment horizontal="right"/>
    </xf>
    <xf numFmtId="0" fontId="4" fillId="4" borderId="197" xfId="15" applyFont="1" applyFill="1" applyBorder="1" applyAlignment="1" applyProtection="1">
      <alignment horizontal="left"/>
    </xf>
    <xf numFmtId="0" fontId="4" fillId="4" borderId="197" xfId="15" applyFont="1" applyFill="1" applyBorder="1" applyAlignment="1" applyProtection="1"/>
    <xf numFmtId="41" fontId="4" fillId="4" borderId="9" xfId="15" applyNumberFormat="1" applyFont="1" applyFill="1" applyBorder="1" applyAlignment="1" applyProtection="1">
      <alignment horizontal="right"/>
      <protection locked="0"/>
    </xf>
    <xf numFmtId="164" fontId="4" fillId="4" borderId="9" xfId="15" applyNumberFormat="1" applyFont="1" applyFill="1" applyBorder="1" applyAlignment="1" applyProtection="1">
      <alignment horizontal="right"/>
      <protection locked="0"/>
    </xf>
    <xf numFmtId="164" fontId="7" fillId="4" borderId="2" xfId="21" applyNumberFormat="1" applyFont="1" applyFill="1" applyBorder="1" applyAlignment="1" applyProtection="1">
      <alignment horizontal="right"/>
    </xf>
    <xf numFmtId="164" fontId="4" fillId="4" borderId="3" xfId="21" applyNumberFormat="1" applyFont="1" applyFill="1" applyBorder="1" applyAlignment="1" applyProtection="1">
      <alignment horizontal="right"/>
    </xf>
    <xf numFmtId="41" fontId="4" fillId="4" borderId="1" xfId="21" applyNumberFormat="1" applyFont="1" applyFill="1" applyBorder="1" applyAlignment="1" applyProtection="1">
      <alignment horizontal="right"/>
    </xf>
    <xf numFmtId="41" fontId="4" fillId="4" borderId="3" xfId="15" applyNumberFormat="1" applyFont="1" applyFill="1" applyBorder="1" applyAlignment="1" applyProtection="1">
      <alignment horizontal="right"/>
    </xf>
    <xf numFmtId="164" fontId="4" fillId="4" borderId="3" xfId="15" applyNumberFormat="1" applyFont="1" applyFill="1" applyBorder="1" applyAlignment="1" applyProtection="1">
      <alignment horizontal="right"/>
    </xf>
    <xf numFmtId="0" fontId="4" fillId="4" borderId="195" xfId="15" applyFont="1" applyFill="1" applyBorder="1" applyAlignment="1" applyProtection="1"/>
    <xf numFmtId="164" fontId="7" fillId="4" borderId="8" xfId="21" applyNumberFormat="1" applyFont="1" applyFill="1" applyBorder="1" applyAlignment="1" applyProtection="1">
      <alignment horizontal="right"/>
    </xf>
    <xf numFmtId="164" fontId="7" fillId="4" borderId="8" xfId="21" applyNumberFormat="1" applyFont="1" applyFill="1" applyBorder="1" applyAlignment="1" applyProtection="1">
      <alignment horizontal="right"/>
      <protection locked="0"/>
    </xf>
    <xf numFmtId="164" fontId="7" fillId="4" borderId="0" xfId="21" applyNumberFormat="1" applyFont="1" applyFill="1" applyBorder="1" applyAlignment="1" applyProtection="1">
      <alignment horizontal="right"/>
      <protection locked="0"/>
    </xf>
    <xf numFmtId="164" fontId="4" fillId="4" borderId="2" xfId="15" applyNumberFormat="1" applyFont="1" applyFill="1" applyBorder="1" applyAlignment="1" applyProtection="1">
      <alignment horizontal="right"/>
    </xf>
    <xf numFmtId="0" fontId="4" fillId="4" borderId="206" xfId="15" applyFont="1" applyFill="1" applyBorder="1" applyAlignment="1" applyProtection="1">
      <alignment horizontal="left"/>
    </xf>
    <xf numFmtId="41" fontId="4" fillId="4" borderId="206" xfId="15" applyNumberFormat="1" applyFont="1" applyFill="1" applyBorder="1" applyAlignment="1" applyProtection="1">
      <alignment horizontal="right"/>
    </xf>
    <xf numFmtId="0" fontId="4" fillId="4" borderId="201" xfId="15" applyFont="1" applyFill="1" applyBorder="1" applyAlignment="1" applyProtection="1">
      <alignment horizontal="left"/>
    </xf>
    <xf numFmtId="41" fontId="4" fillId="4" borderId="201" xfId="15" applyNumberFormat="1" applyFont="1" applyFill="1" applyBorder="1" applyAlignment="1" applyProtection="1">
      <alignment horizontal="right"/>
    </xf>
    <xf numFmtId="0" fontId="4" fillId="4" borderId="200" xfId="15" applyFont="1" applyFill="1" applyBorder="1" applyAlignment="1" applyProtection="1">
      <alignment horizontal="left"/>
    </xf>
    <xf numFmtId="41" fontId="4" fillId="4" borderId="200" xfId="15" applyNumberFormat="1" applyFont="1" applyFill="1" applyBorder="1" applyAlignment="1" applyProtection="1">
      <alignment horizontal="right"/>
    </xf>
    <xf numFmtId="0" fontId="4" fillId="4" borderId="3" xfId="15" applyFont="1" applyFill="1" applyBorder="1" applyAlignment="1" applyProtection="1">
      <alignment horizontal="left"/>
    </xf>
    <xf numFmtId="41" fontId="4" fillId="4" borderId="1" xfId="15" applyNumberFormat="1" applyFont="1" applyFill="1" applyBorder="1" applyAlignment="1" applyProtection="1">
      <alignment horizontal="right"/>
    </xf>
    <xf numFmtId="0" fontId="4" fillId="4" borderId="0" xfId="15" applyFont="1" applyFill="1" applyBorder="1" applyAlignment="1" applyProtection="1">
      <alignment horizontal="center"/>
    </xf>
    <xf numFmtId="0" fontId="4" fillId="4" borderId="4" xfId="15" applyFont="1" applyFill="1" applyBorder="1" applyAlignment="1" applyProtection="1">
      <alignment horizontal="right"/>
    </xf>
    <xf numFmtId="0" fontId="4" fillId="4" borderId="202" xfId="15" applyFont="1" applyFill="1" applyBorder="1" applyAlignment="1" applyProtection="1">
      <alignment horizontal="left"/>
    </xf>
    <xf numFmtId="41" fontId="4" fillId="4" borderId="202" xfId="15" applyNumberFormat="1" applyFont="1" applyFill="1" applyBorder="1" applyAlignment="1" applyProtection="1">
      <alignment horizontal="right"/>
    </xf>
    <xf numFmtId="0" fontId="22" fillId="4" borderId="0" xfId="15" applyFont="1" applyFill="1" applyAlignment="1"/>
    <xf numFmtId="0" fontId="10" fillId="0" borderId="0" xfId="15" applyFont="1" applyAlignment="1"/>
    <xf numFmtId="0" fontId="10" fillId="4" borderId="0" xfId="15" quotePrefix="1" applyFont="1" applyFill="1" applyBorder="1" applyAlignment="1" applyProtection="1">
      <alignment horizontal="left" vertical="top"/>
    </xf>
    <xf numFmtId="0" fontId="5" fillId="0" borderId="0" xfId="15" applyFont="1" applyAlignment="1"/>
    <xf numFmtId="0" fontId="0" fillId="0" borderId="0" xfId="15" applyFont="1" applyAlignment="1"/>
    <xf numFmtId="0" fontId="60" fillId="5" borderId="0" xfId="25" applyFont="1" applyFill="1" applyBorder="1" applyProtection="1"/>
    <xf numFmtId="0" fontId="61" fillId="5" borderId="4" xfId="25" applyFont="1" applyFill="1" applyBorder="1" applyAlignment="1" applyProtection="1">
      <alignment horizontal="center"/>
    </xf>
    <xf numFmtId="0" fontId="62" fillId="5" borderId="0" xfId="25" applyFont="1" applyFill="1" applyBorder="1" applyProtection="1"/>
    <xf numFmtId="0" fontId="63" fillId="0" borderId="0" xfId="26" applyFont="1" applyProtection="1"/>
    <xf numFmtId="41" fontId="7" fillId="5" borderId="1" xfId="25" applyNumberFormat="1" applyFont="1" applyFill="1" applyBorder="1" applyAlignment="1" applyProtection="1">
      <alignment horizontal="right"/>
    </xf>
    <xf numFmtId="41" fontId="4" fillId="5" borderId="2" xfId="25" applyNumberFormat="1" applyFont="1" applyFill="1" applyBorder="1" applyAlignment="1" applyProtection="1">
      <alignment horizontal="right"/>
    </xf>
    <xf numFmtId="41" fontId="4" fillId="5" borderId="3" xfId="25" applyNumberFormat="1" applyFont="1" applyFill="1" applyBorder="1" applyAlignment="1" applyProtection="1">
      <alignment horizontal="right"/>
    </xf>
    <xf numFmtId="0" fontId="4" fillId="5" borderId="0" xfId="25" applyFont="1" applyFill="1" applyBorder="1" applyAlignment="1" applyProtection="1">
      <alignment wrapText="1"/>
    </xf>
    <xf numFmtId="41" fontId="4" fillId="3" borderId="2" xfId="25" applyNumberFormat="1" applyFont="1" applyFill="1" applyBorder="1" applyAlignment="1" applyProtection="1">
      <alignment horizontal="right" wrapText="1"/>
    </xf>
    <xf numFmtId="41" fontId="4" fillId="5" borderId="0" xfId="25" applyNumberFormat="1" applyFont="1" applyFill="1" applyBorder="1" applyAlignment="1" applyProtection="1">
      <alignment horizontal="right" wrapText="1"/>
    </xf>
    <xf numFmtId="41" fontId="7" fillId="5" borderId="8" xfId="14" applyNumberFormat="1" applyFont="1" applyFill="1" applyBorder="1" applyAlignment="1" applyProtection="1">
      <alignment horizontal="right"/>
    </xf>
    <xf numFmtId="41" fontId="4" fillId="5" borderId="0" xfId="14" applyNumberFormat="1" applyFont="1" applyFill="1" applyBorder="1" applyAlignment="1" applyProtection="1">
      <alignment horizontal="right"/>
    </xf>
    <xf numFmtId="41" fontId="4" fillId="5" borderId="7" xfId="14" applyNumberFormat="1" applyFont="1" applyFill="1" applyBorder="1" applyAlignment="1" applyProtection="1">
      <alignment horizontal="right"/>
    </xf>
    <xf numFmtId="0" fontId="7" fillId="5" borderId="0" xfId="25" applyFont="1" applyFill="1" applyBorder="1" applyAlignment="1" applyProtection="1">
      <alignment horizontal="left" indent="1"/>
    </xf>
    <xf numFmtId="41" fontId="4" fillId="5" borderId="9" xfId="14" applyNumberFormat="1" applyFont="1" applyFill="1" applyBorder="1" applyAlignment="1" applyProtection="1">
      <alignment horizontal="right"/>
    </xf>
    <xf numFmtId="0" fontId="4" fillId="5" borderId="195" xfId="25" applyFont="1" applyFill="1" applyBorder="1" applyAlignment="1" applyProtection="1">
      <alignment horizontal="left" indent="2"/>
    </xf>
    <xf numFmtId="0" fontId="4" fillId="5" borderId="195" xfId="25" applyFont="1" applyFill="1" applyBorder="1" applyAlignment="1" applyProtection="1"/>
    <xf numFmtId="41" fontId="4" fillId="5" borderId="195" xfId="14" applyNumberFormat="1" applyFont="1" applyFill="1" applyBorder="1" applyAlignment="1" applyProtection="1">
      <alignment horizontal="right"/>
    </xf>
    <xf numFmtId="41" fontId="4" fillId="3" borderId="195" xfId="14" applyNumberFormat="1" applyFont="1" applyFill="1" applyBorder="1" applyAlignment="1" applyProtection="1">
      <alignment horizontal="right"/>
    </xf>
    <xf numFmtId="0" fontId="4" fillId="5" borderId="0" xfId="25" applyFont="1" applyFill="1" applyBorder="1" applyAlignment="1" applyProtection="1">
      <alignment horizontal="left" indent="5"/>
    </xf>
    <xf numFmtId="41" fontId="4" fillId="5" borderId="3" xfId="14" applyNumberFormat="1" applyFont="1" applyFill="1" applyBorder="1" applyAlignment="1" applyProtection="1">
      <alignment horizontal="right"/>
    </xf>
    <xf numFmtId="0" fontId="4" fillId="5" borderId="0" xfId="25" applyFont="1" applyFill="1" applyBorder="1" applyAlignment="1" applyProtection="1">
      <alignment horizontal="left"/>
    </xf>
    <xf numFmtId="0" fontId="4" fillId="5" borderId="0" xfId="25" applyFont="1" applyFill="1" applyBorder="1" applyAlignment="1" applyProtection="1"/>
    <xf numFmtId="0" fontId="7" fillId="5" borderId="198" xfId="25" applyFont="1" applyFill="1" applyBorder="1" applyProtection="1"/>
    <xf numFmtId="0" fontId="7" fillId="5" borderId="0" xfId="25" applyFont="1" applyFill="1" applyBorder="1" applyProtection="1"/>
    <xf numFmtId="0" fontId="7" fillId="5" borderId="0" xfId="25" applyFont="1" applyFill="1" applyBorder="1" applyAlignment="1" applyProtection="1"/>
    <xf numFmtId="41" fontId="4" fillId="5" borderId="19" xfId="14" applyNumberFormat="1" applyFont="1" applyFill="1" applyBorder="1" applyAlignment="1" applyProtection="1">
      <alignment horizontal="right"/>
    </xf>
    <xf numFmtId="0" fontId="36" fillId="0" borderId="0" xfId="26" applyFont="1" applyProtection="1"/>
    <xf numFmtId="0" fontId="10" fillId="5" borderId="0" xfId="25" quotePrefix="1" applyFont="1" applyFill="1" applyBorder="1" applyAlignment="1" applyProtection="1">
      <alignment horizontal="left" vertical="top"/>
      <protection locked="0"/>
    </xf>
    <xf numFmtId="0" fontId="62" fillId="0" borderId="0" xfId="26" applyFont="1" applyProtection="1"/>
    <xf numFmtId="0" fontId="61" fillId="0" borderId="0" xfId="26" applyFont="1" applyAlignment="1" applyProtection="1">
      <alignment horizontal="center"/>
    </xf>
    <xf numFmtId="0" fontId="64" fillId="0" borderId="0" xfId="26" applyFont="1" applyProtection="1"/>
    <xf numFmtId="0" fontId="5" fillId="0" borderId="0" xfId="26" applyFont="1" applyAlignment="1" applyProtection="1">
      <alignment horizontal="center"/>
      <protection locked="0"/>
    </xf>
    <xf numFmtId="0" fontId="62" fillId="0" borderId="0" xfId="26" applyFont="1" applyFill="1" applyProtection="1"/>
    <xf numFmtId="3" fontId="62" fillId="0" borderId="0" xfId="26" applyNumberFormat="1" applyFont="1" applyProtection="1"/>
    <xf numFmtId="0" fontId="61" fillId="5" borderId="4" xfId="25" applyFont="1" applyFill="1" applyBorder="1" applyAlignment="1" applyProtection="1">
      <alignment horizontal="right"/>
    </xf>
    <xf numFmtId="0" fontId="61" fillId="5" borderId="4" xfId="25" applyFont="1" applyFill="1" applyBorder="1" applyProtection="1"/>
    <xf numFmtId="0" fontId="62" fillId="5" borderId="0" xfId="25" applyFont="1" applyFill="1" applyBorder="1" applyAlignment="1" applyProtection="1">
      <alignment horizontal="right"/>
    </xf>
    <xf numFmtId="0" fontId="4" fillId="0" borderId="0" xfId="26" applyFont="1" applyProtection="1"/>
    <xf numFmtId="164" fontId="7" fillId="5" borderId="1" xfId="25" applyNumberFormat="1" applyFont="1" applyFill="1" applyBorder="1" applyAlignment="1" applyProtection="1">
      <alignment horizontal="right"/>
    </xf>
    <xf numFmtId="164" fontId="4" fillId="5" borderId="2" xfId="25" applyNumberFormat="1" applyFont="1" applyFill="1" applyBorder="1" applyAlignment="1" applyProtection="1">
      <alignment horizontal="right"/>
    </xf>
    <xf numFmtId="0" fontId="7" fillId="3" borderId="3" xfId="25" applyFont="1" applyFill="1" applyBorder="1" applyProtection="1"/>
    <xf numFmtId="164" fontId="4" fillId="3" borderId="2" xfId="25" applyNumberFormat="1" applyFont="1" applyFill="1" applyBorder="1" applyAlignment="1" applyProtection="1">
      <alignment horizontal="right" wrapText="1"/>
    </xf>
    <xf numFmtId="0" fontId="7" fillId="3" borderId="0" xfId="25" applyFont="1" applyFill="1" applyProtection="1"/>
    <xf numFmtId="164" fontId="7" fillId="5" borderId="5" xfId="22" applyNumberFormat="1" applyFont="1" applyFill="1" applyBorder="1" applyAlignment="1" applyProtection="1">
      <alignment horizontal="right"/>
    </xf>
    <xf numFmtId="164" fontId="4" fillId="5" borderId="6" xfId="22" applyNumberFormat="1" applyFont="1" applyFill="1" applyBorder="1" applyAlignment="1" applyProtection="1">
      <alignment horizontal="right"/>
    </xf>
    <xf numFmtId="173" fontId="4" fillId="5" borderId="7" xfId="22" applyNumberFormat="1" applyFont="1" applyFill="1" applyBorder="1" applyAlignment="1" applyProtection="1">
      <alignment horizontal="right"/>
    </xf>
    <xf numFmtId="164" fontId="7" fillId="4" borderId="8" xfId="22" applyNumberFormat="1" applyFont="1" applyFill="1" applyBorder="1" applyAlignment="1" applyProtection="1">
      <alignment horizontal="right"/>
    </xf>
    <xf numFmtId="164" fontId="4" fillId="5" borderId="0" xfId="22" applyNumberFormat="1" applyFont="1" applyFill="1" applyBorder="1" applyAlignment="1" applyProtection="1">
      <alignment horizontal="right"/>
    </xf>
    <xf numFmtId="173" fontId="4" fillId="5" borderId="9" xfId="22" applyNumberFormat="1" applyFont="1" applyFill="1" applyBorder="1" applyAlignment="1" applyProtection="1">
      <alignment horizontal="right"/>
    </xf>
    <xf numFmtId="0" fontId="4" fillId="5" borderId="195" xfId="25" applyFont="1" applyFill="1" applyBorder="1" applyAlignment="1" applyProtection="1">
      <alignment horizontal="left"/>
    </xf>
    <xf numFmtId="164" fontId="4" fillId="5" borderId="195" xfId="22" applyNumberFormat="1" applyFont="1" applyFill="1" applyBorder="1" applyAlignment="1" applyProtection="1">
      <alignment horizontal="right"/>
    </xf>
    <xf numFmtId="177" fontId="4" fillId="5" borderId="9" xfId="22" applyNumberFormat="1" applyFont="1" applyFill="1" applyBorder="1" applyAlignment="1" applyProtection="1">
      <alignment horizontal="right"/>
    </xf>
    <xf numFmtId="164" fontId="4" fillId="3" borderId="0" xfId="22" applyNumberFormat="1" applyFont="1" applyFill="1" applyBorder="1" applyAlignment="1" applyProtection="1">
      <alignment horizontal="right"/>
    </xf>
    <xf numFmtId="177" fontId="4" fillId="5" borderId="3" xfId="22" applyNumberFormat="1" applyFont="1" applyFill="1" applyBorder="1" applyAlignment="1" applyProtection="1">
      <alignment horizontal="right"/>
    </xf>
    <xf numFmtId="0" fontId="4" fillId="5" borderId="195" xfId="25" applyFont="1" applyFill="1" applyBorder="1" applyAlignment="1" applyProtection="1">
      <alignment horizontal="left" indent="1"/>
    </xf>
    <xf numFmtId="164" fontId="4" fillId="3" borderId="195" xfId="22" applyNumberFormat="1" applyFont="1" applyFill="1" applyBorder="1" applyAlignment="1" applyProtection="1">
      <alignment horizontal="right"/>
    </xf>
    <xf numFmtId="0" fontId="4" fillId="5" borderId="198" xfId="25" applyFont="1" applyFill="1" applyBorder="1" applyAlignment="1" applyProtection="1"/>
    <xf numFmtId="0" fontId="4" fillId="5" borderId="198" xfId="25" applyFont="1" applyFill="1" applyBorder="1" applyAlignment="1" applyProtection="1">
      <alignment horizontal="left" indent="5"/>
    </xf>
    <xf numFmtId="177" fontId="4" fillId="5" borderId="19" xfId="22" applyNumberFormat="1" applyFont="1" applyFill="1" applyBorder="1" applyAlignment="1" applyProtection="1">
      <alignment horizontal="right"/>
    </xf>
    <xf numFmtId="0" fontId="7" fillId="5" borderId="198" xfId="25" applyFont="1" applyFill="1" applyBorder="1" applyAlignment="1" applyProtection="1">
      <alignment horizontal="left"/>
    </xf>
    <xf numFmtId="177" fontId="4" fillId="5" borderId="7" xfId="22" applyNumberFormat="1" applyFont="1" applyFill="1" applyBorder="1" applyAlignment="1" applyProtection="1">
      <alignment horizontal="right"/>
    </xf>
    <xf numFmtId="0" fontId="62" fillId="5" borderId="0" xfId="25" applyFont="1" applyFill="1" applyBorder="1" applyAlignment="1" applyProtection="1">
      <alignment horizontal="left" indent="5"/>
    </xf>
    <xf numFmtId="178" fontId="62" fillId="3" borderId="6" xfId="25" applyNumberFormat="1" applyFont="1" applyFill="1" applyBorder="1" applyAlignment="1" applyProtection="1">
      <alignment horizontal="right"/>
    </xf>
    <xf numFmtId="178" fontId="62" fillId="5" borderId="6" xfId="25" applyNumberFormat="1" applyFont="1" applyFill="1" applyBorder="1" applyProtection="1"/>
    <xf numFmtId="0" fontId="62" fillId="5" borderId="0" xfId="25" applyFont="1" applyFill="1" applyProtection="1"/>
    <xf numFmtId="0" fontId="10" fillId="5" borderId="0" xfId="25" quotePrefix="1" applyFont="1" applyFill="1" applyAlignment="1" applyProtection="1">
      <alignment horizontal="left"/>
    </xf>
    <xf numFmtId="0" fontId="65" fillId="0" borderId="0" xfId="26" applyFont="1" applyAlignment="1" applyProtection="1">
      <alignment horizontal="center"/>
    </xf>
    <xf numFmtId="0" fontId="61" fillId="0" borderId="0" xfId="26" applyFont="1" applyAlignment="1" applyProtection="1">
      <alignment horizontal="right"/>
    </xf>
    <xf numFmtId="0" fontId="61" fillId="0" borderId="0" xfId="26" applyFont="1" applyProtection="1"/>
    <xf numFmtId="37" fontId="4" fillId="0" borderId="0" xfId="27" applyFont="1" applyProtection="1"/>
    <xf numFmtId="0" fontId="7" fillId="5" borderId="0" xfId="12" quotePrefix="1" applyFont="1" applyFill="1" applyBorder="1" applyAlignment="1" applyProtection="1">
      <alignment horizontal="left"/>
    </xf>
    <xf numFmtId="0" fontId="4" fillId="5" borderId="0" xfId="12" applyFont="1" applyFill="1" applyBorder="1" applyProtection="1"/>
    <xf numFmtId="0" fontId="4" fillId="5" borderId="0" xfId="12" applyFont="1" applyFill="1" applyBorder="1" applyAlignment="1" applyProtection="1">
      <alignment horizontal="center"/>
    </xf>
    <xf numFmtId="0" fontId="4" fillId="3" borderId="0" xfId="12" applyFont="1" applyFill="1" applyProtection="1"/>
    <xf numFmtId="41" fontId="7" fillId="5" borderId="2" xfId="12" applyNumberFormat="1" applyFont="1" applyFill="1" applyBorder="1" applyAlignment="1" applyProtection="1"/>
    <xf numFmtId="41" fontId="7" fillId="5" borderId="2" xfId="12" applyNumberFormat="1" applyFont="1" applyFill="1" applyBorder="1" applyAlignment="1" applyProtection="1">
      <alignment horizontal="right"/>
    </xf>
    <xf numFmtId="41" fontId="4" fillId="5" borderId="2" xfId="12" applyNumberFormat="1" applyFont="1" applyFill="1" applyBorder="1" applyAlignment="1" applyProtection="1">
      <alignment horizontal="right"/>
    </xf>
    <xf numFmtId="0" fontId="4" fillId="5" borderId="3" xfId="12" quotePrefix="1" applyFont="1" applyFill="1" applyBorder="1" applyAlignment="1" applyProtection="1">
      <alignment horizontal="right"/>
    </xf>
    <xf numFmtId="0" fontId="66" fillId="5" borderId="0" xfId="12" applyFont="1" applyFill="1" applyBorder="1" applyAlignment="1" applyProtection="1">
      <alignment horizontal="left" vertical="top"/>
    </xf>
    <xf numFmtId="0" fontId="7" fillId="5" borderId="0" xfId="12" applyFont="1" applyFill="1" applyBorder="1" applyAlignment="1" applyProtection="1">
      <alignment horizontal="center"/>
    </xf>
    <xf numFmtId="41" fontId="7" fillId="5" borderId="0" xfId="12" applyNumberFormat="1" applyFont="1" applyFill="1" applyBorder="1" applyAlignment="1" applyProtection="1">
      <alignment horizontal="right"/>
    </xf>
    <xf numFmtId="41" fontId="7" fillId="5" borderId="0" xfId="12" applyNumberFormat="1" applyFont="1" applyFill="1" applyBorder="1" applyAlignment="1" applyProtection="1">
      <alignment horizontal="right" wrapText="1"/>
    </xf>
    <xf numFmtId="0" fontId="7" fillId="5" borderId="4" xfId="12" applyFont="1" applyFill="1" applyBorder="1" applyAlignment="1" applyProtection="1">
      <alignment horizontal="right"/>
    </xf>
    <xf numFmtId="0" fontId="4" fillId="5" borderId="0" xfId="12" quotePrefix="1" applyFont="1" applyFill="1" applyBorder="1" applyAlignment="1" applyProtection="1">
      <alignment horizontal="left"/>
    </xf>
    <xf numFmtId="0" fontId="7" fillId="5" borderId="4" xfId="12" quotePrefix="1" applyFont="1" applyFill="1" applyBorder="1" applyAlignment="1" applyProtection="1">
      <alignment horizontal="right"/>
    </xf>
    <xf numFmtId="41" fontId="53" fillId="5" borderId="4" xfId="12" quotePrefix="1" applyNumberFormat="1" applyFont="1" applyFill="1" applyBorder="1" applyAlignment="1" applyProtection="1">
      <alignment horizontal="left"/>
    </xf>
    <xf numFmtId="0" fontId="7" fillId="5" borderId="0" xfId="12" applyFont="1" applyFill="1" applyBorder="1" applyAlignment="1" applyProtection="1">
      <alignment horizontal="left"/>
    </xf>
    <xf numFmtId="0" fontId="4" fillId="5" borderId="5" xfId="12" applyFont="1" applyFill="1" applyBorder="1" applyProtection="1"/>
    <xf numFmtId="0" fontId="7" fillId="5" borderId="6" xfId="12" applyFont="1" applyFill="1" applyBorder="1" applyProtection="1"/>
    <xf numFmtId="0" fontId="4" fillId="5" borderId="6" xfId="12" applyFont="1" applyFill="1" applyBorder="1" applyProtection="1"/>
    <xf numFmtId="0" fontId="4" fillId="5" borderId="7" xfId="12" applyFont="1" applyFill="1" applyBorder="1" applyProtection="1"/>
    <xf numFmtId="0" fontId="4" fillId="5" borderId="8" xfId="12" applyFont="1" applyFill="1" applyBorder="1" applyProtection="1"/>
    <xf numFmtId="0" fontId="7" fillId="5" borderId="0" xfId="12" applyFont="1" applyFill="1" applyBorder="1" applyProtection="1"/>
    <xf numFmtId="0" fontId="4" fillId="5" borderId="9" xfId="12" applyFont="1" applyFill="1" applyBorder="1" applyProtection="1"/>
    <xf numFmtId="0" fontId="4" fillId="5" borderId="195" xfId="12" applyFont="1" applyFill="1" applyBorder="1" applyAlignment="1" applyProtection="1"/>
    <xf numFmtId="177" fontId="4" fillId="5" borderId="9" xfId="14" applyNumberFormat="1" applyFont="1" applyFill="1" applyBorder="1" applyAlignment="1" applyProtection="1"/>
    <xf numFmtId="0" fontId="4" fillId="5" borderId="197" xfId="12" applyFont="1" applyFill="1" applyBorder="1" applyAlignment="1" applyProtection="1"/>
    <xf numFmtId="41" fontId="4" fillId="5" borderId="198" xfId="14" applyNumberFormat="1" applyFont="1" applyFill="1" applyBorder="1" applyAlignment="1" applyProtection="1">
      <alignment horizontal="right"/>
    </xf>
    <xf numFmtId="41" fontId="4" fillId="5" borderId="197" xfId="14" applyNumberFormat="1" applyFont="1" applyFill="1" applyBorder="1" applyAlignment="1" applyProtection="1">
      <alignment horizontal="right"/>
    </xf>
    <xf numFmtId="41" fontId="4" fillId="5" borderId="207" xfId="14" applyNumberFormat="1" applyFont="1" applyFill="1" applyBorder="1" applyAlignment="1" applyProtection="1">
      <alignment horizontal="right"/>
    </xf>
    <xf numFmtId="41" fontId="4" fillId="5" borderId="4" xfId="14" applyNumberFormat="1" applyFont="1" applyFill="1" applyBorder="1" applyAlignment="1" applyProtection="1">
      <alignment horizontal="right"/>
    </xf>
    <xf numFmtId="177" fontId="4" fillId="5" borderId="19" xfId="14" applyNumberFormat="1" applyFont="1" applyFill="1" applyBorder="1" applyAlignment="1" applyProtection="1"/>
    <xf numFmtId="41" fontId="4" fillId="5" borderId="2" xfId="14" applyNumberFormat="1" applyFont="1" applyFill="1" applyBorder="1" applyAlignment="1" applyProtection="1">
      <alignment horizontal="right"/>
    </xf>
    <xf numFmtId="177" fontId="4" fillId="5" borderId="3" xfId="14" applyNumberFormat="1" applyFont="1" applyFill="1" applyBorder="1" applyAlignment="1" applyProtection="1"/>
    <xf numFmtId="37" fontId="67" fillId="3" borderId="0" xfId="27" applyFont="1" applyFill="1" applyBorder="1" applyProtection="1"/>
    <xf numFmtId="0" fontId="7" fillId="5" borderId="198" xfId="12" applyFont="1" applyFill="1" applyBorder="1" applyAlignment="1" applyProtection="1">
      <alignment horizontal="left"/>
    </xf>
    <xf numFmtId="41" fontId="4" fillId="5" borderId="6" xfId="14" applyNumberFormat="1" applyFont="1" applyFill="1" applyBorder="1" applyAlignment="1" applyProtection="1">
      <alignment horizontal="right"/>
    </xf>
    <xf numFmtId="177" fontId="4" fillId="5" borderId="7" xfId="14" applyNumberFormat="1" applyFont="1" applyFill="1" applyBorder="1" applyAlignment="1" applyProtection="1"/>
    <xf numFmtId="177" fontId="7" fillId="5" borderId="0" xfId="14" quotePrefix="1" applyNumberFormat="1" applyFont="1" applyFill="1" applyBorder="1" applyAlignment="1" applyProtection="1">
      <alignment horizontal="left" indent="1"/>
    </xf>
    <xf numFmtId="177" fontId="4" fillId="5" borderId="0" xfId="14" quotePrefix="1" applyNumberFormat="1" applyFont="1" applyFill="1" applyBorder="1" applyAlignment="1" applyProtection="1">
      <alignment horizontal="left" indent="1"/>
    </xf>
    <xf numFmtId="37" fontId="36" fillId="0" borderId="0" xfId="27" applyFont="1" applyProtection="1"/>
    <xf numFmtId="0" fontId="10" fillId="5" borderId="0" xfId="12" quotePrefix="1" applyFont="1" applyFill="1" applyAlignment="1" applyProtection="1">
      <alignment horizontal="left" vertical="top"/>
      <protection locked="0"/>
    </xf>
    <xf numFmtId="37" fontId="62" fillId="0" borderId="0" xfId="27" applyFont="1" applyProtection="1"/>
    <xf numFmtId="37" fontId="65" fillId="0" borderId="0" xfId="27" applyFont="1" applyAlignment="1" applyProtection="1">
      <alignment horizontal="center"/>
    </xf>
    <xf numFmtId="37" fontId="61" fillId="0" borderId="0" xfId="27" applyFont="1" applyProtection="1"/>
    <xf numFmtId="37" fontId="68" fillId="0" borderId="0" xfId="27" applyFont="1" applyProtection="1"/>
    <xf numFmtId="37" fontId="64" fillId="0" borderId="0" xfId="27" applyFont="1" applyProtection="1"/>
    <xf numFmtId="0" fontId="61" fillId="5" borderId="0" xfId="25" applyFont="1" applyFill="1" applyBorder="1" applyProtection="1"/>
    <xf numFmtId="164" fontId="7" fillId="5" borderId="0" xfId="14" applyNumberFormat="1" applyFont="1" applyFill="1" applyBorder="1" applyAlignment="1" applyProtection="1">
      <protection locked="0"/>
    </xf>
    <xf numFmtId="164" fontId="7" fillId="5" borderId="0" xfId="14" applyNumberFormat="1" applyFont="1" applyFill="1" applyBorder="1" applyAlignment="1" applyProtection="1"/>
    <xf numFmtId="164" fontId="4" fillId="5" borderId="0" xfId="14" applyNumberFormat="1" applyFont="1" applyFill="1" applyBorder="1" applyAlignment="1" applyProtection="1">
      <protection locked="0"/>
    </xf>
    <xf numFmtId="164" fontId="4" fillId="5" borderId="0" xfId="14" applyNumberFormat="1" applyFont="1" applyFill="1" applyBorder="1" applyAlignment="1" applyProtection="1"/>
    <xf numFmtId="0" fontId="62" fillId="3" borderId="0" xfId="25" applyFont="1" applyFill="1" applyProtection="1"/>
    <xf numFmtId="0" fontId="7" fillId="3" borderId="8" xfId="25" applyFont="1" applyFill="1" applyBorder="1" applyAlignment="1" applyProtection="1">
      <alignment horizontal="right"/>
    </xf>
    <xf numFmtId="171" fontId="7" fillId="5" borderId="0" xfId="28" applyNumberFormat="1" applyFont="1" applyFill="1" applyBorder="1" applyAlignment="1" applyProtection="1">
      <protection locked="0"/>
    </xf>
    <xf numFmtId="0" fontId="7" fillId="3" borderId="0" xfId="25" applyFont="1" applyFill="1" applyBorder="1" applyAlignment="1" applyProtection="1">
      <alignment horizontal="right"/>
    </xf>
    <xf numFmtId="10" fontId="7" fillId="5" borderId="0" xfId="28" applyNumberFormat="1" applyFont="1" applyFill="1" applyBorder="1" applyAlignment="1" applyProtection="1"/>
    <xf numFmtId="0" fontId="7" fillId="5" borderId="9" xfId="25" applyFont="1" applyFill="1" applyBorder="1" applyAlignment="1" applyProtection="1">
      <alignment horizontal="right"/>
    </xf>
    <xf numFmtId="0" fontId="4" fillId="5" borderId="5" xfId="25" applyFont="1" applyFill="1" applyBorder="1" applyAlignment="1" applyProtection="1">
      <alignment horizontal="right"/>
    </xf>
    <xf numFmtId="171" fontId="4" fillId="5" borderId="0" xfId="28" applyNumberFormat="1" applyFont="1" applyFill="1" applyBorder="1" applyAlignment="1" applyProtection="1">
      <protection locked="0"/>
    </xf>
    <xf numFmtId="0" fontId="4" fillId="5" borderId="0" xfId="25" applyFont="1" applyFill="1" applyBorder="1" applyAlignment="1" applyProtection="1">
      <alignment horizontal="right"/>
    </xf>
    <xf numFmtId="10" fontId="4" fillId="5" borderId="0" xfId="28" applyNumberFormat="1" applyFont="1" applyFill="1" applyBorder="1" applyAlignment="1" applyProtection="1"/>
    <xf numFmtId="171" fontId="4" fillId="5" borderId="0" xfId="28" applyNumberFormat="1" applyFont="1" applyFill="1" applyBorder="1" applyAlignment="1" applyProtection="1"/>
    <xf numFmtId="0" fontId="4" fillId="3" borderId="9" xfId="25" applyFont="1" applyFill="1" applyBorder="1" applyAlignment="1" applyProtection="1"/>
    <xf numFmtId="0" fontId="4" fillId="5" borderId="8" xfId="25" applyFont="1" applyFill="1" applyBorder="1" applyAlignment="1" applyProtection="1">
      <alignment horizontal="right"/>
    </xf>
    <xf numFmtId="0" fontId="4" fillId="5" borderId="0" xfId="25" quotePrefix="1" applyFont="1" applyFill="1" applyBorder="1" applyAlignment="1" applyProtection="1">
      <alignment horizontal="left"/>
    </xf>
    <xf numFmtId="0" fontId="7" fillId="3" borderId="56" xfId="15" applyFont="1" applyFill="1" applyBorder="1" applyAlignment="1" applyProtection="1">
      <alignment horizontal="right"/>
    </xf>
    <xf numFmtId="0" fontId="70" fillId="3" borderId="4" xfId="15" quotePrefix="1" applyFont="1" applyFill="1" applyBorder="1" applyAlignment="1" applyProtection="1">
      <alignment horizontal="left"/>
    </xf>
    <xf numFmtId="0" fontId="7" fillId="3" borderId="4" xfId="15" applyFont="1" applyFill="1" applyBorder="1" applyAlignment="1" applyProtection="1">
      <alignment horizontal="right"/>
    </xf>
    <xf numFmtId="0" fontId="7" fillId="3" borderId="19" xfId="15" applyFont="1" applyFill="1" applyBorder="1" applyAlignment="1" applyProtection="1">
      <alignment horizontal="right"/>
    </xf>
    <xf numFmtId="0" fontId="4" fillId="3" borderId="56" xfId="15" applyFont="1" applyFill="1" applyBorder="1" applyAlignment="1" applyProtection="1">
      <alignment horizontal="right"/>
    </xf>
    <xf numFmtId="0" fontId="4" fillId="3" borderId="4" xfId="15" applyFont="1" applyFill="1" applyBorder="1" applyAlignment="1" applyProtection="1">
      <alignment horizontal="right"/>
    </xf>
    <xf numFmtId="0" fontId="4" fillId="3" borderId="19" xfId="25" applyFont="1" applyFill="1" applyBorder="1" applyAlignment="1" applyProtection="1"/>
    <xf numFmtId="173" fontId="7" fillId="0" borderId="5" xfId="14" applyNumberFormat="1" applyFont="1" applyFill="1" applyBorder="1" applyAlignment="1" applyProtection="1"/>
    <xf numFmtId="173" fontId="7" fillId="0" borderId="6" xfId="14" applyNumberFormat="1" applyFont="1" applyFill="1" applyBorder="1" applyAlignment="1" applyProtection="1"/>
    <xf numFmtId="173" fontId="7" fillId="5" borderId="7" xfId="14" applyNumberFormat="1" applyFont="1" applyFill="1" applyBorder="1" applyAlignment="1" applyProtection="1"/>
    <xf numFmtId="173" fontId="4" fillId="5" borderId="8" xfId="14" applyNumberFormat="1" applyFont="1" applyFill="1" applyBorder="1" applyAlignment="1" applyProtection="1"/>
    <xf numFmtId="173" fontId="4" fillId="5" borderId="0" xfId="14" applyNumberFormat="1" applyFont="1" applyFill="1" applyBorder="1" applyAlignment="1" applyProtection="1"/>
    <xf numFmtId="10" fontId="7" fillId="5" borderId="195" xfId="28" applyNumberFormat="1" applyFont="1" applyFill="1" applyBorder="1" applyAlignment="1" applyProtection="1"/>
    <xf numFmtId="10" fontId="7" fillId="5" borderId="9" xfId="28" applyNumberFormat="1" applyFont="1" applyFill="1" applyBorder="1" applyAlignment="1" applyProtection="1"/>
    <xf numFmtId="43" fontId="4" fillId="0" borderId="196" xfId="21" applyNumberFormat="1" applyFont="1" applyFill="1" applyBorder="1" applyAlignment="1" applyProtection="1">
      <alignment horizontal="right"/>
    </xf>
    <xf numFmtId="43" fontId="4" fillId="0" borderId="195" xfId="21" applyNumberFormat="1" applyFont="1" applyFill="1" applyBorder="1" applyAlignment="1" applyProtection="1"/>
    <xf numFmtId="171" fontId="4" fillId="0" borderId="195" xfId="14" applyNumberFormat="1" applyFont="1" applyFill="1" applyBorder="1" applyAlignment="1" applyProtection="1"/>
    <xf numFmtId="10" fontId="4" fillId="5" borderId="195" xfId="28" applyNumberFormat="1" applyFont="1" applyFill="1" applyBorder="1" applyAlignment="1" applyProtection="1"/>
    <xf numFmtId="43" fontId="4" fillId="4" borderId="196" xfId="21" applyNumberFormat="1" applyFont="1" applyFill="1" applyBorder="1" applyAlignment="1" applyProtection="1">
      <alignment horizontal="right"/>
    </xf>
    <xf numFmtId="43" fontId="4" fillId="4" borderId="195" xfId="21" applyNumberFormat="1" applyFont="1" applyFill="1" applyBorder="1" applyAlignment="1" applyProtection="1"/>
    <xf numFmtId="171" fontId="4" fillId="4" borderId="195" xfId="14" applyNumberFormat="1" applyFont="1" applyFill="1" applyBorder="1" applyAlignment="1" applyProtection="1"/>
    <xf numFmtId="43" fontId="4" fillId="0" borderId="199" xfId="21" applyNumberFormat="1" applyFont="1" applyFill="1" applyBorder="1" applyAlignment="1" applyProtection="1">
      <alignment horizontal="right"/>
    </xf>
    <xf numFmtId="43" fontId="4" fillId="4" borderId="199" xfId="21" applyNumberFormat="1" applyFont="1" applyFill="1" applyBorder="1" applyAlignment="1" applyProtection="1">
      <alignment horizontal="right"/>
    </xf>
    <xf numFmtId="10" fontId="4" fillId="0" borderId="195" xfId="28" applyNumberFormat="1" applyFont="1" applyFill="1" applyBorder="1" applyAlignment="1" applyProtection="1"/>
    <xf numFmtId="43" fontId="4" fillId="0" borderId="199" xfId="21" applyNumberFormat="1" applyFont="1" applyFill="1" applyBorder="1" applyAlignment="1" applyProtection="1">
      <alignment horizontal="right"/>
      <protection locked="0"/>
    </xf>
    <xf numFmtId="43" fontId="4" fillId="4" borderId="199" xfId="21" applyNumberFormat="1" applyFont="1" applyFill="1" applyBorder="1" applyAlignment="1" applyProtection="1">
      <alignment horizontal="right"/>
      <protection locked="0"/>
    </xf>
    <xf numFmtId="10" fontId="4" fillId="4" borderId="195" xfId="28" applyNumberFormat="1" applyFont="1" applyFill="1" applyBorder="1" applyAlignment="1" applyProtection="1"/>
    <xf numFmtId="0" fontId="4" fillId="5" borderId="198" xfId="25" applyFont="1" applyFill="1" applyBorder="1" applyAlignment="1" applyProtection="1">
      <alignment horizontal="left"/>
    </xf>
    <xf numFmtId="0" fontId="70" fillId="3" borderId="0" xfId="15" quotePrefix="1" applyFont="1" applyFill="1" applyBorder="1" applyAlignment="1" applyProtection="1">
      <alignment horizontal="left"/>
    </xf>
    <xf numFmtId="164" fontId="7" fillId="5" borderId="9" xfId="14" applyNumberFormat="1" applyFont="1" applyFill="1" applyBorder="1" applyAlignment="1" applyProtection="1"/>
    <xf numFmtId="43" fontId="4" fillId="0" borderId="203" xfId="14" applyNumberFormat="1" applyFont="1" applyFill="1" applyBorder="1" applyAlignment="1" applyProtection="1">
      <protection locked="0"/>
    </xf>
    <xf numFmtId="0" fontId="70" fillId="0" borderId="0" xfId="15" quotePrefix="1" applyFont="1" applyFill="1" applyBorder="1" applyAlignment="1" applyProtection="1">
      <alignment horizontal="left"/>
    </xf>
    <xf numFmtId="164" fontId="4" fillId="0" borderId="198" xfId="14" applyNumberFormat="1" applyFont="1" applyFill="1" applyBorder="1" applyAlignment="1" applyProtection="1">
      <alignment horizontal="right"/>
    </xf>
    <xf numFmtId="43" fontId="4" fillId="4" borderId="203" xfId="14" applyNumberFormat="1" applyFont="1" applyFill="1" applyBorder="1" applyAlignment="1" applyProtection="1">
      <protection locked="0"/>
    </xf>
    <xf numFmtId="0" fontId="70" fillId="4" borderId="0" xfId="15" quotePrefix="1" applyFont="1" applyFill="1" applyBorder="1" applyAlignment="1" applyProtection="1">
      <alignment horizontal="left"/>
    </xf>
    <xf numFmtId="164" fontId="4" fillId="4" borderId="198" xfId="14" applyNumberFormat="1" applyFont="1" applyFill="1" applyBorder="1" applyAlignment="1" applyProtection="1">
      <alignment horizontal="right"/>
    </xf>
    <xf numFmtId="43" fontId="4" fillId="0" borderId="8" xfId="14" applyNumberFormat="1" applyFont="1" applyFill="1" applyBorder="1" applyAlignment="1" applyProtection="1">
      <protection locked="0"/>
    </xf>
    <xf numFmtId="173" fontId="4" fillId="0" borderId="0" xfId="14" applyNumberFormat="1" applyFont="1" applyFill="1" applyBorder="1" applyAlignment="1" applyProtection="1"/>
    <xf numFmtId="43" fontId="4" fillId="0" borderId="0" xfId="14" applyNumberFormat="1" applyFont="1" applyFill="1" applyBorder="1" applyAlignment="1" applyProtection="1">
      <protection locked="0"/>
    </xf>
    <xf numFmtId="43" fontId="4" fillId="4" borderId="8" xfId="14" applyNumberFormat="1" applyFont="1" applyFill="1" applyBorder="1" applyAlignment="1" applyProtection="1">
      <protection locked="0"/>
    </xf>
    <xf numFmtId="173" fontId="4" fillId="4" borderId="0" xfId="14" applyNumberFormat="1" applyFont="1" applyFill="1" applyBorder="1" applyAlignment="1" applyProtection="1"/>
    <xf numFmtId="43" fontId="4" fillId="4" borderId="0" xfId="14" applyNumberFormat="1" applyFont="1" applyFill="1" applyBorder="1" applyAlignment="1" applyProtection="1">
      <protection locked="0"/>
    </xf>
    <xf numFmtId="171" fontId="4" fillId="4" borderId="196" xfId="14" applyNumberFormat="1" applyFont="1" applyFill="1" applyBorder="1" applyAlignment="1" applyProtection="1">
      <alignment horizontal="right"/>
    </xf>
    <xf numFmtId="171" fontId="4" fillId="4" borderId="195" xfId="14" applyNumberFormat="1" applyFont="1" applyFill="1" applyBorder="1" applyAlignment="1" applyProtection="1">
      <alignment horizontal="right"/>
    </xf>
    <xf numFmtId="171" fontId="4" fillId="0" borderId="196" xfId="14" applyNumberFormat="1" applyFont="1" applyFill="1" applyBorder="1" applyAlignment="1" applyProtection="1">
      <alignment horizontal="right"/>
    </xf>
    <xf numFmtId="171" fontId="4" fillId="0" borderId="195" xfId="14" applyNumberFormat="1" applyFont="1" applyFill="1" applyBorder="1" applyAlignment="1" applyProtection="1">
      <alignment horizontal="right"/>
    </xf>
    <xf numFmtId="171" fontId="4" fillId="4" borderId="199" xfId="14" applyNumberFormat="1" applyFont="1" applyFill="1" applyBorder="1" applyAlignment="1" applyProtection="1">
      <alignment horizontal="right"/>
    </xf>
    <xf numFmtId="43" fontId="4" fillId="4" borderId="197" xfId="21" applyNumberFormat="1" applyFont="1" applyFill="1" applyBorder="1" applyAlignment="1" applyProtection="1">
      <alignment horizontal="right"/>
    </xf>
    <xf numFmtId="171" fontId="4" fillId="4" borderId="197" xfId="14" applyNumberFormat="1" applyFont="1" applyFill="1" applyBorder="1" applyAlignment="1" applyProtection="1">
      <alignment horizontal="right"/>
    </xf>
    <xf numFmtId="171" fontId="4" fillId="0" borderId="199" xfId="14" applyNumberFormat="1" applyFont="1" applyFill="1" applyBorder="1" applyAlignment="1" applyProtection="1">
      <alignment horizontal="right"/>
    </xf>
    <xf numFmtId="43" fontId="4" fillId="0" borderId="197" xfId="21" applyNumberFormat="1" applyFont="1" applyFill="1" applyBorder="1" applyAlignment="1" applyProtection="1">
      <alignment horizontal="right"/>
    </xf>
    <xf numFmtId="171" fontId="4" fillId="0" borderId="197" xfId="14" applyNumberFormat="1" applyFont="1" applyFill="1" applyBorder="1" applyAlignment="1" applyProtection="1">
      <alignment horizontal="right"/>
    </xf>
    <xf numFmtId="10" fontId="4" fillId="5" borderId="4" xfId="28" applyNumberFormat="1" applyFont="1" applyFill="1" applyBorder="1" applyAlignment="1" applyProtection="1"/>
    <xf numFmtId="10" fontId="7" fillId="5" borderId="19" xfId="28" applyNumberFormat="1" applyFont="1" applyFill="1" applyBorder="1" applyAlignment="1" applyProtection="1"/>
    <xf numFmtId="171" fontId="4" fillId="4" borderId="205" xfId="14" applyNumberFormat="1" applyFont="1" applyFill="1" applyBorder="1" applyAlignment="1" applyProtection="1">
      <alignment horizontal="right"/>
    </xf>
    <xf numFmtId="43" fontId="4" fillId="4" borderId="4" xfId="21" applyNumberFormat="1" applyFont="1" applyFill="1" applyBorder="1" applyAlignment="1" applyProtection="1"/>
    <xf numFmtId="171" fontId="4" fillId="4" borderId="207" xfId="14" applyNumberFormat="1" applyFont="1" applyFill="1" applyBorder="1" applyAlignment="1" applyProtection="1">
      <alignment horizontal="right"/>
    </xf>
    <xf numFmtId="171" fontId="4" fillId="0" borderId="205" xfId="14" applyNumberFormat="1" applyFont="1" applyFill="1" applyBorder="1" applyAlignment="1" applyProtection="1">
      <alignment horizontal="right"/>
    </xf>
    <xf numFmtId="43" fontId="4" fillId="0" borderId="4" xfId="21" applyNumberFormat="1" applyFont="1" applyFill="1" applyBorder="1" applyAlignment="1" applyProtection="1"/>
    <xf numFmtId="171" fontId="4" fillId="0" borderId="207" xfId="14" applyNumberFormat="1" applyFont="1" applyFill="1" applyBorder="1" applyAlignment="1" applyProtection="1">
      <alignment horizontal="right"/>
    </xf>
    <xf numFmtId="0" fontId="72" fillId="5" borderId="0" xfId="25" applyFont="1" applyFill="1" applyProtection="1"/>
    <xf numFmtId="0" fontId="5" fillId="0" borderId="0" xfId="29" applyFont="1" applyBorder="1" applyAlignment="1" applyProtection="1">
      <alignment horizontal="left" wrapText="1"/>
      <protection locked="0"/>
    </xf>
    <xf numFmtId="0" fontId="72" fillId="3" borderId="0" xfId="25" applyFont="1" applyFill="1" applyProtection="1"/>
    <xf numFmtId="0" fontId="10" fillId="0" borderId="0" xfId="29" quotePrefix="1" applyFont="1" applyBorder="1" applyAlignment="1" applyProtection="1">
      <alignment horizontal="left" vertical="top"/>
    </xf>
    <xf numFmtId="0" fontId="73" fillId="5" borderId="0" xfId="25" applyFont="1" applyFill="1" applyProtection="1"/>
    <xf numFmtId="0" fontId="65" fillId="0" borderId="0" xfId="26" applyFont="1" applyProtection="1"/>
    <xf numFmtId="0" fontId="52" fillId="0" borderId="0" xfId="26" applyFont="1" applyProtection="1"/>
    <xf numFmtId="0" fontId="4" fillId="3" borderId="0" xfId="25" applyFont="1" applyFill="1" applyBorder="1" applyAlignment="1" applyProtection="1">
      <alignment horizontal="left"/>
    </xf>
    <xf numFmtId="0" fontId="7" fillId="3" borderId="0" xfId="25" applyFont="1" applyFill="1" applyBorder="1" applyAlignment="1" applyProtection="1"/>
    <xf numFmtId="0" fontId="7" fillId="3" borderId="3" xfId="25" applyFont="1" applyFill="1" applyBorder="1" applyAlignment="1" applyProtection="1"/>
    <xf numFmtId="41" fontId="7" fillId="3" borderId="5" xfId="25" applyNumberFormat="1" applyFont="1" applyFill="1" applyBorder="1" applyAlignment="1" applyProtection="1">
      <alignment horizontal="right"/>
    </xf>
    <xf numFmtId="41" fontId="7" fillId="3" borderId="6" xfId="25" applyNumberFormat="1" applyFont="1" applyFill="1" applyBorder="1" applyAlignment="1" applyProtection="1">
      <alignment horizontal="right"/>
    </xf>
    <xf numFmtId="41" fontId="7" fillId="3" borderId="6" xfId="25" quotePrefix="1" applyNumberFormat="1" applyFont="1" applyFill="1" applyBorder="1" applyAlignment="1" applyProtection="1">
      <alignment horizontal="right"/>
    </xf>
    <xf numFmtId="41" fontId="7" fillId="3" borderId="0" xfId="25" applyNumberFormat="1" applyFont="1" applyFill="1" applyBorder="1" applyAlignment="1" applyProtection="1">
      <alignment horizontal="right"/>
    </xf>
    <xf numFmtId="41" fontId="4" fillId="3" borderId="5" xfId="25" applyNumberFormat="1" applyFont="1" applyFill="1" applyBorder="1" applyAlignment="1" applyProtection="1">
      <alignment horizontal="right"/>
    </xf>
    <xf numFmtId="41" fontId="4" fillId="3" borderId="6" xfId="25" applyNumberFormat="1" applyFont="1" applyFill="1" applyBorder="1" applyAlignment="1" applyProtection="1">
      <alignment horizontal="right"/>
    </xf>
    <xf numFmtId="41" fontId="4" fillId="3" borderId="6" xfId="25" quotePrefix="1" applyNumberFormat="1" applyFont="1" applyFill="1" applyBorder="1" applyAlignment="1" applyProtection="1">
      <alignment horizontal="right"/>
    </xf>
    <xf numFmtId="41" fontId="4" fillId="3" borderId="0" xfId="25" applyNumberFormat="1" applyFont="1" applyFill="1" applyBorder="1" applyAlignment="1" applyProtection="1">
      <alignment horizontal="right"/>
    </xf>
    <xf numFmtId="0" fontId="7" fillId="3" borderId="9" xfId="25" applyFont="1" applyFill="1" applyBorder="1" applyAlignment="1" applyProtection="1">
      <alignment horizontal="right"/>
    </xf>
    <xf numFmtId="41" fontId="7" fillId="3" borderId="8" xfId="25" applyNumberFormat="1" applyFont="1" applyFill="1" applyBorder="1" applyAlignment="1" applyProtection="1">
      <alignment horizontal="right"/>
    </xf>
    <xf numFmtId="41" fontId="4" fillId="3" borderId="8" xfId="25" applyNumberFormat="1" applyFont="1" applyFill="1" applyBorder="1" applyAlignment="1" applyProtection="1">
      <alignment horizontal="right"/>
    </xf>
    <xf numFmtId="0" fontId="4" fillId="3" borderId="0" xfId="25" quotePrefix="1" applyFont="1" applyFill="1" applyBorder="1" applyAlignment="1" applyProtection="1">
      <alignment horizontal="left"/>
    </xf>
    <xf numFmtId="41" fontId="7" fillId="3" borderId="56" xfId="15" applyNumberFormat="1" applyFont="1" applyFill="1" applyBorder="1" applyAlignment="1" applyProtection="1">
      <alignment horizontal="right"/>
    </xf>
    <xf numFmtId="41" fontId="7" fillId="3" borderId="4" xfId="15" applyNumberFormat="1" applyFont="1" applyFill="1" applyBorder="1" applyAlignment="1" applyProtection="1">
      <alignment horizontal="right"/>
    </xf>
    <xf numFmtId="0" fontId="7" fillId="3" borderId="8" xfId="15" applyFont="1" applyFill="1" applyBorder="1" applyAlignment="1" applyProtection="1">
      <alignment horizontal="right"/>
    </xf>
    <xf numFmtId="41" fontId="4" fillId="3" borderId="56" xfId="15" applyNumberFormat="1" applyFont="1" applyFill="1" applyBorder="1" applyAlignment="1" applyProtection="1">
      <alignment horizontal="right"/>
    </xf>
    <xf numFmtId="0" fontId="7" fillId="3" borderId="0" xfId="25" applyFont="1" applyFill="1" applyBorder="1" applyAlignment="1" applyProtection="1">
      <alignment horizontal="left"/>
    </xf>
    <xf numFmtId="173" fontId="7" fillId="3" borderId="8" xfId="14" applyNumberFormat="1" applyFont="1" applyFill="1" applyBorder="1" applyAlignment="1" applyProtection="1"/>
    <xf numFmtId="173" fontId="7" fillId="3" borderId="0" xfId="14" applyNumberFormat="1" applyFont="1" applyFill="1" applyBorder="1" applyAlignment="1" applyProtection="1"/>
    <xf numFmtId="173" fontId="7" fillId="3" borderId="9" xfId="14" applyNumberFormat="1" applyFont="1" applyFill="1" applyBorder="1" applyAlignment="1" applyProtection="1"/>
    <xf numFmtId="173" fontId="4" fillId="3" borderId="8" xfId="14" applyNumberFormat="1" applyFont="1" applyFill="1" applyBorder="1" applyAlignment="1" applyProtection="1"/>
    <xf numFmtId="173" fontId="4" fillId="3" borderId="0" xfId="14" applyNumberFormat="1" applyFont="1" applyFill="1" applyBorder="1" applyAlignment="1" applyProtection="1"/>
    <xf numFmtId="0" fontId="4" fillId="3" borderId="195" xfId="25" applyFont="1" applyFill="1" applyBorder="1" applyAlignment="1" applyProtection="1"/>
    <xf numFmtId="0" fontId="4" fillId="3" borderId="195" xfId="25" applyFont="1" applyFill="1" applyBorder="1" applyAlignment="1" applyProtection="1">
      <alignment horizontal="left"/>
    </xf>
    <xf numFmtId="0" fontId="4" fillId="0" borderId="195" xfId="25" applyFont="1" applyFill="1" applyBorder="1" applyAlignment="1" applyProtection="1">
      <alignment horizontal="left"/>
    </xf>
    <xf numFmtId="10" fontId="7" fillId="3" borderId="9" xfId="28" applyNumberFormat="1" applyFont="1" applyFill="1" applyBorder="1" applyAlignment="1" applyProtection="1"/>
    <xf numFmtId="10" fontId="7" fillId="3" borderId="8" xfId="28" applyNumberFormat="1" applyFont="1" applyFill="1" applyBorder="1" applyAlignment="1" applyProtection="1"/>
    <xf numFmtId="169" fontId="4" fillId="0" borderId="196" xfId="21" applyNumberFormat="1" applyFont="1" applyFill="1" applyBorder="1" applyAlignment="1" applyProtection="1">
      <alignment horizontal="right"/>
      <protection locked="0"/>
    </xf>
    <xf numFmtId="169" fontId="4" fillId="0" borderId="195" xfId="21" applyNumberFormat="1" applyFont="1" applyFill="1" applyBorder="1" applyAlignment="1" applyProtection="1">
      <alignment horizontal="right"/>
      <protection locked="0"/>
    </xf>
    <xf numFmtId="41" fontId="7" fillId="3" borderId="9" xfId="28" applyNumberFormat="1" applyFont="1" applyFill="1" applyBorder="1" applyAlignment="1" applyProtection="1">
      <alignment horizontal="right"/>
    </xf>
    <xf numFmtId="10" fontId="7" fillId="3" borderId="9" xfId="28" applyNumberFormat="1" applyFont="1" applyFill="1" applyBorder="1" applyAlignment="1" applyProtection="1">
      <alignment horizontal="right"/>
    </xf>
    <xf numFmtId="10" fontId="7" fillId="3" borderId="8" xfId="28" applyNumberFormat="1" applyFont="1" applyFill="1" applyBorder="1" applyAlignment="1" applyProtection="1">
      <alignment horizontal="right"/>
    </xf>
    <xf numFmtId="0" fontId="4" fillId="3" borderId="198" xfId="25" applyFont="1" applyFill="1" applyBorder="1" applyAlignment="1" applyProtection="1">
      <alignment horizontal="left"/>
    </xf>
    <xf numFmtId="41" fontId="7" fillId="3" borderId="8" xfId="14" applyNumberFormat="1" applyFont="1" applyFill="1" applyBorder="1" applyAlignment="1" applyProtection="1">
      <alignment horizontal="right"/>
    </xf>
    <xf numFmtId="169" fontId="4" fillId="0" borderId="203" xfId="14" applyNumberFormat="1" applyFont="1" applyFill="1" applyBorder="1" applyAlignment="1" applyProtection="1">
      <alignment horizontal="right"/>
      <protection locked="0"/>
    </xf>
    <xf numFmtId="169" fontId="4" fillId="0" borderId="198" xfId="14" applyNumberFormat="1" applyFont="1" applyFill="1" applyBorder="1" applyAlignment="1" applyProtection="1">
      <alignment horizontal="right"/>
      <protection locked="0"/>
    </xf>
    <xf numFmtId="169" fontId="4" fillId="0" borderId="8" xfId="14" applyNumberFormat="1" applyFont="1" applyFill="1" applyBorder="1" applyAlignment="1" applyProtection="1">
      <alignment horizontal="right"/>
      <protection locked="0"/>
    </xf>
    <xf numFmtId="169" fontId="4" fillId="0" borderId="0" xfId="14" applyNumberFormat="1" applyFont="1" applyFill="1" applyBorder="1" applyAlignment="1" applyProtection="1">
      <alignment horizontal="right"/>
      <protection locked="0"/>
    </xf>
    <xf numFmtId="10" fontId="7" fillId="3" borderId="19" xfId="28" applyNumberFormat="1" applyFont="1" applyFill="1" applyBorder="1" applyAlignment="1" applyProtection="1"/>
    <xf numFmtId="169" fontId="4" fillId="0" borderId="56" xfId="21" applyNumberFormat="1" applyFont="1" applyFill="1" applyBorder="1" applyAlignment="1" applyProtection="1">
      <alignment horizontal="right"/>
      <protection locked="0"/>
    </xf>
    <xf numFmtId="169" fontId="4" fillId="0" borderId="4" xfId="21" applyNumberFormat="1" applyFont="1" applyFill="1" applyBorder="1" applyAlignment="1" applyProtection="1">
      <alignment horizontal="right"/>
      <protection locked="0"/>
    </xf>
    <xf numFmtId="169" fontId="4" fillId="0" borderId="207" xfId="21" applyNumberFormat="1" applyFont="1" applyFill="1" applyBorder="1" applyAlignment="1" applyProtection="1">
      <alignment horizontal="right"/>
      <protection locked="0"/>
    </xf>
    <xf numFmtId="41" fontId="7" fillId="3" borderId="19" xfId="28" applyNumberFormat="1" applyFont="1" applyFill="1" applyBorder="1" applyAlignment="1" applyProtection="1">
      <alignment horizontal="right"/>
    </xf>
    <xf numFmtId="10" fontId="7" fillId="3" borderId="0" xfId="28" applyNumberFormat="1" applyFont="1" applyFill="1" applyBorder="1" applyAlignment="1" applyProtection="1"/>
    <xf numFmtId="10" fontId="7" fillId="3" borderId="6" xfId="28" applyNumberFormat="1" applyFont="1" applyFill="1" applyBorder="1" applyAlignment="1" applyProtection="1"/>
    <xf numFmtId="10" fontId="4" fillId="3" borderId="0" xfId="28" applyNumberFormat="1" applyFont="1" applyFill="1" applyBorder="1" applyAlignment="1" applyProtection="1"/>
    <xf numFmtId="0" fontId="4" fillId="3" borderId="7" xfId="25" applyFont="1" applyFill="1" applyBorder="1" applyAlignment="1" applyProtection="1">
      <alignment horizontal="right"/>
    </xf>
    <xf numFmtId="0" fontId="4" fillId="3" borderId="9" xfId="25" applyFont="1" applyFill="1" applyBorder="1" applyAlignment="1" applyProtection="1">
      <alignment horizontal="right"/>
    </xf>
    <xf numFmtId="0" fontId="4" fillId="3" borderId="19" xfId="15" applyFont="1" applyFill="1" applyBorder="1" applyAlignment="1" applyProtection="1">
      <alignment horizontal="right"/>
    </xf>
    <xf numFmtId="0" fontId="7" fillId="3" borderId="0" xfId="15" applyFont="1" applyFill="1" applyBorder="1" applyAlignment="1" applyProtection="1">
      <alignment horizontal="right"/>
    </xf>
    <xf numFmtId="173" fontId="4" fillId="3" borderId="9" xfId="14" applyNumberFormat="1" applyFont="1" applyFill="1" applyBorder="1" applyAlignment="1" applyProtection="1"/>
    <xf numFmtId="10" fontId="4" fillId="3" borderId="9" xfId="28" applyNumberFormat="1" applyFont="1" applyFill="1" applyBorder="1" applyAlignment="1" applyProtection="1"/>
    <xf numFmtId="10" fontId="4" fillId="3" borderId="9" xfId="28" applyNumberFormat="1" applyFont="1" applyFill="1" applyBorder="1" applyAlignment="1" applyProtection="1">
      <alignment horizontal="right"/>
    </xf>
    <xf numFmtId="10" fontId="7" fillId="3" borderId="202" xfId="28" applyNumberFormat="1" applyFont="1" applyFill="1" applyBorder="1" applyAlignment="1" applyProtection="1">
      <alignment horizontal="right"/>
    </xf>
    <xf numFmtId="41" fontId="4" fillId="3" borderId="9" xfId="14" applyNumberFormat="1" applyFont="1" applyFill="1" applyBorder="1" applyAlignment="1" applyProtection="1">
      <alignment horizontal="right"/>
    </xf>
    <xf numFmtId="41" fontId="7" fillId="3" borderId="0" xfId="14" applyNumberFormat="1" applyFont="1" applyFill="1" applyBorder="1" applyAlignment="1" applyProtection="1">
      <alignment horizontal="right"/>
    </xf>
    <xf numFmtId="10" fontId="7" fillId="3" borderId="0" xfId="28" applyNumberFormat="1" applyFont="1" applyFill="1" applyBorder="1" applyAlignment="1" applyProtection="1">
      <alignment horizontal="right"/>
    </xf>
    <xf numFmtId="10" fontId="7" fillId="3" borderId="197" xfId="28" applyNumberFormat="1" applyFont="1" applyFill="1" applyBorder="1" applyAlignment="1" applyProtection="1">
      <alignment horizontal="right"/>
    </xf>
    <xf numFmtId="10" fontId="7" fillId="3" borderId="197" xfId="28" applyNumberFormat="1" applyFont="1" applyFill="1" applyBorder="1" applyAlignment="1" applyProtection="1"/>
    <xf numFmtId="10" fontId="4" fillId="3" borderId="19" xfId="28" applyNumberFormat="1" applyFont="1" applyFill="1" applyBorder="1" applyAlignment="1" applyProtection="1"/>
    <xf numFmtId="0" fontId="74" fillId="3" borderId="0" xfId="25" applyFont="1" applyFill="1" applyProtection="1"/>
    <xf numFmtId="0" fontId="10" fillId="3" borderId="0" xfId="29" quotePrefix="1" applyFont="1" applyFill="1" applyBorder="1" applyAlignment="1" applyProtection="1">
      <alignment horizontal="left" vertical="top"/>
    </xf>
    <xf numFmtId="0" fontId="10" fillId="3" borderId="0" xfId="29" applyFont="1" applyFill="1" applyBorder="1" applyAlignment="1" applyProtection="1">
      <alignment horizontal="left"/>
    </xf>
    <xf numFmtId="0" fontId="76" fillId="0" borderId="0" xfId="26" applyFont="1" applyProtection="1"/>
    <xf numFmtId="0" fontId="56" fillId="5" borderId="0" xfId="25" applyFont="1" applyFill="1" applyBorder="1" applyProtection="1"/>
    <xf numFmtId="0" fontId="18" fillId="5" borderId="4" xfId="25" applyFont="1" applyFill="1" applyBorder="1" applyProtection="1"/>
    <xf numFmtId="0" fontId="76" fillId="5" borderId="4" xfId="25" applyFont="1" applyFill="1" applyBorder="1" applyProtection="1"/>
    <xf numFmtId="0" fontId="5" fillId="0" borderId="0" xfId="26" applyFont="1" applyProtection="1"/>
    <xf numFmtId="0" fontId="5" fillId="5" borderId="0" xfId="25" applyFont="1" applyFill="1" applyBorder="1" applyAlignment="1" applyProtection="1">
      <alignment wrapText="1"/>
    </xf>
    <xf numFmtId="0" fontId="18" fillId="5" borderId="208" xfId="25" applyNumberFormat="1" applyFont="1" applyFill="1" applyBorder="1" applyAlignment="1" applyProtection="1">
      <alignment horizontal="center"/>
    </xf>
    <xf numFmtId="0" fontId="18" fillId="5" borderId="7" xfId="25" applyNumberFormat="1" applyFont="1" applyFill="1" applyBorder="1" applyAlignment="1" applyProtection="1">
      <alignment horizontal="center"/>
    </xf>
    <xf numFmtId="0" fontId="5" fillId="5" borderId="208" xfId="25" applyNumberFormat="1" applyFont="1" applyFill="1" applyBorder="1" applyAlignment="1" applyProtection="1">
      <alignment horizontal="center"/>
    </xf>
    <xf numFmtId="0" fontId="5" fillId="5" borderId="7" xfId="25" applyNumberFormat="1" applyFont="1" applyFill="1" applyBorder="1" applyAlignment="1" applyProtection="1">
      <alignment horizontal="center"/>
    </xf>
    <xf numFmtId="0" fontId="18" fillId="5" borderId="0" xfId="25" applyFont="1" applyFill="1" applyBorder="1" applyProtection="1"/>
    <xf numFmtId="0" fontId="18" fillId="5" borderId="209" xfId="25" applyNumberFormat="1" applyFont="1" applyFill="1" applyBorder="1" applyAlignment="1" applyProtection="1">
      <alignment horizontal="center"/>
    </xf>
    <xf numFmtId="0" fontId="18" fillId="5" borderId="19" xfId="25" applyNumberFormat="1" applyFont="1" applyFill="1" applyBorder="1" applyAlignment="1" applyProtection="1">
      <alignment horizontal="center"/>
    </xf>
    <xf numFmtId="0" fontId="5" fillId="5" borderId="209" xfId="25" applyNumberFormat="1" applyFont="1" applyFill="1" applyBorder="1" applyAlignment="1" applyProtection="1">
      <alignment horizontal="center"/>
    </xf>
    <xf numFmtId="0" fontId="5" fillId="5" borderId="19" xfId="25" applyNumberFormat="1" applyFont="1" applyFill="1" applyBorder="1" applyAlignment="1" applyProtection="1">
      <alignment horizontal="center"/>
    </xf>
    <xf numFmtId="0" fontId="5" fillId="5" borderId="0" xfId="25" quotePrefix="1" applyFont="1" applyFill="1" applyBorder="1" applyAlignment="1" applyProtection="1">
      <alignment horizontal="left" indent="3"/>
    </xf>
    <xf numFmtId="0" fontId="5" fillId="3" borderId="2" xfId="25" applyFont="1" applyFill="1" applyBorder="1" applyAlignment="1" applyProtection="1">
      <alignment wrapText="1"/>
    </xf>
    <xf numFmtId="173" fontId="18" fillId="5" borderId="5" xfId="14" applyNumberFormat="1" applyFont="1" applyFill="1" applyBorder="1" applyAlignment="1" applyProtection="1"/>
    <xf numFmtId="173" fontId="5" fillId="5" borderId="7" xfId="14" applyNumberFormat="1" applyFont="1" applyFill="1" applyBorder="1" applyAlignment="1" applyProtection="1"/>
    <xf numFmtId="173" fontId="5" fillId="5" borderId="5" xfId="14" applyNumberFormat="1" applyFont="1" applyFill="1" applyBorder="1" applyAlignment="1" applyProtection="1"/>
    <xf numFmtId="0" fontId="18" fillId="5" borderId="0" xfId="25" applyFont="1" applyFill="1" applyBorder="1" applyAlignment="1" applyProtection="1">
      <alignment horizontal="left" indent="1"/>
    </xf>
    <xf numFmtId="173" fontId="5" fillId="5" borderId="8" xfId="14" applyNumberFormat="1" applyFont="1" applyFill="1" applyBorder="1" applyAlignment="1" applyProtection="1"/>
    <xf numFmtId="173" fontId="5" fillId="5" borderId="9" xfId="14" applyNumberFormat="1" applyFont="1" applyFill="1" applyBorder="1" applyAlignment="1" applyProtection="1"/>
    <xf numFmtId="0" fontId="5" fillId="5" borderId="195" xfId="25" applyFont="1" applyFill="1" applyBorder="1" applyAlignment="1" applyProtection="1"/>
    <xf numFmtId="0" fontId="5" fillId="5" borderId="195" xfId="25" applyFont="1" applyFill="1" applyBorder="1" applyAlignment="1" applyProtection="1">
      <alignment horizontal="left" indent="2"/>
    </xf>
    <xf numFmtId="164" fontId="5" fillId="5" borderId="196" xfId="14" applyNumberFormat="1" applyFont="1" applyFill="1" applyBorder="1" applyAlignment="1" applyProtection="1">
      <alignment horizontal="right"/>
    </xf>
    <xf numFmtId="164" fontId="5" fillId="5" borderId="201" xfId="14" applyNumberFormat="1" applyFont="1" applyFill="1" applyBorder="1" applyAlignment="1" applyProtection="1">
      <alignment horizontal="right"/>
    </xf>
    <xf numFmtId="164" fontId="5" fillId="3" borderId="196" xfId="14" applyNumberFormat="1" applyFont="1" applyFill="1" applyBorder="1" applyAlignment="1" applyProtection="1">
      <alignment horizontal="right"/>
    </xf>
    <xf numFmtId="164" fontId="5" fillId="5" borderId="8" xfId="14" applyNumberFormat="1" applyFont="1" applyFill="1" applyBorder="1" applyAlignment="1" applyProtection="1">
      <alignment horizontal="right"/>
    </xf>
    <xf numFmtId="164" fontId="5" fillId="5" borderId="202" xfId="14" applyNumberFormat="1" applyFont="1" applyFill="1" applyBorder="1" applyAlignment="1" applyProtection="1">
      <alignment horizontal="right"/>
    </xf>
    <xf numFmtId="0" fontId="5" fillId="5" borderId="0" xfId="25" applyFont="1" applyFill="1" applyBorder="1" applyAlignment="1" applyProtection="1">
      <alignment horizontal="left" indent="5"/>
    </xf>
    <xf numFmtId="164" fontId="5" fillId="4" borderId="8" xfId="14" applyNumberFormat="1" applyFont="1" applyFill="1" applyBorder="1" applyAlignment="1" applyProtection="1">
      <alignment horizontal="right"/>
    </xf>
    <xf numFmtId="164" fontId="5" fillId="4" borderId="9" xfId="14" applyNumberFormat="1" applyFont="1" applyFill="1" applyBorder="1" applyAlignment="1" applyProtection="1">
      <alignment horizontal="right"/>
    </xf>
    <xf numFmtId="164" fontId="5" fillId="5" borderId="9" xfId="14" applyNumberFormat="1" applyFont="1" applyFill="1" applyBorder="1" applyAlignment="1" applyProtection="1">
      <alignment horizontal="right"/>
    </xf>
    <xf numFmtId="164" fontId="5" fillId="3" borderId="201" xfId="14" applyNumberFormat="1" applyFont="1" applyFill="1" applyBorder="1" applyAlignment="1" applyProtection="1">
      <alignment horizontal="right"/>
    </xf>
    <xf numFmtId="164" fontId="5" fillId="3" borderId="202" xfId="14" applyNumberFormat="1" applyFont="1" applyFill="1" applyBorder="1" applyAlignment="1" applyProtection="1">
      <alignment horizontal="right"/>
    </xf>
    <xf numFmtId="164" fontId="5" fillId="3" borderId="8" xfId="14" applyNumberFormat="1" applyFont="1" applyFill="1" applyBorder="1" applyAlignment="1" applyProtection="1">
      <alignment horizontal="right"/>
    </xf>
    <xf numFmtId="0" fontId="5" fillId="5" borderId="0" xfId="25" applyFont="1" applyFill="1" applyBorder="1" applyAlignment="1" applyProtection="1">
      <alignment horizontal="left"/>
    </xf>
    <xf numFmtId="164" fontId="5" fillId="3" borderId="9" xfId="14" applyNumberFormat="1" applyFont="1" applyFill="1" applyBorder="1" applyAlignment="1" applyProtection="1">
      <alignment horizontal="right"/>
    </xf>
    <xf numFmtId="164" fontId="5" fillId="3" borderId="203" xfId="14" applyNumberFormat="1" applyFont="1" applyFill="1" applyBorder="1" applyAlignment="1" applyProtection="1">
      <alignment horizontal="right"/>
    </xf>
    <xf numFmtId="164" fontId="5" fillId="3" borderId="200" xfId="14" applyNumberFormat="1" applyFont="1" applyFill="1" applyBorder="1" applyAlignment="1" applyProtection="1">
      <alignment horizontal="right"/>
    </xf>
    <xf numFmtId="0" fontId="18" fillId="5" borderId="198" xfId="25" applyFont="1" applyFill="1" applyBorder="1" applyProtection="1"/>
    <xf numFmtId="0" fontId="18" fillId="5" borderId="9" xfId="25" applyFont="1" applyFill="1" applyBorder="1" applyProtection="1"/>
    <xf numFmtId="164" fontId="5" fillId="3" borderId="1" xfId="14" applyNumberFormat="1" applyFont="1" applyFill="1" applyBorder="1" applyAlignment="1" applyProtection="1">
      <alignment horizontal="right"/>
    </xf>
    <xf numFmtId="164" fontId="5" fillId="3" borderId="3" xfId="14" applyNumberFormat="1" applyFont="1" applyFill="1" applyBorder="1" applyAlignment="1" applyProtection="1">
      <alignment horizontal="right"/>
    </xf>
    <xf numFmtId="0" fontId="5" fillId="5" borderId="195" xfId="25" applyFont="1" applyFill="1" applyBorder="1" applyAlignment="1" applyProtection="1">
      <alignment horizontal="left" indent="1"/>
    </xf>
    <xf numFmtId="0" fontId="18" fillId="5" borderId="0" xfId="25" applyFont="1" applyFill="1" applyBorder="1" applyAlignment="1" applyProtection="1">
      <alignment horizontal="left" indent="2"/>
    </xf>
    <xf numFmtId="0" fontId="5" fillId="5" borderId="198" xfId="25" applyFont="1" applyFill="1" applyBorder="1" applyAlignment="1" applyProtection="1">
      <alignment horizontal="left" indent="5"/>
    </xf>
    <xf numFmtId="0" fontId="5" fillId="5" borderId="9" xfId="25" applyFont="1" applyFill="1" applyBorder="1" applyAlignment="1" applyProtection="1">
      <alignment horizontal="left" indent="5"/>
    </xf>
    <xf numFmtId="0" fontId="16" fillId="0" borderId="0" xfId="26" applyFont="1" applyProtection="1"/>
    <xf numFmtId="164" fontId="9" fillId="3" borderId="2" xfId="0" applyNumberFormat="1" applyFont="1" applyFill="1" applyBorder="1" applyAlignment="1">
      <alignment horizontal="right"/>
    </xf>
    <xf numFmtId="0" fontId="11" fillId="3" borderId="0" xfId="0" quotePrefix="1" applyFont="1" applyFill="1" applyBorder="1" applyAlignment="1">
      <alignment horizontal="center"/>
    </xf>
    <xf numFmtId="0" fontId="11" fillId="3" borderId="217" xfId="0" quotePrefix="1" applyFont="1" applyFill="1" applyBorder="1" applyAlignment="1">
      <alignment horizontal="center"/>
    </xf>
    <xf numFmtId="164" fontId="9" fillId="4" borderId="218" xfId="2" applyNumberFormat="1" applyFont="1" applyFill="1" applyBorder="1" applyAlignment="1">
      <alignment horizontal="right"/>
    </xf>
    <xf numFmtId="164" fontId="11" fillId="4" borderId="218" xfId="2" applyNumberFormat="1" applyFont="1" applyFill="1" applyBorder="1" applyAlignment="1">
      <alignment horizontal="right"/>
    </xf>
    <xf numFmtId="174" fontId="9" fillId="4" borderId="0" xfId="2" applyNumberFormat="1" applyFont="1" applyFill="1" applyBorder="1" applyAlignment="1">
      <alignment horizontal="right"/>
    </xf>
    <xf numFmtId="174" fontId="11" fillId="3" borderId="9" xfId="2" applyNumberFormat="1" applyFont="1" applyFill="1" applyBorder="1" applyAlignment="1">
      <alignment horizontal="right"/>
    </xf>
    <xf numFmtId="0" fontId="11" fillId="3" borderId="217" xfId="0" quotePrefix="1" applyFont="1" applyFill="1" applyBorder="1" applyAlignment="1">
      <alignment horizontal="center" vertical="top"/>
    </xf>
    <xf numFmtId="0" fontId="11" fillId="3" borderId="0" xfId="0" quotePrefix="1" applyFont="1" applyFill="1" applyBorder="1" applyAlignment="1">
      <alignment horizontal="center" vertical="top"/>
    </xf>
    <xf numFmtId="174" fontId="11" fillId="4" borderId="218" xfId="2" applyNumberFormat="1" applyFont="1" applyFill="1" applyBorder="1" applyAlignment="1">
      <alignment horizontal="right"/>
    </xf>
    <xf numFmtId="0" fontId="11" fillId="3" borderId="217" xfId="0" applyFont="1" applyFill="1" applyBorder="1" applyAlignment="1">
      <alignment horizontal="center" vertical="top"/>
    </xf>
    <xf numFmtId="0" fontId="11" fillId="3" borderId="30" xfId="0" applyFont="1" applyFill="1" applyBorder="1" applyAlignment="1">
      <alignment horizontal="center" vertical="top"/>
    </xf>
    <xf numFmtId="174" fontId="11" fillId="3" borderId="31" xfId="2" applyNumberFormat="1" applyFont="1" applyFill="1" applyBorder="1" applyAlignment="1">
      <alignment horizontal="right"/>
    </xf>
    <xf numFmtId="174" fontId="11" fillId="3" borderId="32" xfId="2" applyNumberFormat="1" applyFont="1" applyFill="1" applyBorder="1" applyAlignment="1">
      <alignment horizontal="right"/>
    </xf>
    <xf numFmtId="41" fontId="17" fillId="3" borderId="6" xfId="0" applyNumberFormat="1" applyFont="1" applyFill="1" applyBorder="1" applyAlignment="1">
      <alignment horizontal="center"/>
    </xf>
    <xf numFmtId="41" fontId="17" fillId="3" borderId="0" xfId="0" applyNumberFormat="1" applyFont="1" applyFill="1" applyBorder="1" applyAlignment="1">
      <alignment horizontal="center"/>
    </xf>
    <xf numFmtId="41" fontId="5" fillId="3" borderId="4" xfId="0" applyNumberFormat="1" applyFont="1" applyFill="1" applyBorder="1" applyAlignment="1">
      <alignment horizontal="right" wrapText="1"/>
    </xf>
    <xf numFmtId="41" fontId="5" fillId="4" borderId="4" xfId="0" applyNumberFormat="1" applyFont="1" applyFill="1" applyBorder="1" applyAlignment="1">
      <alignment horizontal="right"/>
    </xf>
    <xf numFmtId="41" fontId="5" fillId="4" borderId="0" xfId="0" applyNumberFormat="1" applyFont="1" applyFill="1" applyBorder="1" applyAlignment="1">
      <alignment horizontal="right"/>
    </xf>
    <xf numFmtId="0" fontId="5" fillId="4" borderId="219" xfId="0" applyFont="1" applyFill="1" applyBorder="1" applyAlignment="1">
      <alignment horizontal="left"/>
    </xf>
    <xf numFmtId="0" fontId="5" fillId="4" borderId="220" xfId="0" applyFont="1" applyFill="1" applyBorder="1" applyAlignment="1">
      <alignment horizontal="left"/>
    </xf>
    <xf numFmtId="41" fontId="48" fillId="5" borderId="219" xfId="6" applyNumberFormat="1" applyFont="1" applyFill="1" applyBorder="1" applyAlignment="1">
      <alignment horizontal="right"/>
    </xf>
    <xf numFmtId="165" fontId="5" fillId="4" borderId="219" xfId="2" applyNumberFormat="1" applyFont="1" applyFill="1" applyBorder="1" applyAlignment="1">
      <alignment horizontal="right"/>
    </xf>
    <xf numFmtId="165" fontId="5" fillId="4" borderId="219" xfId="2" applyNumberFormat="1" applyFont="1" applyFill="1" applyBorder="1" applyAlignment="1">
      <alignment horizontal="left"/>
    </xf>
    <xf numFmtId="169" fontId="48" fillId="5" borderId="219" xfId="6" applyNumberFormat="1" applyFont="1" applyFill="1" applyBorder="1" applyAlignment="1">
      <alignment horizontal="right"/>
    </xf>
    <xf numFmtId="167" fontId="48" fillId="5" borderId="219" xfId="6" applyNumberFormat="1" applyFont="1" applyFill="1" applyBorder="1" applyAlignment="1">
      <alignment horizontal="right"/>
    </xf>
    <xf numFmtId="37" fontId="48" fillId="5" borderId="219" xfId="7" applyNumberFormat="1" applyFont="1" applyFill="1" applyBorder="1" applyAlignment="1">
      <alignment horizontal="right" vertical="center"/>
    </xf>
    <xf numFmtId="41" fontId="5" fillId="4" borderId="219" xfId="2" applyNumberFormat="1" applyFont="1" applyFill="1" applyBorder="1" applyAlignment="1">
      <alignment horizontal="right"/>
    </xf>
    <xf numFmtId="41" fontId="18" fillId="4" borderId="219" xfId="2" applyNumberFormat="1" applyFont="1" applyFill="1" applyBorder="1" applyAlignment="1">
      <alignment horizontal="right"/>
    </xf>
    <xf numFmtId="0" fontId="5" fillId="4" borderId="221" xfId="0" applyFont="1" applyFill="1" applyBorder="1" applyAlignment="1">
      <alignment horizontal="left"/>
    </xf>
    <xf numFmtId="0" fontId="5" fillId="4" borderId="222" xfId="0" applyFont="1" applyFill="1" applyBorder="1" applyAlignment="1">
      <alignment horizontal="left"/>
    </xf>
    <xf numFmtId="37" fontId="48" fillId="5" borderId="221" xfId="7" applyNumberFormat="1" applyFont="1" applyFill="1" applyBorder="1" applyAlignment="1">
      <alignment horizontal="right" vertical="center"/>
    </xf>
    <xf numFmtId="41" fontId="5" fillId="4" borderId="221" xfId="2" applyNumberFormat="1" applyFont="1" applyFill="1" applyBorder="1" applyAlignment="1">
      <alignment horizontal="right"/>
    </xf>
    <xf numFmtId="41" fontId="18" fillId="4" borderId="221" xfId="2" applyNumberFormat="1" applyFont="1" applyFill="1" applyBorder="1" applyAlignment="1">
      <alignment horizontal="right"/>
    </xf>
    <xf numFmtId="41" fontId="48" fillId="5" borderId="0" xfId="6" applyNumberFormat="1" applyFont="1" applyFill="1" applyBorder="1" applyAlignment="1">
      <alignment horizontal="right"/>
    </xf>
    <xf numFmtId="37" fontId="48" fillId="5" borderId="0" xfId="7" applyNumberFormat="1" applyFont="1" applyFill="1" applyBorder="1" applyAlignment="1">
      <alignment horizontal="right" vertical="center"/>
    </xf>
    <xf numFmtId="41" fontId="48" fillId="5" borderId="4" xfId="6" applyNumberFormat="1" applyFont="1" applyFill="1" applyBorder="1" applyAlignment="1">
      <alignment horizontal="right"/>
    </xf>
    <xf numFmtId="41" fontId="48" fillId="5" borderId="2" xfId="6" applyNumberFormat="1" applyFont="1" applyFill="1" applyBorder="1" applyAlignment="1">
      <alignment horizontal="right"/>
    </xf>
    <xf numFmtId="165" fontId="5" fillId="4" borderId="2" xfId="2" applyNumberFormat="1" applyFont="1" applyFill="1" applyBorder="1" applyAlignment="1">
      <alignment horizontal="right"/>
    </xf>
    <xf numFmtId="165" fontId="5" fillId="4" borderId="2" xfId="2" applyNumberFormat="1" applyFont="1" applyFill="1" applyBorder="1" applyAlignment="1">
      <alignment horizontal="left"/>
    </xf>
    <xf numFmtId="0" fontId="5" fillId="4" borderId="2" xfId="0" applyFont="1" applyFill="1" applyBorder="1" applyAlignment="1">
      <alignment horizontal="left"/>
    </xf>
    <xf numFmtId="41" fontId="5" fillId="4" borderId="2" xfId="2" applyNumberFormat="1" applyFont="1" applyFill="1" applyBorder="1" applyAlignment="1">
      <alignment horizontal="right"/>
    </xf>
    <xf numFmtId="169" fontId="48" fillId="5" borderId="2" xfId="6" applyNumberFormat="1" applyFont="1" applyFill="1" applyBorder="1" applyAlignment="1">
      <alignment horizontal="right"/>
    </xf>
    <xf numFmtId="170" fontId="48" fillId="5" borderId="2" xfId="6" applyNumberFormat="1" applyFont="1" applyFill="1" applyBorder="1" applyAlignment="1">
      <alignment horizontal="right"/>
    </xf>
    <xf numFmtId="37" fontId="48" fillId="5" borderId="2" xfId="6" applyNumberFormat="1" applyFont="1" applyFill="1" applyBorder="1" applyAlignment="1">
      <alignment horizontal="right" vertical="center"/>
    </xf>
    <xf numFmtId="41" fontId="5" fillId="4" borderId="2" xfId="0" applyNumberFormat="1" applyFont="1" applyFill="1" applyBorder="1" applyAlignment="1">
      <alignment horizontal="right"/>
    </xf>
    <xf numFmtId="41" fontId="21" fillId="5" borderId="2" xfId="6" applyNumberFormat="1" applyFont="1" applyFill="1" applyBorder="1" applyAlignment="1">
      <alignment horizontal="right"/>
    </xf>
    <xf numFmtId="41" fontId="18" fillId="4" borderId="0" xfId="0" applyNumberFormat="1" applyFont="1" applyFill="1" applyBorder="1" applyAlignment="1">
      <alignment horizontal="right"/>
    </xf>
    <xf numFmtId="41" fontId="48" fillId="0" borderId="219" xfId="6" applyNumberFormat="1" applyFont="1" applyFill="1" applyBorder="1" applyAlignment="1">
      <alignment horizontal="right"/>
    </xf>
    <xf numFmtId="41" fontId="48" fillId="0" borderId="2" xfId="6" applyNumberFormat="1" applyFont="1" applyFill="1" applyBorder="1" applyAlignment="1">
      <alignment horizontal="right"/>
    </xf>
    <xf numFmtId="41" fontId="18" fillId="4" borderId="225" xfId="2" applyNumberFormat="1" applyFont="1" applyFill="1" applyBorder="1" applyAlignment="1">
      <alignment horizontal="right"/>
    </xf>
    <xf numFmtId="41" fontId="21" fillId="5" borderId="4" xfId="6" applyNumberFormat="1" applyFont="1" applyFill="1" applyBorder="1" applyAlignment="1">
      <alignment horizontal="right"/>
    </xf>
    <xf numFmtId="169" fontId="5" fillId="4" borderId="0" xfId="2" applyNumberFormat="1" applyFont="1" applyFill="1" applyBorder="1" applyAlignment="1">
      <alignment horizontal="right"/>
    </xf>
    <xf numFmtId="0" fontId="5" fillId="4" borderId="226" xfId="0" applyFont="1" applyFill="1" applyBorder="1" applyAlignment="1">
      <alignment horizontal="left"/>
    </xf>
    <xf numFmtId="0" fontId="5" fillId="4" borderId="227" xfId="0" applyFont="1" applyFill="1" applyBorder="1" applyAlignment="1">
      <alignment horizontal="left"/>
    </xf>
    <xf numFmtId="41" fontId="5" fillId="4" borderId="228" xfId="2" applyNumberFormat="1" applyFont="1" applyFill="1" applyBorder="1" applyAlignment="1">
      <alignment horizontal="right"/>
    </xf>
    <xf numFmtId="165" fontId="5" fillId="4" borderId="228" xfId="2" applyNumberFormat="1" applyFont="1" applyFill="1" applyBorder="1" applyAlignment="1">
      <alignment horizontal="left"/>
    </xf>
    <xf numFmtId="0" fontId="5" fillId="4" borderId="228" xfId="0" applyFont="1" applyFill="1" applyBorder="1" applyAlignment="1">
      <alignment horizontal="left"/>
    </xf>
    <xf numFmtId="169" fontId="5" fillId="4" borderId="228" xfId="2" applyNumberFormat="1" applyFont="1" applyFill="1" applyBorder="1" applyAlignment="1">
      <alignment horizontal="right"/>
    </xf>
    <xf numFmtId="41" fontId="5" fillId="4" borderId="226" xfId="2" applyNumberFormat="1" applyFont="1" applyFill="1" applyBorder="1" applyAlignment="1">
      <alignment horizontal="right"/>
    </xf>
    <xf numFmtId="41" fontId="18" fillId="4" borderId="228" xfId="2" applyNumberFormat="1" applyFont="1" applyFill="1" applyBorder="1" applyAlignment="1">
      <alignment horizontal="right"/>
    </xf>
    <xf numFmtId="0" fontId="5" fillId="4" borderId="229" xfId="0" applyFont="1" applyFill="1" applyBorder="1" applyAlignment="1">
      <alignment horizontal="left"/>
    </xf>
    <xf numFmtId="41" fontId="5" fillId="4" borderId="4" xfId="2" applyNumberFormat="1" applyFont="1" applyFill="1" applyBorder="1" applyAlignment="1">
      <alignment horizontal="right"/>
    </xf>
    <xf numFmtId="165" fontId="5" fillId="4" borderId="4" xfId="2" applyNumberFormat="1" applyFont="1" applyFill="1" applyBorder="1" applyAlignment="1">
      <alignment horizontal="left"/>
    </xf>
    <xf numFmtId="169" fontId="5" fillId="4" borderId="4" xfId="2" applyNumberFormat="1" applyFont="1" applyFill="1" applyBorder="1" applyAlignment="1">
      <alignment horizontal="right"/>
    </xf>
    <xf numFmtId="169" fontId="5" fillId="4" borderId="2" xfId="2" applyNumberFormat="1" applyFont="1" applyFill="1" applyBorder="1" applyAlignment="1">
      <alignment horizontal="right"/>
    </xf>
    <xf numFmtId="41" fontId="5" fillId="0" borderId="2" xfId="2" applyNumberFormat="1" applyFont="1" applyFill="1" applyBorder="1" applyAlignment="1">
      <alignment horizontal="right"/>
    </xf>
    <xf numFmtId="41" fontId="5" fillId="4" borderId="6" xfId="0" applyNumberFormat="1" applyFont="1" applyFill="1" applyBorder="1" applyAlignment="1">
      <alignment horizontal="right"/>
    </xf>
    <xf numFmtId="169" fontId="5" fillId="0" borderId="6" xfId="2" applyNumberFormat="1" applyFont="1" applyFill="1" applyBorder="1" applyAlignment="1">
      <alignment horizontal="right"/>
    </xf>
    <xf numFmtId="41" fontId="5" fillId="0" borderId="6" xfId="0" applyNumberFormat="1" applyFont="1" applyFill="1" applyBorder="1" applyAlignment="1">
      <alignment horizontal="right"/>
    </xf>
    <xf numFmtId="41" fontId="5" fillId="4" borderId="20" xfId="2" applyNumberFormat="1" applyFont="1" applyFill="1" applyBorder="1" applyAlignment="1">
      <alignment horizontal="right"/>
    </xf>
    <xf numFmtId="165" fontId="5" fillId="4" borderId="20" xfId="2" applyNumberFormat="1" applyFont="1" applyFill="1" applyBorder="1" applyAlignment="1">
      <alignment horizontal="left"/>
    </xf>
    <xf numFmtId="0" fontId="5" fillId="4" borderId="20" xfId="0" applyFont="1" applyFill="1" applyBorder="1" applyAlignment="1">
      <alignment horizontal="left"/>
    </xf>
    <xf numFmtId="169" fontId="5" fillId="4" borderId="20" xfId="2" applyNumberFormat="1" applyFont="1" applyFill="1" applyBorder="1" applyAlignment="1">
      <alignment horizontal="right"/>
    </xf>
    <xf numFmtId="41" fontId="11" fillId="4" borderId="232" xfId="2" applyNumberFormat="1" applyFont="1" applyFill="1" applyBorder="1" applyAlignment="1">
      <alignment horizontal="right"/>
    </xf>
    <xf numFmtId="43" fontId="11" fillId="4" borderId="106" xfId="2" applyNumberFormat="1" applyFont="1" applyFill="1" applyBorder="1" applyAlignment="1">
      <alignment horizontal="right"/>
    </xf>
    <xf numFmtId="41" fontId="11" fillId="4" borderId="106" xfId="2" applyNumberFormat="1" applyFont="1" applyFill="1" applyBorder="1" applyAlignment="1">
      <alignment horizontal="right"/>
    </xf>
    <xf numFmtId="167" fontId="11" fillId="4" borderId="106" xfId="2" applyNumberFormat="1" applyFont="1" applyFill="1" applyBorder="1" applyAlignment="1">
      <alignment horizontal="right"/>
    </xf>
    <xf numFmtId="0" fontId="11" fillId="3" borderId="233" xfId="0" applyFont="1" applyFill="1" applyBorder="1" applyAlignment="1"/>
    <xf numFmtId="43" fontId="11" fillId="4" borderId="0" xfId="2" applyNumberFormat="1" applyFont="1" applyFill="1" applyBorder="1" applyAlignment="1">
      <alignment horizontal="right"/>
    </xf>
    <xf numFmtId="41" fontId="11" fillId="4" borderId="1" xfId="2" applyNumberFormat="1" applyFont="1" applyFill="1" applyBorder="1" applyAlignment="1">
      <alignment horizontal="right"/>
    </xf>
    <xf numFmtId="43" fontId="11" fillId="4" borderId="2" xfId="2" applyNumberFormat="1" applyFont="1" applyFill="1" applyBorder="1" applyAlignment="1">
      <alignment horizontal="right"/>
    </xf>
    <xf numFmtId="41" fontId="11" fillId="4" borderId="2" xfId="2" applyNumberFormat="1" applyFont="1" applyFill="1" applyBorder="1" applyAlignment="1">
      <alignment horizontal="right"/>
    </xf>
    <xf numFmtId="167" fontId="11" fillId="4" borderId="2" xfId="0" applyNumberFormat="1" applyFont="1" applyFill="1" applyBorder="1" applyAlignment="1">
      <alignment horizontal="right"/>
    </xf>
    <xf numFmtId="170" fontId="11" fillId="4" borderId="2" xfId="2" applyNumberFormat="1" applyFont="1" applyFill="1" applyBorder="1" applyAlignment="1">
      <alignment horizontal="right"/>
    </xf>
    <xf numFmtId="43" fontId="11" fillId="4" borderId="6" xfId="0" applyNumberFormat="1" applyFont="1" applyFill="1" applyBorder="1" applyAlignment="1">
      <alignment horizontal="right"/>
    </xf>
    <xf numFmtId="167" fontId="11" fillId="4" borderId="6" xfId="0" applyNumberFormat="1" applyFont="1" applyFill="1" applyBorder="1" applyAlignment="1">
      <alignment horizontal="right"/>
    </xf>
    <xf numFmtId="9" fontId="11" fillId="4" borderId="6" xfId="1" applyNumberFormat="1" applyFont="1" applyFill="1" applyBorder="1" applyAlignment="1">
      <alignment horizontal="right"/>
    </xf>
    <xf numFmtId="43" fontId="11" fillId="4" borderId="20" xfId="2" applyNumberFormat="1" applyFont="1" applyFill="1" applyBorder="1" applyAlignment="1">
      <alignment horizontal="right"/>
    </xf>
    <xf numFmtId="167" fontId="11" fillId="4" borderId="20" xfId="2" applyNumberFormat="1" applyFont="1" applyFill="1" applyBorder="1" applyAlignment="1">
      <alignment horizontal="right"/>
    </xf>
    <xf numFmtId="173" fontId="11" fillId="4" borderId="20" xfId="2" applyNumberFormat="1" applyFont="1" applyFill="1" applyBorder="1" applyAlignment="1">
      <alignment horizontal="right"/>
    </xf>
    <xf numFmtId="41" fontId="11" fillId="3" borderId="0" xfId="0" applyNumberFormat="1" applyFont="1" applyFill="1" applyBorder="1" applyAlignment="1">
      <alignment horizontal="right" wrapText="1"/>
    </xf>
    <xf numFmtId="41" fontId="11" fillId="3" borderId="4" xfId="0" applyNumberFormat="1" applyFont="1" applyFill="1" applyBorder="1" applyAlignment="1">
      <alignment horizontal="right" wrapText="1"/>
    </xf>
    <xf numFmtId="0" fontId="11" fillId="3" borderId="234" xfId="0" applyFont="1" applyFill="1" applyBorder="1" applyAlignment="1">
      <alignment horizontal="right" vertical="center"/>
    </xf>
    <xf numFmtId="0" fontId="11" fillId="3" borderId="234" xfId="0" applyFont="1" applyFill="1" applyBorder="1" applyAlignment="1"/>
    <xf numFmtId="0" fontId="11" fillId="3" borderId="235" xfId="0" applyFont="1" applyFill="1" applyBorder="1" applyAlignment="1">
      <alignment horizontal="right"/>
    </xf>
    <xf numFmtId="41" fontId="11" fillId="4" borderId="236" xfId="4" applyNumberFormat="1" applyFont="1" applyFill="1" applyBorder="1" applyAlignment="1">
      <alignment horizontal="right"/>
    </xf>
    <xf numFmtId="41" fontId="11" fillId="4" borderId="6" xfId="1" applyNumberFormat="1" applyFont="1" applyFill="1" applyBorder="1" applyAlignment="1">
      <alignment horizontal="right"/>
    </xf>
    <xf numFmtId="41" fontId="11" fillId="3" borderId="7" xfId="1" applyNumberFormat="1" applyFont="1" applyFill="1" applyBorder="1" applyAlignment="1">
      <alignment horizontal="right"/>
    </xf>
    <xf numFmtId="41" fontId="11" fillId="4" borderId="237" xfId="1" applyNumberFormat="1" applyFont="1" applyFill="1" applyBorder="1" applyAlignment="1">
      <alignment horizontal="right"/>
    </xf>
    <xf numFmtId="41" fontId="11" fillId="3" borderId="9" xfId="1" applyNumberFormat="1" applyFont="1" applyFill="1" applyBorder="1" applyAlignment="1">
      <alignment horizontal="right"/>
    </xf>
    <xf numFmtId="0" fontId="11" fillId="3" borderId="238" xfId="0" applyFont="1" applyFill="1" applyBorder="1" applyAlignment="1">
      <alignment horizontal="right" vertical="center"/>
    </xf>
    <xf numFmtId="0" fontId="11" fillId="3" borderId="238" xfId="0" applyFont="1" applyFill="1" applyBorder="1" applyAlignment="1"/>
    <xf numFmtId="0" fontId="11" fillId="3" borderId="239" xfId="0" applyFont="1" applyFill="1" applyBorder="1" applyAlignment="1">
      <alignment horizontal="right"/>
    </xf>
    <xf numFmtId="41" fontId="11" fillId="4" borderId="238" xfId="4" applyNumberFormat="1" applyFont="1" applyFill="1" applyBorder="1" applyAlignment="1">
      <alignment horizontal="right"/>
    </xf>
    <xf numFmtId="41" fontId="11" fillId="3" borderId="19" xfId="1" applyNumberFormat="1" applyFont="1" applyFill="1" applyBorder="1" applyAlignment="1">
      <alignment horizontal="right"/>
    </xf>
    <xf numFmtId="41" fontId="11" fillId="3" borderId="22" xfId="1" applyNumberFormat="1" applyFont="1" applyFill="1" applyBorder="1" applyAlignment="1">
      <alignment horizontal="right"/>
    </xf>
    <xf numFmtId="0" fontId="11" fillId="3" borderId="240" xfId="0" applyFont="1" applyFill="1" applyBorder="1" applyAlignment="1"/>
    <xf numFmtId="164" fontId="11" fillId="4" borderId="241" xfId="4" applyNumberFormat="1" applyFont="1" applyFill="1" applyBorder="1" applyAlignment="1">
      <alignment horizontal="right"/>
    </xf>
    <xf numFmtId="164" fontId="11" fillId="4" borderId="240" xfId="4" applyNumberFormat="1" applyFont="1" applyFill="1" applyBorder="1" applyAlignment="1">
      <alignment horizontal="right"/>
    </xf>
    <xf numFmtId="0" fontId="5" fillId="4" borderId="242" xfId="0" applyFont="1" applyFill="1" applyBorder="1" applyAlignment="1">
      <alignment horizontal="left"/>
    </xf>
    <xf numFmtId="0" fontId="5" fillId="4" borderId="243" xfId="0" applyFont="1" applyFill="1" applyBorder="1" applyAlignment="1">
      <alignment horizontal="left"/>
    </xf>
    <xf numFmtId="41" fontId="48" fillId="5" borderId="242" xfId="6" applyNumberFormat="1" applyFont="1" applyFill="1" applyBorder="1" applyAlignment="1">
      <alignment horizontal="right"/>
    </xf>
    <xf numFmtId="165" fontId="5" fillId="4" borderId="242" xfId="2" applyNumberFormat="1" applyFont="1" applyFill="1" applyBorder="1" applyAlignment="1">
      <alignment horizontal="right"/>
    </xf>
    <xf numFmtId="165" fontId="5" fillId="4" borderId="242" xfId="2" applyNumberFormat="1" applyFont="1" applyFill="1" applyBorder="1" applyAlignment="1">
      <alignment horizontal="left"/>
    </xf>
    <xf numFmtId="169" fontId="48" fillId="5" borderId="242" xfId="6" applyNumberFormat="1" applyFont="1" applyFill="1" applyBorder="1" applyAlignment="1">
      <alignment horizontal="right"/>
    </xf>
    <xf numFmtId="167" fontId="48" fillId="5" borderId="242" xfId="6" applyNumberFormat="1" applyFont="1" applyFill="1" applyBorder="1" applyAlignment="1">
      <alignment horizontal="right"/>
    </xf>
    <xf numFmtId="37" fontId="48" fillId="5" borderId="242" xfId="7" applyNumberFormat="1" applyFont="1" applyFill="1" applyBorder="1" applyAlignment="1">
      <alignment horizontal="right" vertical="center"/>
    </xf>
    <xf numFmtId="41" fontId="5" fillId="4" borderId="242" xfId="2" applyNumberFormat="1" applyFont="1" applyFill="1" applyBorder="1" applyAlignment="1">
      <alignment horizontal="right"/>
    </xf>
    <xf numFmtId="41" fontId="18" fillId="4" borderId="242" xfId="2" applyNumberFormat="1" applyFont="1" applyFill="1" applyBorder="1" applyAlignment="1">
      <alignment horizontal="right"/>
    </xf>
    <xf numFmtId="0" fontId="5" fillId="4" borderId="244" xfId="0" applyFont="1" applyFill="1" applyBorder="1" applyAlignment="1">
      <alignment horizontal="left"/>
    </xf>
    <xf numFmtId="0" fontId="5" fillId="4" borderId="245" xfId="0" applyFont="1" applyFill="1" applyBorder="1" applyAlignment="1">
      <alignment horizontal="left"/>
    </xf>
    <xf numFmtId="37" fontId="48" fillId="5" borderId="244" xfId="7" applyNumberFormat="1" applyFont="1" applyFill="1" applyBorder="1" applyAlignment="1">
      <alignment horizontal="right" vertical="center"/>
    </xf>
    <xf numFmtId="41" fontId="5" fillId="4" borderId="244" xfId="2" applyNumberFormat="1" applyFont="1" applyFill="1" applyBorder="1" applyAlignment="1">
      <alignment horizontal="right"/>
    </xf>
    <xf numFmtId="41" fontId="18" fillId="4" borderId="244" xfId="2" applyNumberFormat="1" applyFont="1" applyFill="1" applyBorder="1" applyAlignment="1">
      <alignment horizontal="right"/>
    </xf>
    <xf numFmtId="41" fontId="48" fillId="0" borderId="242" xfId="6" applyNumberFormat="1" applyFont="1" applyFill="1" applyBorder="1" applyAlignment="1">
      <alignment horizontal="right"/>
    </xf>
    <xf numFmtId="41" fontId="18" fillId="4" borderId="248" xfId="2" applyNumberFormat="1" applyFont="1" applyFill="1" applyBorder="1" applyAlignment="1">
      <alignment horizontal="right"/>
    </xf>
    <xf numFmtId="0" fontId="5" fillId="4" borderId="249" xfId="0" applyFont="1" applyFill="1" applyBorder="1" applyAlignment="1">
      <alignment horizontal="left"/>
    </xf>
    <xf numFmtId="0" fontId="5" fillId="4" borderId="250" xfId="0" applyFont="1" applyFill="1" applyBorder="1" applyAlignment="1">
      <alignment horizontal="left"/>
    </xf>
    <xf numFmtId="41" fontId="5" fillId="4" borderId="251" xfId="2" applyNumberFormat="1" applyFont="1" applyFill="1" applyBorder="1" applyAlignment="1">
      <alignment horizontal="right"/>
    </xf>
    <xf numFmtId="165" fontId="5" fillId="4" borderId="251" xfId="2" applyNumberFormat="1" applyFont="1" applyFill="1" applyBorder="1" applyAlignment="1">
      <alignment horizontal="left"/>
    </xf>
    <xf numFmtId="0" fontId="5" fillId="4" borderId="251" xfId="0" applyFont="1" applyFill="1" applyBorder="1" applyAlignment="1">
      <alignment horizontal="left"/>
    </xf>
    <xf numFmtId="169" fontId="5" fillId="4" borderId="251" xfId="2" applyNumberFormat="1" applyFont="1" applyFill="1" applyBorder="1" applyAlignment="1">
      <alignment horizontal="right"/>
    </xf>
    <xf numFmtId="41" fontId="5" fillId="4" borderId="249" xfId="2" applyNumberFormat="1" applyFont="1" applyFill="1" applyBorder="1" applyAlignment="1">
      <alignment horizontal="right"/>
    </xf>
    <xf numFmtId="41" fontId="18" fillId="4" borderId="251" xfId="2" applyNumberFormat="1" applyFont="1" applyFill="1" applyBorder="1" applyAlignment="1">
      <alignment horizontal="right"/>
    </xf>
    <xf numFmtId="0" fontId="5" fillId="4" borderId="252" xfId="0" applyFont="1" applyFill="1" applyBorder="1" applyAlignment="1">
      <alignment horizontal="left"/>
    </xf>
    <xf numFmtId="0" fontId="11" fillId="3" borderId="255" xfId="0" applyFont="1" applyFill="1" applyBorder="1" applyAlignment="1"/>
    <xf numFmtId="41" fontId="11" fillId="4" borderId="256" xfId="2" applyNumberFormat="1" applyFont="1" applyFill="1" applyBorder="1" applyAlignment="1">
      <alignment horizontal="right"/>
    </xf>
    <xf numFmtId="43" fontId="11" fillId="4" borderId="255" xfId="2" applyNumberFormat="1" applyFont="1" applyFill="1" applyBorder="1" applyAlignment="1">
      <alignment horizontal="right"/>
    </xf>
    <xf numFmtId="41" fontId="11" fillId="4" borderId="255" xfId="2" applyNumberFormat="1" applyFont="1" applyFill="1" applyBorder="1" applyAlignment="1">
      <alignment horizontal="right"/>
    </xf>
    <xf numFmtId="167" fontId="11" fillId="4" borderId="255" xfId="2" applyNumberFormat="1" applyFont="1" applyFill="1" applyBorder="1" applyAlignment="1">
      <alignment horizontal="right"/>
    </xf>
    <xf numFmtId="0" fontId="11" fillId="3" borderId="257" xfId="0" applyFont="1" applyFill="1" applyBorder="1" applyAlignment="1"/>
    <xf numFmtId="0" fontId="11" fillId="3" borderId="258" xfId="0" applyFont="1" applyFill="1" applyBorder="1" applyAlignment="1"/>
    <xf numFmtId="0" fontId="11" fillId="3" borderId="259" xfId="0" applyFont="1" applyFill="1" applyBorder="1" applyAlignment="1">
      <alignment horizontal="right"/>
    </xf>
    <xf numFmtId="0" fontId="11" fillId="3" borderId="260" xfId="0" applyFont="1" applyFill="1" applyBorder="1" applyAlignment="1">
      <alignment horizontal="right"/>
    </xf>
    <xf numFmtId="0" fontId="11" fillId="3" borderId="260" xfId="0" applyFont="1" applyFill="1" applyBorder="1" applyAlignment="1"/>
    <xf numFmtId="0" fontId="11" fillId="3" borderId="262" xfId="0" applyFont="1" applyFill="1" applyBorder="1" applyAlignment="1">
      <alignment horizontal="right"/>
    </xf>
    <xf numFmtId="0" fontId="11" fillId="3" borderId="263" xfId="0" applyFont="1" applyFill="1" applyBorder="1" applyAlignment="1">
      <alignment horizontal="right"/>
    </xf>
    <xf numFmtId="0" fontId="11" fillId="3" borderId="263" xfId="0" applyFont="1" applyFill="1" applyBorder="1" applyAlignment="1"/>
    <xf numFmtId="0" fontId="32" fillId="0" borderId="263" xfId="0" applyFont="1" applyBorder="1" applyAlignment="1"/>
    <xf numFmtId="0" fontId="77" fillId="3" borderId="0" xfId="15" applyFont="1" applyFill="1" applyAlignment="1"/>
    <xf numFmtId="0" fontId="11" fillId="3" borderId="0" xfId="15" applyFont="1" applyFill="1" applyAlignment="1"/>
    <xf numFmtId="0" fontId="22" fillId="3" borderId="0" xfId="15" applyFont="1" applyFill="1" applyAlignment="1"/>
    <xf numFmtId="0" fontId="11" fillId="5" borderId="0" xfId="29" applyFont="1" applyFill="1" applyBorder="1" applyAlignment="1" applyProtection="1">
      <alignment horizontal="center"/>
    </xf>
    <xf numFmtId="0" fontId="80" fillId="3" borderId="0" xfId="15" applyFont="1" applyFill="1" applyAlignment="1"/>
    <xf numFmtId="0" fontId="82" fillId="0" borderId="0" xfId="0" applyFont="1"/>
    <xf numFmtId="0" fontId="35" fillId="4" borderId="208" xfId="0" applyFont="1" applyFill="1" applyBorder="1"/>
    <xf numFmtId="0" fontId="35" fillId="4" borderId="6" xfId="0" applyFont="1" applyFill="1" applyBorder="1"/>
    <xf numFmtId="0" fontId="35" fillId="4" borderId="7" xfId="0" applyFont="1" applyFill="1" applyBorder="1"/>
    <xf numFmtId="0" fontId="35" fillId="4" borderId="208" xfId="0" applyFont="1" applyFill="1" applyBorder="1" applyAlignment="1">
      <alignment horizontal="center"/>
    </xf>
    <xf numFmtId="0" fontId="83" fillId="4" borderId="208" xfId="0" applyFont="1" applyFill="1" applyBorder="1" applyAlignment="1">
      <alignment horizontal="center"/>
    </xf>
    <xf numFmtId="0" fontId="35" fillId="4" borderId="8" xfId="0" applyFont="1" applyFill="1" applyBorder="1" applyAlignment="1">
      <alignment horizontal="left"/>
    </xf>
    <xf numFmtId="0" fontId="35" fillId="4" borderId="9" xfId="0" applyFont="1" applyFill="1" applyBorder="1" applyAlignment="1">
      <alignment horizontal="left"/>
    </xf>
    <xf numFmtId="0" fontId="35" fillId="4" borderId="66" xfId="0" applyFont="1" applyFill="1" applyBorder="1"/>
    <xf numFmtId="0" fontId="35" fillId="4" borderId="0" xfId="0" applyFont="1" applyFill="1" applyBorder="1"/>
    <xf numFmtId="0" fontId="35" fillId="4" borderId="9" xfId="0" applyFont="1" applyFill="1" applyBorder="1"/>
    <xf numFmtId="0" fontId="83" fillId="4" borderId="66" xfId="0" applyFont="1" applyFill="1" applyBorder="1" applyAlignment="1">
      <alignment horizontal="center"/>
    </xf>
    <xf numFmtId="0" fontId="83" fillId="4" borderId="9" xfId="0" applyFont="1" applyFill="1" applyBorder="1" applyAlignment="1">
      <alignment horizontal="center"/>
    </xf>
    <xf numFmtId="0" fontId="83" fillId="4" borderId="209" xfId="0" applyFont="1" applyFill="1" applyBorder="1" applyAlignment="1">
      <alignment horizontal="center"/>
    </xf>
    <xf numFmtId="0" fontId="35" fillId="4" borderId="209" xfId="0" applyFont="1" applyFill="1" applyBorder="1"/>
    <xf numFmtId="0" fontId="35" fillId="4" borderId="4" xfId="0" applyFont="1" applyFill="1" applyBorder="1"/>
    <xf numFmtId="0" fontId="35" fillId="4" borderId="19" xfId="0" applyFont="1" applyFill="1" applyBorder="1"/>
    <xf numFmtId="0" fontId="35" fillId="4" borderId="66" xfId="0" applyFont="1" applyFill="1" applyBorder="1" applyAlignment="1">
      <alignment horizontal="center"/>
    </xf>
    <xf numFmtId="0" fontId="11" fillId="4" borderId="208" xfId="0" applyFont="1" applyFill="1" applyBorder="1" applyAlignment="1">
      <alignment horizontal="center"/>
    </xf>
    <xf numFmtId="0" fontId="83" fillId="4" borderId="7" xfId="0" applyFont="1" applyFill="1" applyBorder="1" applyAlignment="1">
      <alignment horizontal="center"/>
    </xf>
    <xf numFmtId="0" fontId="35" fillId="4" borderId="66" xfId="0" applyFont="1" applyFill="1" applyBorder="1" applyAlignment="1">
      <alignment horizontal="center" wrapText="1"/>
    </xf>
    <xf numFmtId="0" fontId="35" fillId="3" borderId="66" xfId="0" applyFont="1" applyFill="1" applyBorder="1" applyAlignment="1">
      <alignment horizontal="center"/>
    </xf>
    <xf numFmtId="0" fontId="35" fillId="4" borderId="209" xfId="0" applyFont="1" applyFill="1" applyBorder="1" applyAlignment="1">
      <alignment horizontal="center"/>
    </xf>
    <xf numFmtId="0" fontId="35" fillId="3" borderId="209" xfId="0" applyFont="1" applyFill="1" applyBorder="1" applyAlignment="1">
      <alignment horizontal="center"/>
    </xf>
    <xf numFmtId="0" fontId="35" fillId="4" borderId="8" xfId="0" applyFont="1" applyFill="1" applyBorder="1" applyAlignment="1"/>
    <xf numFmtId="0" fontId="35" fillId="4" borderId="9" xfId="0" applyFont="1" applyFill="1" applyBorder="1" applyAlignment="1"/>
    <xf numFmtId="16" fontId="35" fillId="4" borderId="209" xfId="0" quotePrefix="1" applyNumberFormat="1" applyFont="1" applyFill="1" applyBorder="1" applyAlignment="1">
      <alignment horizontal="center"/>
    </xf>
    <xf numFmtId="0" fontId="84" fillId="0" borderId="0" xfId="0" applyFont="1"/>
    <xf numFmtId="0" fontId="36" fillId="4" borderId="0" xfId="0" quotePrefix="1" applyFont="1" applyFill="1" applyBorder="1" applyAlignment="1">
      <alignment horizontal="left" vertical="top"/>
    </xf>
    <xf numFmtId="0" fontId="35" fillId="0" borderId="0" xfId="0" applyFont="1"/>
    <xf numFmtId="0" fontId="35" fillId="0" borderId="0" xfId="0" applyFont="1" applyAlignment="1">
      <alignment horizontal="center"/>
    </xf>
    <xf numFmtId="0" fontId="11" fillId="3" borderId="0" xfId="15" applyFont="1" applyFill="1" applyBorder="1" applyAlignment="1"/>
    <xf numFmtId="0" fontId="5" fillId="3" borderId="0" xfId="15" applyFont="1" applyFill="1" applyBorder="1" applyAlignment="1"/>
    <xf numFmtId="0" fontId="5" fillId="3" borderId="0" xfId="15" applyFont="1" applyFill="1" applyAlignment="1"/>
    <xf numFmtId="0" fontId="52" fillId="5" borderId="0" xfId="15" applyFont="1" applyFill="1" applyBorder="1" applyAlignment="1"/>
    <xf numFmtId="0" fontId="35" fillId="3" borderId="8" xfId="0" applyFont="1" applyFill="1" applyBorder="1" applyAlignment="1"/>
    <xf numFmtId="0" fontId="35" fillId="3" borderId="9" xfId="0" applyFont="1" applyFill="1" applyBorder="1" applyAlignment="1"/>
    <xf numFmtId="0" fontId="35" fillId="3" borderId="56" xfId="0" applyFont="1" applyFill="1" applyBorder="1" applyAlignment="1"/>
    <xf numFmtId="0" fontId="35" fillId="3" borderId="19" xfId="0" applyFont="1" applyFill="1" applyBorder="1" applyAlignment="1"/>
    <xf numFmtId="0" fontId="36" fillId="0" borderId="0" xfId="0" applyFont="1"/>
    <xf numFmtId="0" fontId="36" fillId="4" borderId="0" xfId="0" quotePrefix="1" applyFont="1" applyFill="1" applyBorder="1" applyAlignment="1">
      <alignment horizontal="left"/>
    </xf>
    <xf numFmtId="0" fontId="36" fillId="4" borderId="0" xfId="0" applyFont="1" applyFill="1" applyBorder="1" applyAlignment="1">
      <alignment horizontal="left"/>
    </xf>
    <xf numFmtId="0" fontId="14" fillId="3" borderId="33" xfId="0" applyFont="1" applyFill="1" applyBorder="1" applyAlignment="1">
      <alignment horizontal="left"/>
    </xf>
    <xf numFmtId="0" fontId="70" fillId="3" borderId="0" xfId="0" quotePrefix="1" applyNumberFormat="1" applyFont="1" applyFill="1" applyBorder="1" applyAlignment="1">
      <alignment horizontal="left"/>
    </xf>
    <xf numFmtId="0" fontId="70" fillId="4" borderId="4" xfId="15" quotePrefix="1" applyNumberFormat="1" applyFont="1" applyFill="1" applyBorder="1" applyAlignment="1" applyProtection="1">
      <alignment horizontal="left"/>
    </xf>
    <xf numFmtId="0" fontId="70" fillId="3" borderId="4" xfId="2" quotePrefix="1" applyNumberFormat="1" applyFont="1" applyFill="1" applyBorder="1" applyAlignment="1">
      <alignment horizontal="left"/>
    </xf>
    <xf numFmtId="0" fontId="70" fillId="3" borderId="10" xfId="2" quotePrefix="1" applyNumberFormat="1" applyFont="1" applyFill="1" applyBorder="1" applyAlignment="1">
      <alignment horizontal="left"/>
    </xf>
    <xf numFmtId="164" fontId="94" fillId="3" borderId="0" xfId="0" applyNumberFormat="1" applyFont="1" applyFill="1" applyBorder="1" applyAlignment="1">
      <alignment horizontal="center"/>
    </xf>
    <xf numFmtId="0" fontId="70" fillId="0" borderId="0" xfId="0" applyFont="1" applyAlignment="1"/>
    <xf numFmtId="0" fontId="70" fillId="3" borderId="0" xfId="0" applyNumberFormat="1" applyFont="1" applyFill="1" applyAlignment="1">
      <alignment horizontal="left"/>
    </xf>
    <xf numFmtId="0" fontId="70" fillId="3" borderId="0" xfId="0" applyNumberFormat="1" applyFont="1" applyFill="1" applyBorder="1" applyAlignment="1">
      <alignment horizontal="left"/>
    </xf>
    <xf numFmtId="0" fontId="70" fillId="4" borderId="0" xfId="0" applyNumberFormat="1" applyFont="1" applyFill="1" applyAlignment="1">
      <alignment horizontal="left"/>
    </xf>
    <xf numFmtId="0" fontId="70" fillId="3" borderId="6" xfId="0" applyNumberFormat="1" applyFont="1" applyFill="1" applyBorder="1" applyAlignment="1">
      <alignment horizontal="left"/>
    </xf>
    <xf numFmtId="0" fontId="30" fillId="0" borderId="0" xfId="0" applyFont="1" applyAlignment="1"/>
    <xf numFmtId="0" fontId="88" fillId="5" borderId="4" xfId="12" quotePrefix="1" applyNumberFormat="1" applyFont="1" applyFill="1" applyBorder="1" applyAlignment="1" applyProtection="1">
      <alignment horizontal="left"/>
    </xf>
    <xf numFmtId="0" fontId="30" fillId="3" borderId="4" xfId="2" quotePrefix="1" applyNumberFormat="1" applyFont="1" applyFill="1" applyBorder="1" applyAlignment="1">
      <alignment horizontal="left"/>
    </xf>
    <xf numFmtId="0" fontId="30" fillId="3" borderId="0" xfId="0" quotePrefix="1" applyNumberFormat="1" applyFont="1" applyFill="1" applyBorder="1" applyAlignment="1" applyProtection="1">
      <alignment horizontal="left"/>
      <protection locked="0"/>
    </xf>
    <xf numFmtId="0" fontId="30" fillId="3" borderId="4" xfId="0" quotePrefix="1" applyNumberFormat="1" applyFont="1" applyFill="1" applyBorder="1" applyAlignment="1">
      <alignment horizontal="left"/>
    </xf>
    <xf numFmtId="41" fontId="30" fillId="3" borderId="0" xfId="0" quotePrefix="1" applyNumberFormat="1" applyFont="1" applyFill="1" applyBorder="1" applyAlignment="1">
      <alignment horizontal="left"/>
    </xf>
    <xf numFmtId="41" fontId="11" fillId="3" borderId="0" xfId="0" applyNumberFormat="1" applyFont="1" applyFill="1" applyBorder="1" applyAlignment="1">
      <alignment horizontal="right"/>
    </xf>
    <xf numFmtId="0" fontId="70" fillId="3" borderId="4" xfId="25" quotePrefix="1" applyFont="1" applyFill="1" applyBorder="1" applyAlignment="1" applyProtection="1">
      <alignment horizontal="left"/>
    </xf>
    <xf numFmtId="0" fontId="30" fillId="3" borderId="0" xfId="0" quotePrefix="1" applyNumberFormat="1" applyFont="1" applyFill="1" applyBorder="1" applyAlignment="1">
      <alignment horizontal="left"/>
    </xf>
    <xf numFmtId="0" fontId="38" fillId="2" borderId="0" xfId="26" applyFont="1" applyFill="1" applyBorder="1" applyAlignment="1" applyProtection="1">
      <alignment horizontal="center" vertical="center"/>
    </xf>
    <xf numFmtId="0" fontId="95" fillId="3" borderId="0" xfId="26" applyFont="1" applyFill="1" applyBorder="1" applyAlignment="1" applyProtection="1">
      <alignment horizontal="center" vertical="center"/>
    </xf>
    <xf numFmtId="0" fontId="18" fillId="3" borderId="0" xfId="15" applyFont="1" applyFill="1" applyAlignment="1">
      <alignment horizontal="left"/>
    </xf>
    <xf numFmtId="0" fontId="5" fillId="3" borderId="0" xfId="15" applyFont="1" applyFill="1" applyAlignment="1">
      <alignment vertical="center" wrapText="1"/>
    </xf>
    <xf numFmtId="0" fontId="18" fillId="3" borderId="0" xfId="15" applyFont="1" applyFill="1" applyAlignment="1">
      <alignment horizontal="left" vertical="center"/>
    </xf>
    <xf numFmtId="0" fontId="5" fillId="3" borderId="0" xfId="15" applyFont="1" applyFill="1" applyAlignment="1">
      <alignment wrapText="1"/>
    </xf>
    <xf numFmtId="0" fontId="49" fillId="3" borderId="0" xfId="26" applyFont="1" applyFill="1" applyBorder="1" applyAlignment="1" applyProtection="1">
      <alignment horizontal="center" vertical="center"/>
    </xf>
    <xf numFmtId="0" fontId="5" fillId="3" borderId="0" xfId="15" applyFont="1" applyFill="1" applyAlignment="1">
      <alignment vertical="top" wrapText="1"/>
    </xf>
    <xf numFmtId="0" fontId="5" fillId="3" borderId="0" xfId="15" applyFont="1" applyFill="1" applyAlignment="1">
      <alignment horizontal="left" wrapText="1"/>
    </xf>
    <xf numFmtId="0" fontId="5" fillId="3" borderId="0" xfId="15" applyFont="1" applyFill="1" applyAlignment="1">
      <alignment horizontal="left"/>
    </xf>
    <xf numFmtId="0" fontId="19" fillId="4" borderId="0" xfId="0" quotePrefix="1" applyNumberFormat="1" applyFont="1" applyFill="1" applyBorder="1" applyAlignment="1">
      <alignment horizontal="left"/>
    </xf>
    <xf numFmtId="0" fontId="19" fillId="4" borderId="4" xfId="0" quotePrefix="1" applyNumberFormat="1" applyFont="1" applyFill="1" applyBorder="1" applyAlignment="1">
      <alignment horizontal="left"/>
    </xf>
    <xf numFmtId="0" fontId="52" fillId="0" borderId="0" xfId="31" applyFont="1" applyAlignment="1">
      <alignment vertical="center"/>
    </xf>
    <xf numFmtId="0" fontId="52" fillId="0" borderId="0" xfId="31" applyFont="1" applyFill="1" applyBorder="1" applyAlignment="1" applyProtection="1">
      <alignment vertical="center"/>
    </xf>
    <xf numFmtId="0" fontId="96" fillId="0" borderId="0" xfId="31" applyFont="1" applyAlignment="1">
      <alignment horizontal="center"/>
    </xf>
    <xf numFmtId="0" fontId="97" fillId="0" borderId="0" xfId="31" applyFont="1" applyFill="1" applyBorder="1" applyAlignment="1" applyProtection="1">
      <alignment vertical="center"/>
    </xf>
    <xf numFmtId="0" fontId="98" fillId="0" borderId="0" xfId="31" applyFont="1" applyAlignment="1">
      <alignment vertical="center"/>
    </xf>
    <xf numFmtId="0" fontId="99" fillId="0" borderId="0" xfId="31" applyFont="1" applyAlignment="1">
      <alignment horizontal="center"/>
    </xf>
    <xf numFmtId="0" fontId="99" fillId="0" borderId="0" xfId="31" quotePrefix="1" applyFont="1" applyAlignment="1">
      <alignment horizontal="center"/>
    </xf>
    <xf numFmtId="0" fontId="100" fillId="0" borderId="0" xfId="31" quotePrefix="1" applyFont="1" applyFill="1" applyBorder="1" applyAlignment="1" applyProtection="1"/>
    <xf numFmtId="0" fontId="22" fillId="0" borderId="0" xfId="0" applyFont="1" applyFill="1" applyBorder="1" applyAlignment="1">
      <alignment horizontal="left"/>
    </xf>
    <xf numFmtId="0" fontId="22" fillId="0" borderId="0" xfId="0" quotePrefix="1" applyFont="1" applyFill="1" applyBorder="1" applyAlignment="1">
      <alignment horizontal="left"/>
    </xf>
    <xf numFmtId="0" fontId="10" fillId="3" borderId="0" xfId="0" applyFont="1" applyFill="1" applyBorder="1" applyAlignment="1">
      <alignment horizontal="left"/>
    </xf>
    <xf numFmtId="0" fontId="11" fillId="3" borderId="0" xfId="0" applyFont="1" applyFill="1" applyAlignment="1">
      <alignment horizontal="left"/>
    </xf>
    <xf numFmtId="0" fontId="11" fillId="3" borderId="0" xfId="0" applyFont="1" applyFill="1" applyBorder="1" applyAlignment="1">
      <alignment horizontal="left"/>
    </xf>
    <xf numFmtId="0" fontId="4" fillId="3" borderId="4" xfId="0" applyNumberFormat="1" applyFont="1" applyFill="1" applyBorder="1" applyAlignment="1">
      <alignment horizontal="center"/>
    </xf>
    <xf numFmtId="0" fontId="5" fillId="3" borderId="0" xfId="0" applyFont="1" applyFill="1" applyBorder="1" applyAlignment="1">
      <alignment horizontal="left"/>
    </xf>
    <xf numFmtId="0" fontId="4" fillId="4" borderId="0" xfId="0" quotePrefix="1" applyFont="1" applyFill="1" applyBorder="1" applyAlignment="1">
      <alignment horizontal="left" wrapText="1"/>
    </xf>
    <xf numFmtId="0" fontId="4" fillId="3" borderId="0" xfId="0" applyFont="1" applyFill="1" applyBorder="1" applyAlignment="1">
      <alignment horizontal="center"/>
    </xf>
    <xf numFmtId="164" fontId="4" fillId="3" borderId="0" xfId="0" applyNumberFormat="1" applyFont="1" applyFill="1" applyBorder="1" applyAlignment="1">
      <alignment horizontal="right"/>
    </xf>
    <xf numFmtId="0" fontId="5" fillId="3" borderId="0" xfId="0" applyFont="1" applyFill="1" applyAlignment="1">
      <alignment horizontal="left"/>
    </xf>
    <xf numFmtId="164" fontId="11" fillId="3" borderId="0" xfId="0" applyNumberFormat="1" applyFont="1" applyFill="1" applyBorder="1" applyAlignment="1">
      <alignment horizontal="right"/>
    </xf>
    <xf numFmtId="0" fontId="12" fillId="3" borderId="0" xfId="0" applyFont="1" applyFill="1" applyAlignment="1">
      <alignment horizontal="left"/>
    </xf>
    <xf numFmtId="0" fontId="11" fillId="3" borderId="2" xfId="0" applyFont="1" applyFill="1" applyBorder="1" applyAlignment="1">
      <alignment horizontal="center"/>
    </xf>
    <xf numFmtId="41" fontId="11" fillId="3" borderId="0" xfId="0" applyNumberFormat="1" applyFont="1" applyFill="1" applyBorder="1" applyAlignment="1" applyProtection="1">
      <alignment horizontal="right"/>
      <protection locked="0"/>
    </xf>
    <xf numFmtId="41" fontId="11" fillId="3" borderId="0" xfId="0" applyNumberFormat="1" applyFont="1" applyFill="1" applyBorder="1" applyAlignment="1">
      <alignment horizontal="right"/>
    </xf>
    <xf numFmtId="41" fontId="11" fillId="3" borderId="4" xfId="0" applyNumberFormat="1" applyFont="1" applyFill="1" applyBorder="1" applyAlignment="1">
      <alignment horizontal="right"/>
    </xf>
    <xf numFmtId="0" fontId="9" fillId="3" borderId="0" xfId="0" applyFont="1" applyFill="1" applyBorder="1" applyAlignment="1">
      <alignment horizontal="center"/>
    </xf>
    <xf numFmtId="164" fontId="11" fillId="3" borderId="4" xfId="0" applyNumberFormat="1" applyFont="1" applyFill="1" applyBorder="1" applyAlignment="1">
      <alignment horizontal="right"/>
    </xf>
    <xf numFmtId="41" fontId="11" fillId="3" borderId="4" xfId="0" applyNumberFormat="1" applyFont="1" applyFill="1" applyBorder="1" applyAlignment="1">
      <alignment horizontal="center"/>
    </xf>
    <xf numFmtId="41" fontId="11" fillId="3" borderId="0" xfId="0" applyNumberFormat="1" applyFont="1" applyFill="1" applyBorder="1" applyAlignment="1">
      <alignment horizontal="right" wrapText="1"/>
    </xf>
    <xf numFmtId="41" fontId="11" fillId="3" borderId="4" xfId="0" applyNumberFormat="1" applyFont="1" applyFill="1" applyBorder="1" applyAlignment="1">
      <alignment horizontal="right" wrapText="1"/>
    </xf>
    <xf numFmtId="0" fontId="22" fillId="4" borderId="0" xfId="0" applyFont="1" applyFill="1" applyBorder="1" applyAlignment="1">
      <alignment horizontal="left"/>
    </xf>
    <xf numFmtId="41" fontId="5" fillId="3" borderId="4" xfId="0" applyNumberFormat="1" applyFont="1" applyFill="1" applyBorder="1" applyAlignment="1">
      <alignment horizontal="right"/>
    </xf>
    <xf numFmtId="0" fontId="5" fillId="4" borderId="4" xfId="0" applyFont="1" applyFill="1" applyBorder="1" applyAlignment="1">
      <alignment horizontal="left"/>
    </xf>
    <xf numFmtId="41" fontId="5" fillId="3" borderId="0" xfId="0" applyNumberFormat="1" applyFont="1" applyFill="1" applyBorder="1" applyAlignment="1">
      <alignment horizontal="right"/>
    </xf>
    <xf numFmtId="41" fontId="5" fillId="3" borderId="4" xfId="0" applyNumberFormat="1" applyFont="1" applyFill="1" applyBorder="1" applyAlignment="1">
      <alignment horizontal="right" wrapText="1"/>
    </xf>
    <xf numFmtId="0" fontId="11" fillId="0" borderId="0" xfId="0" applyFont="1" applyAlignment="1"/>
    <xf numFmtId="0" fontId="6" fillId="3" borderId="0" xfId="0" applyFont="1" applyFill="1" applyAlignment="1">
      <alignment horizontal="left"/>
    </xf>
    <xf numFmtId="0" fontId="12" fillId="3" borderId="0" xfId="0" applyFont="1" applyFill="1" applyBorder="1" applyAlignment="1">
      <alignment horizontal="left"/>
    </xf>
    <xf numFmtId="0" fontId="14" fillId="3" borderId="0" xfId="0" applyFont="1" applyFill="1" applyAlignment="1">
      <alignment horizontal="left"/>
    </xf>
    <xf numFmtId="0" fontId="11" fillId="4" borderId="3" xfId="0" applyFont="1" applyFill="1" applyBorder="1" applyAlignment="1">
      <alignment horizontal="center"/>
    </xf>
    <xf numFmtId="0" fontId="11" fillId="4" borderId="0" xfId="0" applyFont="1" applyFill="1" applyAlignment="1">
      <alignment horizontal="center"/>
    </xf>
    <xf numFmtId="0" fontId="11" fillId="4" borderId="0" xfId="0" applyNumberFormat="1" applyFont="1" applyFill="1" applyAlignment="1">
      <alignment horizontal="right"/>
    </xf>
    <xf numFmtId="41" fontId="11" fillId="3" borderId="0" xfId="0" applyNumberFormat="1" applyFont="1" applyFill="1" applyAlignment="1">
      <alignment horizontal="center"/>
    </xf>
    <xf numFmtId="0" fontId="13" fillId="3" borderId="56" xfId="0" applyNumberFormat="1" applyFont="1" applyFill="1" applyBorder="1" applyAlignment="1">
      <alignment horizontal="center"/>
    </xf>
    <xf numFmtId="0" fontId="13" fillId="3" borderId="4" xfId="0" applyNumberFormat="1" applyFont="1" applyFill="1" applyBorder="1" applyAlignment="1">
      <alignment horizontal="center"/>
    </xf>
    <xf numFmtId="0" fontId="13" fillId="3" borderId="1" xfId="0" applyNumberFormat="1" applyFont="1" applyFill="1" applyBorder="1" applyAlignment="1">
      <alignment horizontal="center"/>
    </xf>
    <xf numFmtId="0" fontId="13" fillId="3" borderId="19" xfId="0" applyNumberFormat="1" applyFont="1" applyFill="1" applyBorder="1" applyAlignment="1">
      <alignment horizontal="center"/>
    </xf>
    <xf numFmtId="164" fontId="11" fillId="4" borderId="31" xfId="2" applyNumberFormat="1" applyFont="1" applyFill="1" applyBorder="1" applyAlignment="1">
      <alignment horizontal="right"/>
    </xf>
    <xf numFmtId="41" fontId="4" fillId="4" borderId="55" xfId="2" applyNumberFormat="1" applyFont="1" applyFill="1" applyBorder="1" applyAlignment="1">
      <alignment horizontal="right"/>
    </xf>
    <xf numFmtId="174" fontId="10" fillId="4" borderId="196" xfId="14" applyNumberFormat="1" applyFont="1" applyFill="1" applyBorder="1" applyAlignment="1" applyProtection="1">
      <alignment horizontal="right"/>
      <protection locked="0"/>
    </xf>
    <xf numFmtId="164" fontId="10" fillId="4" borderId="205" xfId="14" applyNumberFormat="1" applyFont="1" applyFill="1" applyBorder="1" applyAlignment="1" applyProtection="1">
      <alignment horizontal="right"/>
    </xf>
    <xf numFmtId="164" fontId="4" fillId="3" borderId="1" xfId="15" applyNumberFormat="1" applyFont="1" applyFill="1" applyBorder="1" applyAlignment="1" applyProtection="1">
      <alignment horizontal="right"/>
    </xf>
    <xf numFmtId="164" fontId="4" fillId="3" borderId="4" xfId="15" applyNumberFormat="1" applyFont="1" applyFill="1" applyBorder="1" applyAlignment="1" applyProtection="1">
      <alignment horizontal="right"/>
    </xf>
    <xf numFmtId="41" fontId="4" fillId="4" borderId="204" xfId="19" applyNumberFormat="1" applyFont="1" applyFill="1" applyBorder="1" applyAlignment="1" applyProtection="1">
      <alignment horizontal="right"/>
    </xf>
    <xf numFmtId="41" fontId="4" fillId="4" borderId="196" xfId="19" applyNumberFormat="1" applyFont="1" applyFill="1" applyBorder="1" applyAlignment="1" applyProtection="1">
      <alignment horizontal="right"/>
    </xf>
    <xf numFmtId="41" fontId="4" fillId="4" borderId="203" xfId="19" applyNumberFormat="1" applyFont="1" applyFill="1" applyBorder="1" applyAlignment="1" applyProtection="1">
      <alignment horizontal="right"/>
    </xf>
    <xf numFmtId="41" fontId="4" fillId="4" borderId="8" xfId="19" applyNumberFormat="1" applyFont="1" applyFill="1" applyBorder="1" applyAlignment="1" applyProtection="1">
      <alignment horizontal="right"/>
    </xf>
    <xf numFmtId="41" fontId="4" fillId="4" borderId="1" xfId="19" applyNumberFormat="1" applyFont="1" applyFill="1" applyBorder="1" applyAlignment="1" applyProtection="1">
      <alignment horizontal="right"/>
    </xf>
    <xf numFmtId="41" fontId="4" fillId="4" borderId="8" xfId="15" applyNumberFormat="1" applyFont="1" applyFill="1" applyBorder="1" applyAlignment="1" applyProtection="1">
      <alignment horizontal="right"/>
    </xf>
    <xf numFmtId="41" fontId="4" fillId="4" borderId="56" xfId="19" applyNumberFormat="1" applyFont="1" applyFill="1" applyBorder="1" applyAlignment="1" applyProtection="1">
      <alignment horizontal="right"/>
    </xf>
    <xf numFmtId="41" fontId="11" fillId="4" borderId="56" xfId="2" applyNumberFormat="1" applyFont="1" applyFill="1" applyBorder="1" applyAlignment="1">
      <alignment horizontal="right"/>
    </xf>
    <xf numFmtId="164" fontId="11" fillId="4" borderId="19" xfId="2" applyNumberFormat="1" applyFont="1" applyFill="1" applyBorder="1" applyAlignment="1">
      <alignment horizontal="right"/>
    </xf>
    <xf numFmtId="41" fontId="11" fillId="4" borderId="8" xfId="2" applyNumberFormat="1" applyFont="1" applyFill="1" applyBorder="1" applyAlignment="1">
      <alignment horizontal="right"/>
    </xf>
    <xf numFmtId="164" fontId="11" fillId="4" borderId="9" xfId="2" applyNumberFormat="1" applyFont="1" applyFill="1" applyBorder="1" applyAlignment="1">
      <alignment horizontal="right"/>
    </xf>
    <xf numFmtId="41" fontId="11" fillId="4" borderId="180" xfId="2" applyNumberFormat="1" applyFont="1" applyFill="1" applyBorder="1" applyAlignment="1">
      <alignment horizontal="right"/>
    </xf>
    <xf numFmtId="164" fontId="11" fillId="4" borderId="3" xfId="2" applyNumberFormat="1" applyFont="1" applyFill="1" applyBorder="1" applyAlignment="1">
      <alignment horizontal="right"/>
    </xf>
    <xf numFmtId="164" fontId="11" fillId="4" borderId="22" xfId="2" applyNumberFormat="1" applyFont="1" applyFill="1" applyBorder="1" applyAlignment="1">
      <alignment horizontal="right"/>
    </xf>
    <xf numFmtId="41" fontId="11" fillId="4" borderId="182" xfId="2" applyNumberFormat="1" applyFont="1" applyFill="1" applyBorder="1" applyAlignment="1">
      <alignment horizontal="right"/>
    </xf>
    <xf numFmtId="41" fontId="11" fillId="4" borderId="183" xfId="2" applyNumberFormat="1" applyFont="1" applyFill="1" applyBorder="1" applyAlignment="1">
      <alignment horizontal="right"/>
    </xf>
    <xf numFmtId="41" fontId="11" fillId="4" borderId="184" xfId="2" applyNumberFormat="1" applyFont="1" applyFill="1" applyBorder="1" applyAlignment="1">
      <alignment horizontal="right"/>
    </xf>
    <xf numFmtId="174" fontId="11" fillId="4" borderId="9" xfId="2" applyNumberFormat="1" applyFont="1" applyFill="1" applyBorder="1" applyAlignment="1">
      <alignment horizontal="right"/>
    </xf>
    <xf numFmtId="174" fontId="11" fillId="4" borderId="32" xfId="2" applyNumberFormat="1" applyFont="1" applyFill="1" applyBorder="1" applyAlignment="1">
      <alignment horizontal="right"/>
    </xf>
    <xf numFmtId="164" fontId="4" fillId="5" borderId="3" xfId="12" applyNumberFormat="1" applyFont="1" applyFill="1" applyBorder="1" applyAlignment="1" applyProtection="1"/>
    <xf numFmtId="164" fontId="4" fillId="5" borderId="7" xfId="12" applyNumberFormat="1" applyFont="1" applyFill="1" applyBorder="1" applyAlignment="1" applyProtection="1"/>
    <xf numFmtId="0" fontId="4" fillId="5" borderId="9" xfId="12" applyNumberFormat="1" applyFont="1" applyFill="1" applyBorder="1" applyAlignment="1" applyProtection="1"/>
    <xf numFmtId="41" fontId="4" fillId="4" borderId="196" xfId="14" applyNumberFormat="1" applyFont="1" applyFill="1" applyBorder="1" applyAlignment="1" applyProtection="1">
      <alignment horizontal="right"/>
    </xf>
    <xf numFmtId="41" fontId="4" fillId="4" borderId="8" xfId="14" applyNumberFormat="1" applyFont="1" applyFill="1" applyBorder="1" applyAlignment="1" applyProtection="1">
      <alignment horizontal="right"/>
    </xf>
    <xf numFmtId="41" fontId="4" fillId="4" borderId="1" xfId="14" applyNumberFormat="1" applyFont="1" applyFill="1" applyBorder="1" applyAlignment="1" applyProtection="1">
      <alignment horizontal="right"/>
    </xf>
    <xf numFmtId="41" fontId="4" fillId="3" borderId="3" xfId="14" applyNumberFormat="1" applyFont="1" applyFill="1" applyBorder="1" applyAlignment="1" applyProtection="1">
      <alignment horizontal="right"/>
    </xf>
    <xf numFmtId="0" fontId="4" fillId="5" borderId="5" xfId="12" applyNumberFormat="1" applyFont="1" applyFill="1" applyBorder="1" applyAlignment="1" applyProtection="1">
      <alignment horizontal="center"/>
    </xf>
    <xf numFmtId="0" fontId="4" fillId="5" borderId="7" xfId="12" applyNumberFormat="1" applyFont="1" applyFill="1" applyBorder="1" applyAlignment="1" applyProtection="1">
      <alignment horizontal="center"/>
    </xf>
    <xf numFmtId="164" fontId="4" fillId="3" borderId="9" xfId="14" applyNumberFormat="1" applyFont="1" applyFill="1" applyBorder="1" applyAlignment="1" applyProtection="1">
      <alignment horizontal="right"/>
    </xf>
    <xf numFmtId="164" fontId="4" fillId="4" borderId="8" xfId="14" applyNumberFormat="1" applyFont="1" applyFill="1" applyBorder="1" applyAlignment="1" applyProtection="1">
      <alignment horizontal="right"/>
    </xf>
    <xf numFmtId="174" fontId="4" fillId="4" borderId="8" xfId="14" applyNumberFormat="1" applyFont="1" applyFill="1" applyBorder="1" applyAlignment="1" applyProtection="1">
      <alignment horizontal="right"/>
    </xf>
    <xf numFmtId="174" fontId="4" fillId="4" borderId="56" xfId="14" applyNumberFormat="1" applyFont="1" applyFill="1" applyBorder="1" applyAlignment="1" applyProtection="1">
      <alignment horizontal="right"/>
    </xf>
    <xf numFmtId="164" fontId="4" fillId="3" borderId="19" xfId="14" applyNumberFormat="1" applyFont="1" applyFill="1" applyBorder="1" applyAlignment="1" applyProtection="1">
      <alignment horizontal="left"/>
    </xf>
    <xf numFmtId="41" fontId="11" fillId="4" borderId="6" xfId="2" applyNumberFormat="1" applyFont="1" applyFill="1" applyBorder="1" applyAlignment="1" applyProtection="1">
      <alignment horizontal="right"/>
      <protection locked="0"/>
    </xf>
    <xf numFmtId="41" fontId="11" fillId="4" borderId="66" xfId="2" applyNumberFormat="1" applyFont="1" applyFill="1" applyBorder="1" applyAlignment="1" applyProtection="1">
      <alignment horizontal="right"/>
      <protection locked="0"/>
    </xf>
    <xf numFmtId="41" fontId="11" fillId="4" borderId="275" xfId="2" applyNumberFormat="1" applyFont="1" applyFill="1" applyBorder="1" applyAlignment="1" applyProtection="1">
      <alignment horizontal="right"/>
      <protection locked="0"/>
    </xf>
    <xf numFmtId="41" fontId="11" fillId="4" borderId="274" xfId="2" applyNumberFormat="1" applyFont="1" applyFill="1" applyBorder="1" applyAlignment="1" applyProtection="1">
      <alignment horizontal="right"/>
      <protection locked="0"/>
    </xf>
    <xf numFmtId="41" fontId="11" fillId="4" borderId="22" xfId="2" applyNumberFormat="1" applyFont="1" applyFill="1" applyBorder="1" applyAlignment="1">
      <alignment horizontal="right"/>
    </xf>
    <xf numFmtId="41" fontId="11" fillId="4" borderId="75" xfId="2" applyNumberFormat="1" applyFont="1" applyFill="1" applyBorder="1" applyAlignment="1">
      <alignment horizontal="right"/>
    </xf>
    <xf numFmtId="41" fontId="11" fillId="4" borderId="78" xfId="2" applyNumberFormat="1" applyFont="1" applyFill="1" applyBorder="1" applyAlignment="1">
      <alignment horizontal="right"/>
    </xf>
    <xf numFmtId="41" fontId="11" fillId="4" borderId="81" xfId="2" applyNumberFormat="1" applyFont="1" applyFill="1" applyBorder="1" applyAlignment="1">
      <alignment horizontal="right"/>
    </xf>
    <xf numFmtId="164" fontId="48" fillId="4" borderId="90" xfId="6" applyNumberFormat="1" applyFont="1" applyFill="1" applyBorder="1" applyAlignment="1">
      <alignment horizontal="right"/>
    </xf>
    <xf numFmtId="165" fontId="5" fillId="4" borderId="90" xfId="2" applyNumberFormat="1" applyFont="1" applyFill="1" applyBorder="1" applyAlignment="1">
      <alignment horizontal="right"/>
    </xf>
    <xf numFmtId="165" fontId="5" fillId="4" borderId="90" xfId="2" applyNumberFormat="1" applyFont="1" applyFill="1" applyBorder="1" applyAlignment="1">
      <alignment horizontal="left"/>
    </xf>
    <xf numFmtId="169" fontId="48" fillId="4" borderId="90" xfId="6" applyNumberFormat="1" applyFont="1" applyFill="1" applyBorder="1" applyAlignment="1">
      <alignment horizontal="right"/>
    </xf>
    <xf numFmtId="167" fontId="48" fillId="4" borderId="90" xfId="6" applyNumberFormat="1" applyFont="1" applyFill="1" applyBorder="1" applyAlignment="1">
      <alignment horizontal="right"/>
    </xf>
    <xf numFmtId="37" fontId="48" fillId="4" borderId="90" xfId="7" applyNumberFormat="1" applyFont="1" applyFill="1" applyBorder="1" applyAlignment="1">
      <alignment horizontal="right" vertical="center"/>
    </xf>
    <xf numFmtId="164" fontId="5" fillId="4" borderId="90" xfId="2" applyNumberFormat="1" applyFont="1" applyFill="1" applyBorder="1" applyAlignment="1">
      <alignment horizontal="right"/>
    </xf>
    <xf numFmtId="37" fontId="48" fillId="4" borderId="92" xfId="7" applyNumberFormat="1" applyFont="1" applyFill="1" applyBorder="1" applyAlignment="1">
      <alignment horizontal="right" vertical="center"/>
    </xf>
    <xf numFmtId="164" fontId="5" fillId="4" borderId="92" xfId="2" applyNumberFormat="1" applyFont="1" applyFill="1" applyBorder="1" applyAlignment="1">
      <alignment horizontal="right"/>
    </xf>
    <xf numFmtId="164" fontId="48" fillId="4" borderId="0" xfId="6" applyNumberFormat="1" applyFont="1" applyFill="1" applyBorder="1" applyAlignment="1">
      <alignment horizontal="right"/>
    </xf>
    <xf numFmtId="37" fontId="48" fillId="4" borderId="0" xfId="7" applyNumberFormat="1" applyFont="1" applyFill="1" applyBorder="1" applyAlignment="1">
      <alignment horizontal="right" vertical="center"/>
    </xf>
    <xf numFmtId="164" fontId="48" fillId="4" borderId="4" xfId="6" applyNumberFormat="1" applyFont="1" applyFill="1" applyBorder="1" applyAlignment="1">
      <alignment horizontal="right"/>
    </xf>
    <xf numFmtId="164" fontId="48" fillId="4" borderId="2" xfId="6" applyNumberFormat="1" applyFont="1" applyFill="1" applyBorder="1" applyAlignment="1">
      <alignment horizontal="right"/>
    </xf>
    <xf numFmtId="164" fontId="5" fillId="4" borderId="2" xfId="2" applyNumberFormat="1" applyFont="1" applyFill="1" applyBorder="1" applyAlignment="1">
      <alignment horizontal="right"/>
    </xf>
    <xf numFmtId="169" fontId="48" fillId="4" borderId="2" xfId="6" applyNumberFormat="1" applyFont="1" applyFill="1" applyBorder="1" applyAlignment="1">
      <alignment horizontal="right"/>
    </xf>
    <xf numFmtId="170" fontId="48" fillId="4" borderId="2" xfId="6" applyNumberFormat="1" applyFont="1" applyFill="1" applyBorder="1" applyAlignment="1">
      <alignment horizontal="right"/>
    </xf>
    <xf numFmtId="37" fontId="48" fillId="4" borderId="2" xfId="6" applyNumberFormat="1" applyFont="1" applyFill="1" applyBorder="1" applyAlignment="1">
      <alignment horizontal="right" vertical="center"/>
    </xf>
    <xf numFmtId="164" fontId="5" fillId="4" borderId="2" xfId="0" applyNumberFormat="1" applyFont="1" applyFill="1" applyBorder="1" applyAlignment="1">
      <alignment horizontal="right"/>
    </xf>
    <xf numFmtId="171" fontId="48" fillId="4" borderId="90" xfId="6" applyNumberFormat="1" applyFont="1" applyFill="1" applyBorder="1" applyAlignment="1">
      <alignment horizontal="right"/>
    </xf>
    <xf numFmtId="171" fontId="48" fillId="4" borderId="96" xfId="6" applyNumberFormat="1" applyFont="1" applyFill="1" applyBorder="1" applyAlignment="1">
      <alignment horizontal="right"/>
    </xf>
    <xf numFmtId="171" fontId="48" fillId="4" borderId="4" xfId="6" applyNumberFormat="1" applyFont="1" applyFill="1" applyBorder="1" applyAlignment="1">
      <alignment horizontal="right"/>
    </xf>
    <xf numFmtId="41" fontId="5" fillId="4" borderId="191" xfId="2" applyNumberFormat="1" applyFont="1" applyFill="1" applyBorder="1" applyAlignment="1">
      <alignment horizontal="right"/>
    </xf>
    <xf numFmtId="165" fontId="5" fillId="4" borderId="191" xfId="2" applyNumberFormat="1" applyFont="1" applyFill="1" applyBorder="1" applyAlignment="1">
      <alignment horizontal="left"/>
    </xf>
    <xf numFmtId="0" fontId="5" fillId="4" borderId="191" xfId="0" applyFont="1" applyFill="1" applyBorder="1" applyAlignment="1">
      <alignment horizontal="left"/>
    </xf>
    <xf numFmtId="169" fontId="5" fillId="4" borderId="191" xfId="2" applyNumberFormat="1" applyFont="1" applyFill="1" applyBorder="1" applyAlignment="1">
      <alignment horizontal="right"/>
    </xf>
    <xf numFmtId="41" fontId="5" fillId="4" borderId="189" xfId="2" applyNumberFormat="1" applyFont="1" applyFill="1" applyBorder="1" applyAlignment="1">
      <alignment horizontal="right"/>
    </xf>
    <xf numFmtId="169" fontId="5" fillId="4" borderId="6" xfId="2" applyNumberFormat="1" applyFont="1" applyFill="1" applyBorder="1" applyAlignment="1">
      <alignment horizontal="right"/>
    </xf>
    <xf numFmtId="164" fontId="4" fillId="4" borderId="5"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100" xfId="0" applyNumberFormat="1" applyFont="1" applyFill="1" applyBorder="1" applyAlignment="1">
      <alignment horizontal="right"/>
    </xf>
    <xf numFmtId="164" fontId="4" fillId="4" borderId="101" xfId="0" applyNumberFormat="1" applyFont="1" applyFill="1" applyBorder="1" applyAlignment="1">
      <alignment horizontal="right"/>
    </xf>
    <xf numFmtId="164" fontId="4" fillId="4" borderId="104" xfId="0" applyNumberFormat="1" applyFont="1" applyFill="1" applyBorder="1" applyAlignment="1">
      <alignment horizontal="right"/>
    </xf>
    <xf numFmtId="164" fontId="4" fillId="4" borderId="105" xfId="0" applyNumberFormat="1" applyFont="1" applyFill="1" applyBorder="1" applyAlignment="1">
      <alignment horizontal="right"/>
    </xf>
    <xf numFmtId="164" fontId="11" fillId="4" borderId="107" xfId="2" applyNumberFormat="1" applyFont="1" applyFill="1" applyBorder="1" applyAlignment="1">
      <alignment horizontal="right"/>
    </xf>
    <xf numFmtId="164" fontId="11" fillId="4" borderId="108" xfId="2" applyNumberFormat="1" applyFont="1" applyFill="1" applyBorder="1" applyAlignment="1">
      <alignment horizontal="right"/>
    </xf>
    <xf numFmtId="172" fontId="11" fillId="4" borderId="6" xfId="2" applyNumberFormat="1" applyFont="1" applyFill="1" applyBorder="1" applyAlignment="1">
      <alignment horizontal="right"/>
    </xf>
    <xf numFmtId="164" fontId="11" fillId="4" borderId="6" xfId="2" applyNumberFormat="1" applyFont="1" applyFill="1" applyBorder="1" applyAlignment="1">
      <alignment horizontal="right"/>
    </xf>
    <xf numFmtId="164" fontId="11" fillId="4" borderId="111" xfId="2" applyNumberFormat="1" applyFont="1" applyFill="1" applyBorder="1" applyAlignment="1">
      <alignment horizontal="right"/>
    </xf>
    <xf numFmtId="164" fontId="11" fillId="4" borderId="112" xfId="2" applyNumberFormat="1" applyFont="1" applyFill="1" applyBorder="1" applyAlignment="1">
      <alignment horizontal="right"/>
    </xf>
    <xf numFmtId="164" fontId="11" fillId="4" borderId="20" xfId="2" applyNumberFormat="1" applyFont="1" applyFill="1" applyBorder="1" applyAlignment="1">
      <alignment horizontal="right"/>
    </xf>
    <xf numFmtId="41" fontId="11" fillId="4" borderId="118" xfId="2" applyNumberFormat="1" applyFont="1" applyFill="1" applyBorder="1" applyAlignment="1">
      <alignment horizontal="right"/>
    </xf>
    <xf numFmtId="41" fontId="11" fillId="4" borderId="119" xfId="2" applyNumberFormat="1" applyFont="1" applyFill="1" applyBorder="1" applyAlignment="1">
      <alignment horizontal="right"/>
    </xf>
    <xf numFmtId="41" fontId="9" fillId="4" borderId="113" xfId="0" applyNumberFormat="1" applyFont="1" applyFill="1" applyBorder="1" applyAlignment="1">
      <alignment horizontal="right"/>
    </xf>
    <xf numFmtId="41" fontId="9" fillId="4" borderId="115" xfId="0" applyNumberFormat="1" applyFont="1" applyFill="1" applyBorder="1" applyAlignment="1">
      <alignment horizontal="right"/>
    </xf>
    <xf numFmtId="41" fontId="9" fillId="4" borderId="276" xfId="2" applyNumberFormat="1" applyFont="1" applyFill="1" applyBorder="1" applyAlignment="1">
      <alignment horizontal="right"/>
    </xf>
    <xf numFmtId="0" fontId="22" fillId="0" borderId="0" xfId="0" quotePrefix="1" applyFont="1" applyFill="1" applyBorder="1" applyAlignment="1"/>
    <xf numFmtId="164" fontId="11" fillId="4" borderId="122" xfId="2" applyNumberFormat="1" applyFont="1" applyFill="1" applyBorder="1" applyAlignment="1">
      <alignment horizontal="right"/>
    </xf>
    <xf numFmtId="164" fontId="11" fillId="4" borderId="123" xfId="2" applyNumberFormat="1" applyFont="1" applyFill="1" applyBorder="1" applyAlignment="1">
      <alignment horizontal="right"/>
    </xf>
    <xf numFmtId="164" fontId="11" fillId="4" borderId="126" xfId="2" applyNumberFormat="1" applyFont="1" applyFill="1" applyBorder="1" applyAlignment="1">
      <alignment horizontal="right"/>
    </xf>
    <xf numFmtId="164" fontId="11" fillId="4" borderId="124" xfId="2" applyNumberFormat="1" applyFont="1" applyFill="1" applyBorder="1" applyAlignment="1">
      <alignment horizontal="right"/>
    </xf>
    <xf numFmtId="164" fontId="11" fillId="4" borderId="0" xfId="2" applyNumberFormat="1" applyFont="1" applyFill="1" applyBorder="1" applyAlignment="1">
      <alignment horizontal="right"/>
    </xf>
    <xf numFmtId="41" fontId="11" fillId="4" borderId="130" xfId="2" applyNumberFormat="1" applyFont="1" applyFill="1" applyBorder="1" applyAlignment="1">
      <alignment horizontal="right"/>
    </xf>
    <xf numFmtId="43" fontId="11" fillId="4" borderId="129" xfId="2" applyNumberFormat="1" applyFont="1" applyFill="1" applyBorder="1" applyAlignment="1">
      <alignment horizontal="right"/>
    </xf>
    <xf numFmtId="41" fontId="11" fillId="4" borderId="129" xfId="2" applyNumberFormat="1" applyFont="1" applyFill="1" applyBorder="1" applyAlignment="1">
      <alignment horizontal="right"/>
    </xf>
    <xf numFmtId="167" fontId="11" fillId="4" borderId="129" xfId="2" applyNumberFormat="1" applyFont="1" applyFill="1" applyBorder="1" applyAlignment="1">
      <alignment horizontal="right"/>
    </xf>
    <xf numFmtId="0" fontId="22" fillId="3" borderId="0" xfId="0" quotePrefix="1" applyFont="1" applyFill="1" applyBorder="1" applyAlignment="1">
      <alignment vertical="top"/>
    </xf>
    <xf numFmtId="41" fontId="11" fillId="4" borderId="138" xfId="2" applyNumberFormat="1" applyFont="1" applyFill="1" applyBorder="1" applyAlignment="1">
      <alignment horizontal="right"/>
    </xf>
    <xf numFmtId="41" fontId="11" fillId="4" borderId="139" xfId="2" applyNumberFormat="1" applyFont="1" applyFill="1" applyBorder="1" applyAlignment="1">
      <alignment horizontal="right"/>
    </xf>
    <xf numFmtId="41" fontId="11" fillId="4" borderId="141" xfId="2" applyNumberFormat="1" applyFont="1" applyFill="1" applyBorder="1" applyAlignment="1">
      <alignment horizontal="right"/>
    </xf>
    <xf numFmtId="41" fontId="11" fillId="4" borderId="142" xfId="2" applyNumberFormat="1" applyFont="1" applyFill="1" applyBorder="1" applyAlignment="1">
      <alignment horizontal="right"/>
    </xf>
    <xf numFmtId="41" fontId="11" fillId="4" borderId="143" xfId="2" applyNumberFormat="1" applyFont="1" applyFill="1" applyBorder="1" applyAlignment="1">
      <alignment horizontal="right"/>
    </xf>
    <xf numFmtId="41" fontId="11" fillId="4" borderId="144" xfId="2" applyNumberFormat="1" applyFont="1" applyFill="1" applyBorder="1" applyAlignment="1">
      <alignment horizontal="right"/>
    </xf>
    <xf numFmtId="164" fontId="9" fillId="3" borderId="149" xfId="2" applyNumberFormat="1" applyFont="1" applyFill="1" applyBorder="1" applyAlignment="1">
      <alignment horizontal="right"/>
    </xf>
    <xf numFmtId="164" fontId="9" fillId="3" borderId="148" xfId="2" applyNumberFormat="1" applyFont="1" applyFill="1" applyBorder="1" applyAlignment="1">
      <alignment horizontal="right"/>
    </xf>
    <xf numFmtId="164" fontId="9" fillId="3" borderId="147" xfId="2" applyNumberFormat="1" applyFont="1" applyFill="1" applyBorder="1" applyAlignment="1">
      <alignment horizontal="right"/>
    </xf>
    <xf numFmtId="164" fontId="11" fillId="7" borderId="153" xfId="2" applyNumberFormat="1" applyFont="1" applyFill="1" applyBorder="1" applyAlignment="1">
      <alignment horizontal="right"/>
    </xf>
    <xf numFmtId="164" fontId="11" fillId="4" borderId="147" xfId="2" applyNumberFormat="1" applyFont="1" applyFill="1" applyBorder="1" applyAlignment="1">
      <alignment horizontal="right"/>
    </xf>
    <xf numFmtId="164" fontId="11" fillId="4" borderId="148" xfId="2" applyNumberFormat="1" applyFont="1" applyFill="1" applyBorder="1" applyAlignment="1">
      <alignment horizontal="right"/>
    </xf>
    <xf numFmtId="164" fontId="11" fillId="4" borderId="150" xfId="2" applyNumberFormat="1" applyFont="1" applyFill="1" applyBorder="1" applyAlignment="1">
      <alignment horizontal="right"/>
    </xf>
    <xf numFmtId="164" fontId="11" fillId="4" borderId="151" xfId="2" applyNumberFormat="1" applyFont="1" applyFill="1" applyBorder="1" applyAlignment="1">
      <alignment horizontal="right"/>
    </xf>
    <xf numFmtId="164" fontId="11" fillId="4" borderId="149" xfId="2" applyNumberFormat="1" applyFont="1" applyFill="1" applyBorder="1" applyAlignment="1">
      <alignment horizontal="right"/>
    </xf>
    <xf numFmtId="164" fontId="11" fillId="4" borderId="155" xfId="2" applyNumberFormat="1" applyFont="1" applyFill="1" applyBorder="1" applyAlignment="1">
      <alignment horizontal="right"/>
    </xf>
    <xf numFmtId="164" fontId="11" fillId="4" borderId="156" xfId="2" applyNumberFormat="1" applyFont="1" applyFill="1" applyBorder="1" applyAlignment="1">
      <alignment horizontal="right"/>
    </xf>
    <xf numFmtId="164" fontId="9" fillId="3" borderId="152" xfId="2" applyNumberFormat="1" applyFont="1" applyFill="1" applyBorder="1" applyAlignment="1">
      <alignment horizontal="right"/>
    </xf>
    <xf numFmtId="164" fontId="9" fillId="7" borderId="145" xfId="2" applyNumberFormat="1" applyFont="1" applyFill="1" applyBorder="1" applyAlignment="1">
      <alignment horizontal="right"/>
    </xf>
    <xf numFmtId="164" fontId="9" fillId="3" borderId="155" xfId="2" applyNumberFormat="1" applyFont="1" applyFill="1" applyBorder="1" applyAlignment="1">
      <alignment horizontal="right"/>
    </xf>
    <xf numFmtId="164" fontId="9" fillId="3" borderId="154" xfId="2" applyNumberFormat="1" applyFont="1" applyFill="1" applyBorder="1" applyAlignment="1">
      <alignment horizontal="right"/>
    </xf>
    <xf numFmtId="0" fontId="5" fillId="4" borderId="0" xfId="0" quotePrefix="1" applyFont="1" applyFill="1" applyBorder="1" applyAlignment="1"/>
    <xf numFmtId="164" fontId="5" fillId="4" borderId="196" xfId="14" applyNumberFormat="1" applyFont="1" applyFill="1" applyBorder="1" applyAlignment="1" applyProtection="1">
      <alignment horizontal="right"/>
    </xf>
    <xf numFmtId="164" fontId="5" fillId="4" borderId="201" xfId="14" applyNumberFormat="1" applyFont="1" applyFill="1" applyBorder="1" applyAlignment="1" applyProtection="1">
      <alignment horizontal="right"/>
    </xf>
    <xf numFmtId="164" fontId="5" fillId="4" borderId="210" xfId="14" applyNumberFormat="1" applyFont="1" applyFill="1" applyBorder="1" applyAlignment="1" applyProtection="1">
      <alignment horizontal="right"/>
    </xf>
    <xf numFmtId="164" fontId="5" fillId="4" borderId="211" xfId="14" applyNumberFormat="1" applyFont="1" applyFill="1" applyBorder="1" applyAlignment="1" applyProtection="1">
      <alignment horizontal="right"/>
    </xf>
    <xf numFmtId="164" fontId="5" fillId="4" borderId="212" xfId="14" applyNumberFormat="1" applyFont="1" applyFill="1" applyBorder="1" applyAlignment="1" applyProtection="1">
      <alignment horizontal="right"/>
    </xf>
    <xf numFmtId="164" fontId="5" fillId="4" borderId="213" xfId="14" applyNumberFormat="1" applyFont="1" applyFill="1" applyBorder="1" applyAlignment="1" applyProtection="1">
      <alignment horizontal="right"/>
    </xf>
    <xf numFmtId="164" fontId="5" fillId="4" borderId="1" xfId="14" applyNumberFormat="1" applyFont="1" applyFill="1" applyBorder="1" applyAlignment="1" applyProtection="1">
      <alignment horizontal="right"/>
    </xf>
    <xf numFmtId="164" fontId="5" fillId="4" borderId="3" xfId="14" applyNumberFormat="1" applyFont="1" applyFill="1" applyBorder="1" applyAlignment="1" applyProtection="1">
      <alignment horizontal="right"/>
    </xf>
    <xf numFmtId="164" fontId="5" fillId="4" borderId="56" xfId="14" applyNumberFormat="1" applyFont="1" applyFill="1" applyBorder="1" applyAlignment="1" applyProtection="1">
      <alignment horizontal="right"/>
    </xf>
    <xf numFmtId="164" fontId="5" fillId="4" borderId="19" xfId="14" applyNumberFormat="1" applyFont="1" applyFill="1" applyBorder="1" applyAlignment="1" applyProtection="1">
      <alignment horizontal="right"/>
    </xf>
    <xf numFmtId="164" fontId="5" fillId="4" borderId="214" xfId="14" applyNumberFormat="1" applyFont="1" applyFill="1" applyBorder="1" applyAlignment="1" applyProtection="1">
      <alignment horizontal="right"/>
    </xf>
    <xf numFmtId="164" fontId="5" fillId="4" borderId="215" xfId="14" applyNumberFormat="1" applyFont="1" applyFill="1" applyBorder="1" applyAlignment="1" applyProtection="1">
      <alignment horizontal="right"/>
    </xf>
    <xf numFmtId="41" fontId="4" fillId="4" borderId="195" xfId="14" applyNumberFormat="1" applyFont="1" applyFill="1" applyBorder="1" applyAlignment="1" applyProtection="1">
      <alignment horizontal="right"/>
    </xf>
    <xf numFmtId="41" fontId="4" fillId="4" borderId="2" xfId="14" applyNumberFormat="1" applyFont="1" applyFill="1" applyBorder="1" applyAlignment="1" applyProtection="1">
      <alignment horizontal="right"/>
    </xf>
    <xf numFmtId="41" fontId="4" fillId="4" borderId="0" xfId="14" applyNumberFormat="1" applyFont="1" applyFill="1" applyBorder="1" applyAlignment="1" applyProtection="1">
      <alignment horizontal="right"/>
    </xf>
    <xf numFmtId="41" fontId="4" fillId="4" borderId="4" xfId="14" applyNumberFormat="1" applyFont="1" applyFill="1" applyBorder="1" applyAlignment="1" applyProtection="1">
      <alignment horizontal="right"/>
    </xf>
    <xf numFmtId="164" fontId="4" fillId="4" borderId="0" xfId="22" applyNumberFormat="1" applyFont="1" applyFill="1" applyBorder="1" applyAlignment="1" applyProtection="1">
      <alignment horizontal="right"/>
    </xf>
    <xf numFmtId="164" fontId="4" fillId="4" borderId="195" xfId="22" applyNumberFormat="1" applyFont="1" applyFill="1" applyBorder="1" applyAlignment="1" applyProtection="1">
      <alignment horizontal="right"/>
    </xf>
    <xf numFmtId="164" fontId="4" fillId="4" borderId="2" xfId="22" applyNumberFormat="1" applyFont="1" applyFill="1" applyBorder="1" applyAlignment="1" applyProtection="1">
      <alignment horizontal="right"/>
    </xf>
    <xf numFmtId="164" fontId="4" fillId="4" borderId="4" xfId="22" applyNumberFormat="1" applyFont="1" applyFill="1" applyBorder="1" applyAlignment="1" applyProtection="1">
      <alignment horizontal="right"/>
    </xf>
    <xf numFmtId="164" fontId="4" fillId="4" borderId="197" xfId="22" applyNumberFormat="1" applyFont="1" applyFill="1" applyBorder="1" applyAlignment="1" applyProtection="1">
      <alignment horizontal="right"/>
    </xf>
    <xf numFmtId="164" fontId="4" fillId="4" borderId="3" xfId="22" applyNumberFormat="1" applyFont="1" applyFill="1" applyBorder="1" applyAlignment="1" applyProtection="1">
      <alignment horizontal="right"/>
    </xf>
    <xf numFmtId="41" fontId="4" fillId="4" borderId="207" xfId="14" applyNumberFormat="1" applyFont="1" applyFill="1" applyBorder="1" applyAlignment="1" applyProtection="1">
      <alignment horizontal="right"/>
    </xf>
    <xf numFmtId="41" fontId="4" fillId="4" borderId="6" xfId="14" applyNumberFormat="1" applyFont="1" applyFill="1" applyBorder="1" applyAlignment="1" applyProtection="1">
      <alignment horizontal="right"/>
    </xf>
    <xf numFmtId="37" fontId="67" fillId="4" borderId="0" xfId="27" applyFont="1" applyFill="1" applyBorder="1" applyProtection="1"/>
    <xf numFmtId="0" fontId="4" fillId="0" borderId="0" xfId="15" applyFont="1" applyFill="1" applyAlignment="1" applyProtection="1"/>
    <xf numFmtId="41" fontId="7" fillId="4" borderId="8" xfId="2" applyNumberFormat="1" applyFont="1" applyFill="1" applyBorder="1" applyAlignment="1">
      <alignment horizontal="right"/>
    </xf>
    <xf numFmtId="41" fontId="7" fillId="4" borderId="11" xfId="2" applyNumberFormat="1" applyFont="1" applyFill="1" applyBorder="1" applyAlignment="1">
      <alignment horizontal="right"/>
    </xf>
    <xf numFmtId="41" fontId="7" fillId="4" borderId="15" xfId="2" applyNumberFormat="1" applyFont="1" applyFill="1" applyBorder="1" applyAlignment="1">
      <alignment horizontal="right"/>
    </xf>
    <xf numFmtId="41" fontId="7" fillId="4" borderId="14" xfId="2" applyNumberFormat="1" applyFont="1" applyFill="1" applyBorder="1" applyAlignment="1">
      <alignment horizontal="right"/>
    </xf>
    <xf numFmtId="41" fontId="7" fillId="4" borderId="18" xfId="2" applyNumberFormat="1" applyFont="1" applyFill="1" applyBorder="1" applyAlignment="1">
      <alignment horizontal="right"/>
    </xf>
    <xf numFmtId="41" fontId="7" fillId="4" borderId="21" xfId="2" applyNumberFormat="1" applyFont="1" applyFill="1" applyBorder="1" applyAlignment="1">
      <alignment horizontal="right"/>
    </xf>
    <xf numFmtId="41" fontId="7" fillId="4" borderId="1" xfId="2" applyNumberFormat="1" applyFont="1" applyFill="1" applyBorder="1" applyAlignment="1">
      <alignment horizontal="right"/>
    </xf>
    <xf numFmtId="41" fontId="7" fillId="4" borderId="5" xfId="2" applyNumberFormat="1" applyFont="1" applyFill="1" applyBorder="1" applyAlignment="1">
      <alignment horizontal="right"/>
    </xf>
    <xf numFmtId="41" fontId="7" fillId="4" borderId="31" xfId="2" applyNumberFormat="1" applyFont="1" applyFill="1" applyBorder="1" applyAlignment="1">
      <alignment horizontal="right"/>
    </xf>
    <xf numFmtId="41" fontId="18" fillId="4" borderId="196" xfId="18" applyNumberFormat="1" applyFont="1" applyFill="1" applyBorder="1" applyAlignment="1" applyProtection="1">
      <alignment horizontal="right"/>
      <protection locked="0"/>
    </xf>
    <xf numFmtId="41" fontId="18" fillId="4" borderId="199" xfId="18" applyNumberFormat="1" applyFont="1" applyFill="1" applyBorder="1" applyAlignment="1" applyProtection="1">
      <alignment horizontal="right"/>
      <protection locked="0"/>
    </xf>
    <xf numFmtId="41" fontId="18" fillId="4" borderId="203" xfId="18" applyNumberFormat="1" applyFont="1" applyFill="1" applyBorder="1" applyAlignment="1" applyProtection="1">
      <alignment horizontal="right"/>
      <protection locked="0"/>
    </xf>
    <xf numFmtId="41" fontId="18" fillId="4" borderId="199" xfId="18" applyNumberFormat="1" applyFont="1" applyFill="1" applyBorder="1" applyAlignment="1" applyProtection="1">
      <alignment horizontal="right"/>
    </xf>
    <xf numFmtId="41" fontId="18" fillId="4" borderId="8" xfId="18" applyNumberFormat="1" applyFont="1" applyFill="1" applyBorder="1" applyAlignment="1" applyProtection="1">
      <alignment horizontal="right"/>
    </xf>
    <xf numFmtId="41" fontId="18" fillId="4" borderId="1" xfId="18" applyNumberFormat="1" applyFont="1" applyFill="1" applyBorder="1" applyAlignment="1" applyProtection="1">
      <alignment horizontal="right"/>
    </xf>
    <xf numFmtId="41" fontId="18" fillId="4" borderId="5" xfId="21" applyNumberFormat="1" applyFont="1" applyFill="1" applyBorder="1" applyAlignment="1" applyProtection="1">
      <alignment horizontal="right"/>
      <protection locked="0"/>
    </xf>
    <xf numFmtId="41" fontId="18" fillId="4" borderId="199" xfId="21" applyNumberFormat="1" applyFont="1" applyFill="1" applyBorder="1" applyAlignment="1" applyProtection="1">
      <alignment horizontal="right"/>
      <protection locked="0"/>
    </xf>
    <xf numFmtId="41" fontId="18" fillId="4" borderId="199" xfId="21" applyNumberFormat="1" applyFont="1" applyFill="1" applyBorder="1" applyAlignment="1" applyProtection="1">
      <alignment horizontal="right"/>
    </xf>
    <xf numFmtId="41" fontId="18" fillId="4" borderId="1" xfId="21" applyNumberFormat="1" applyFont="1" applyFill="1" applyBorder="1" applyAlignment="1" applyProtection="1">
      <alignment horizontal="right"/>
    </xf>
    <xf numFmtId="41" fontId="18" fillId="4" borderId="5" xfId="21" applyNumberFormat="1" applyFont="1" applyFill="1" applyBorder="1" applyAlignment="1" applyProtection="1">
      <alignment horizontal="right"/>
    </xf>
    <xf numFmtId="41" fontId="18" fillId="4" borderId="196" xfId="21" applyNumberFormat="1" applyFont="1" applyFill="1" applyBorder="1" applyAlignment="1" applyProtection="1">
      <alignment horizontal="right"/>
      <protection locked="0"/>
    </xf>
    <xf numFmtId="41" fontId="18" fillId="4" borderId="203" xfId="21" applyNumberFormat="1" applyFont="1" applyFill="1" applyBorder="1" applyAlignment="1" applyProtection="1">
      <alignment horizontal="right"/>
    </xf>
    <xf numFmtId="41" fontId="18" fillId="4" borderId="56" xfId="21" applyNumberFormat="1" applyFont="1" applyFill="1" applyBorder="1" applyAlignment="1" applyProtection="1">
      <alignment horizontal="right"/>
    </xf>
    <xf numFmtId="41" fontId="7" fillId="4" borderId="0" xfId="2" applyNumberFormat="1" applyFont="1" applyFill="1" applyBorder="1" applyAlignment="1">
      <alignment horizontal="right"/>
    </xf>
    <xf numFmtId="41" fontId="7" fillId="4" borderId="53" xfId="2" applyNumberFormat="1" applyFont="1" applyFill="1" applyBorder="1" applyAlignment="1">
      <alignment horizontal="right"/>
    </xf>
    <xf numFmtId="41" fontId="7" fillId="4" borderId="196" xfId="21" applyNumberFormat="1" applyFont="1" applyFill="1" applyBorder="1" applyAlignment="1" applyProtection="1">
      <alignment horizontal="right"/>
    </xf>
    <xf numFmtId="41" fontId="7" fillId="4" borderId="1" xfId="15" applyNumberFormat="1" applyFont="1" applyFill="1" applyBorder="1" applyAlignment="1" applyProtection="1">
      <alignment horizontal="right"/>
    </xf>
    <xf numFmtId="41" fontId="9" fillId="4" borderId="138" xfId="2" applyNumberFormat="1" applyFont="1" applyFill="1" applyBorder="1" applyAlignment="1">
      <alignment horizontal="right"/>
    </xf>
    <xf numFmtId="41" fontId="9" fillId="4" borderId="139" xfId="2" applyNumberFormat="1" applyFont="1" applyFill="1" applyBorder="1" applyAlignment="1">
      <alignment horizontal="right"/>
    </xf>
    <xf numFmtId="41" fontId="9" fillId="4" borderId="141" xfId="2" applyNumberFormat="1" applyFont="1" applyFill="1" applyBorder="1" applyAlignment="1">
      <alignment horizontal="right"/>
    </xf>
    <xf numFmtId="41" fontId="9" fillId="4" borderId="142" xfId="2" applyNumberFormat="1" applyFont="1" applyFill="1" applyBorder="1" applyAlignment="1">
      <alignment horizontal="right"/>
    </xf>
    <xf numFmtId="41" fontId="9" fillId="4" borderId="8" xfId="2" applyNumberFormat="1" applyFont="1" applyFill="1" applyBorder="1" applyAlignment="1">
      <alignment horizontal="right"/>
    </xf>
    <xf numFmtId="41" fontId="9" fillId="4" borderId="21" xfId="2" applyNumberFormat="1" applyFont="1" applyFill="1" applyBorder="1" applyAlignment="1">
      <alignment horizontal="right"/>
    </xf>
    <xf numFmtId="41" fontId="9" fillId="4" borderId="143" xfId="2" applyNumberFormat="1" applyFont="1" applyFill="1" applyBorder="1" applyAlignment="1">
      <alignment horizontal="right"/>
    </xf>
    <xf numFmtId="41" fontId="9" fillId="4" borderId="144" xfId="2" applyNumberFormat="1" applyFont="1" applyFill="1" applyBorder="1" applyAlignment="1">
      <alignment horizontal="right"/>
    </xf>
    <xf numFmtId="0" fontId="10" fillId="4" borderId="0" xfId="0" applyFont="1" applyFill="1" applyBorder="1" applyAlignment="1">
      <alignment horizontal="left" wrapText="1"/>
    </xf>
    <xf numFmtId="0" fontId="11" fillId="0" borderId="0" xfId="0" applyFont="1" applyAlignment="1"/>
    <xf numFmtId="0" fontId="10" fillId="3" borderId="0" xfId="0" quotePrefix="1" applyFont="1" applyFill="1" applyBorder="1" applyAlignment="1">
      <alignment horizontal="left"/>
    </xf>
    <xf numFmtId="174" fontId="9" fillId="4" borderId="8" xfId="2" applyNumberFormat="1" applyFont="1" applyFill="1" applyBorder="1" applyAlignment="1">
      <alignment horizontal="right"/>
    </xf>
    <xf numFmtId="174" fontId="9" fillId="4" borderId="218" xfId="2" applyNumberFormat="1" applyFont="1" applyFill="1" applyBorder="1" applyAlignment="1">
      <alignment horizontal="right"/>
    </xf>
    <xf numFmtId="41" fontId="7" fillId="4" borderId="52" xfId="2" applyNumberFormat="1" applyFont="1" applyFill="1" applyBorder="1" applyAlignment="1">
      <alignment horizontal="right"/>
    </xf>
    <xf numFmtId="41" fontId="7" fillId="4" borderId="55" xfId="2" applyNumberFormat="1" applyFont="1" applyFill="1" applyBorder="1" applyAlignment="1">
      <alignment horizontal="right"/>
    </xf>
    <xf numFmtId="41" fontId="7" fillId="4" borderId="20" xfId="2" applyNumberFormat="1" applyFont="1" applyFill="1" applyBorder="1" applyAlignment="1">
      <alignment horizontal="right"/>
    </xf>
    <xf numFmtId="0" fontId="11" fillId="4" borderId="0" xfId="29" applyFont="1" applyFill="1" applyBorder="1" applyAlignment="1" applyProtection="1">
      <alignment horizontal="center"/>
    </xf>
    <xf numFmtId="0" fontId="11" fillId="4" borderId="267" xfId="29" quotePrefix="1" applyFont="1" applyFill="1" applyBorder="1" applyAlignment="1" applyProtection="1">
      <alignment horizontal="left"/>
    </xf>
    <xf numFmtId="0" fontId="11" fillId="4" borderId="0" xfId="29" quotePrefix="1" applyFont="1" applyFill="1" applyBorder="1" applyAlignment="1" applyProtection="1">
      <alignment horizontal="left"/>
    </xf>
    <xf numFmtId="0" fontId="71" fillId="4" borderId="0" xfId="2" applyNumberFormat="1" applyFont="1" applyFill="1" applyBorder="1" applyAlignment="1">
      <alignment horizontal="left"/>
    </xf>
    <xf numFmtId="41" fontId="7" fillId="4" borderId="10" xfId="2" applyNumberFormat="1" applyFont="1" applyFill="1" applyBorder="1" applyAlignment="1">
      <alignment horizontal="right"/>
    </xf>
    <xf numFmtId="41" fontId="7" fillId="4" borderId="277" xfId="2" applyNumberFormat="1" applyFont="1" applyFill="1" applyBorder="1" applyAlignment="1">
      <alignment horizontal="right"/>
    </xf>
    <xf numFmtId="0" fontId="71" fillId="4" borderId="10" xfId="2" applyNumberFormat="1" applyFont="1" applyFill="1" applyBorder="1" applyAlignment="1">
      <alignment horizontal="left"/>
    </xf>
    <xf numFmtId="41" fontId="7" fillId="4" borderId="12" xfId="2" applyNumberFormat="1" applyFont="1" applyFill="1" applyBorder="1" applyAlignment="1">
      <alignment horizontal="right"/>
    </xf>
    <xf numFmtId="0" fontId="70" fillId="4" borderId="10" xfId="2" quotePrefix="1" applyNumberFormat="1" applyFont="1" applyFill="1" applyBorder="1" applyAlignment="1">
      <alignment horizontal="left"/>
    </xf>
    <xf numFmtId="41" fontId="7" fillId="4" borderId="278" xfId="2" applyNumberFormat="1" applyFont="1" applyFill="1" applyBorder="1" applyAlignment="1">
      <alignment horizontal="right"/>
    </xf>
    <xf numFmtId="41" fontId="7" fillId="4" borderId="17" xfId="2" applyNumberFormat="1" applyFont="1" applyFill="1" applyBorder="1" applyAlignment="1">
      <alignment horizontal="right"/>
    </xf>
    <xf numFmtId="41" fontId="7" fillId="4" borderId="13" xfId="2" applyNumberFormat="1" applyFont="1" applyFill="1" applyBorder="1" applyAlignment="1">
      <alignment horizontal="right"/>
    </xf>
    <xf numFmtId="0" fontId="70" fillId="4" borderId="13" xfId="2" quotePrefix="1" applyNumberFormat="1" applyFont="1" applyFill="1" applyBorder="1" applyAlignment="1">
      <alignment horizontal="left"/>
    </xf>
    <xf numFmtId="0" fontId="71" fillId="4" borderId="10" xfId="2" quotePrefix="1" applyNumberFormat="1" applyFont="1" applyFill="1" applyBorder="1" applyAlignment="1">
      <alignment horizontal="left"/>
    </xf>
    <xf numFmtId="41" fontId="7" fillId="4" borderId="4" xfId="2" applyNumberFormat="1" applyFont="1" applyFill="1" applyBorder="1" applyAlignment="1">
      <alignment horizontal="right"/>
    </xf>
    <xf numFmtId="41" fontId="7" fillId="4" borderId="279" xfId="2" applyNumberFormat="1" applyFont="1" applyFill="1" applyBorder="1" applyAlignment="1">
      <alignment horizontal="right"/>
    </xf>
    <xf numFmtId="0" fontId="71" fillId="4" borderId="4" xfId="2" quotePrefix="1" applyNumberFormat="1" applyFont="1" applyFill="1" applyBorder="1" applyAlignment="1">
      <alignment horizontal="left"/>
    </xf>
    <xf numFmtId="0" fontId="71" fillId="4" borderId="20" xfId="2" applyNumberFormat="1" applyFont="1" applyFill="1" applyBorder="1" applyAlignment="1">
      <alignment horizontal="left"/>
    </xf>
    <xf numFmtId="0" fontId="71" fillId="4" borderId="13" xfId="2" applyNumberFormat="1" applyFont="1" applyFill="1" applyBorder="1" applyAlignment="1">
      <alignment horizontal="left"/>
    </xf>
    <xf numFmtId="41" fontId="7" fillId="4" borderId="2" xfId="2" applyNumberFormat="1" applyFont="1" applyFill="1" applyBorder="1" applyAlignment="1">
      <alignment horizontal="right"/>
    </xf>
    <xf numFmtId="0" fontId="71" fillId="4" borderId="2" xfId="2" applyNumberFormat="1" applyFont="1" applyFill="1" applyBorder="1" applyAlignment="1">
      <alignment horizontal="left"/>
    </xf>
    <xf numFmtId="41" fontId="7" fillId="4" borderId="25" xfId="2" applyNumberFormat="1" applyFont="1" applyFill="1" applyBorder="1" applyAlignment="1">
      <alignment horizontal="right"/>
    </xf>
    <xf numFmtId="0" fontId="71" fillId="4" borderId="25" xfId="2" applyNumberFormat="1" applyFont="1" applyFill="1" applyBorder="1" applyAlignment="1">
      <alignment horizontal="left"/>
    </xf>
    <xf numFmtId="41" fontId="7" fillId="4" borderId="26" xfId="2" applyNumberFormat="1" applyFont="1" applyFill="1" applyBorder="1" applyAlignment="1">
      <alignment horizontal="right"/>
    </xf>
    <xf numFmtId="0" fontId="71" fillId="4" borderId="26" xfId="2" applyNumberFormat="1" applyFont="1" applyFill="1" applyBorder="1" applyAlignment="1">
      <alignment horizontal="left"/>
    </xf>
    <xf numFmtId="41" fontId="7" fillId="4" borderId="6" xfId="2" applyNumberFormat="1" applyFont="1" applyFill="1" applyBorder="1" applyAlignment="1">
      <alignment horizontal="right"/>
    </xf>
    <xf numFmtId="0" fontId="71" fillId="4" borderId="6" xfId="2" applyNumberFormat="1" applyFont="1" applyFill="1" applyBorder="1" applyAlignment="1">
      <alignment horizontal="left"/>
    </xf>
    <xf numFmtId="41" fontId="7" fillId="4" borderId="27" xfId="2" applyNumberFormat="1" applyFont="1" applyFill="1" applyBorder="1" applyAlignment="1">
      <alignment horizontal="right"/>
    </xf>
    <xf numFmtId="0" fontId="71" fillId="4" borderId="27" xfId="2" applyNumberFormat="1" applyFont="1" applyFill="1" applyBorder="1" applyAlignment="1">
      <alignment horizontal="left"/>
    </xf>
    <xf numFmtId="41" fontId="7" fillId="4" borderId="28" xfId="2" applyNumberFormat="1" applyFont="1" applyFill="1" applyBorder="1" applyAlignment="1">
      <alignment horizontal="right"/>
    </xf>
    <xf numFmtId="0" fontId="71" fillId="4" borderId="28" xfId="2" applyNumberFormat="1" applyFont="1" applyFill="1" applyBorder="1" applyAlignment="1">
      <alignment horizontal="left"/>
    </xf>
    <xf numFmtId="0" fontId="71" fillId="4" borderId="0" xfId="2" quotePrefix="1" applyNumberFormat="1" applyFont="1" applyFill="1" applyBorder="1" applyAlignment="1">
      <alignment horizontal="left"/>
    </xf>
    <xf numFmtId="41" fontId="7" fillId="4" borderId="30" xfId="2" applyNumberFormat="1" applyFont="1" applyFill="1" applyBorder="1" applyAlignment="1">
      <alignment horizontal="right"/>
    </xf>
    <xf numFmtId="0" fontId="71" fillId="4" borderId="30" xfId="2" applyNumberFormat="1" applyFont="1" applyFill="1" applyBorder="1" applyAlignment="1">
      <alignment horizontal="left"/>
    </xf>
    <xf numFmtId="41" fontId="9" fillId="4" borderId="35" xfId="2" applyNumberFormat="1" applyFont="1" applyFill="1" applyBorder="1" applyAlignment="1">
      <alignment horizontal="right"/>
    </xf>
    <xf numFmtId="41" fontId="9" fillId="4" borderId="36" xfId="2" applyNumberFormat="1" applyFont="1" applyFill="1" applyBorder="1" applyAlignment="1">
      <alignment horizontal="right"/>
    </xf>
    <xf numFmtId="164" fontId="9" fillId="4" borderId="36" xfId="2" applyNumberFormat="1" applyFont="1" applyFill="1" applyBorder="1" applyAlignment="1">
      <alignment horizontal="right"/>
    </xf>
    <xf numFmtId="41" fontId="9" fillId="4" borderId="38" xfId="2" applyNumberFormat="1" applyFont="1" applyFill="1" applyBorder="1" applyAlignment="1">
      <alignment horizontal="right"/>
    </xf>
    <xf numFmtId="41" fontId="9" fillId="4" borderId="39" xfId="2" applyNumberFormat="1" applyFont="1" applyFill="1" applyBorder="1" applyAlignment="1">
      <alignment horizontal="right"/>
    </xf>
    <xf numFmtId="164" fontId="9" fillId="4" borderId="39" xfId="2" applyNumberFormat="1" applyFont="1" applyFill="1" applyBorder="1" applyAlignment="1">
      <alignment horizontal="right"/>
    </xf>
    <xf numFmtId="41" fontId="9" fillId="4" borderId="43" xfId="2" applyNumberFormat="1" applyFont="1" applyFill="1" applyBorder="1" applyAlignment="1">
      <alignment horizontal="right"/>
    </xf>
    <xf numFmtId="41" fontId="9" fillId="4" borderId="44" xfId="2" applyNumberFormat="1" applyFont="1" applyFill="1" applyBorder="1" applyAlignment="1">
      <alignment horizontal="right"/>
    </xf>
    <xf numFmtId="164" fontId="9" fillId="4" borderId="44" xfId="2" applyNumberFormat="1" applyFont="1" applyFill="1" applyBorder="1" applyAlignment="1">
      <alignment horizontal="right"/>
    </xf>
    <xf numFmtId="0" fontId="30" fillId="4" borderId="44" xfId="2" quotePrefix="1" applyNumberFormat="1" applyFont="1" applyFill="1" applyBorder="1" applyAlignment="1">
      <alignment horizontal="left"/>
    </xf>
    <xf numFmtId="41" fontId="9" fillId="4" borderId="49" xfId="2" applyNumberFormat="1" applyFont="1" applyFill="1" applyBorder="1" applyAlignment="1">
      <alignment horizontal="right"/>
    </xf>
    <xf numFmtId="41" fontId="9" fillId="4" borderId="4" xfId="2" applyNumberFormat="1" applyFont="1" applyFill="1" applyBorder="1" applyAlignment="1">
      <alignment horizontal="right"/>
    </xf>
    <xf numFmtId="164" fontId="9" fillId="4" borderId="20" xfId="2" applyNumberFormat="1" applyFont="1" applyFill="1" applyBorder="1" applyAlignment="1">
      <alignment horizontal="right"/>
    </xf>
    <xf numFmtId="164" fontId="41" fillId="4" borderId="196" xfId="14" applyNumberFormat="1" applyFont="1" applyFill="1" applyBorder="1" applyAlignment="1" applyProtection="1">
      <alignment horizontal="right"/>
    </xf>
    <xf numFmtId="164" fontId="41" fillId="4" borderId="8" xfId="14" applyNumberFormat="1" applyFont="1" applyFill="1" applyBorder="1" applyAlignment="1" applyProtection="1">
      <alignment horizontal="right"/>
    </xf>
    <xf numFmtId="164" fontId="41" fillId="4" borderId="196" xfId="22" applyNumberFormat="1" applyFont="1" applyFill="1" applyBorder="1" applyAlignment="1" applyProtection="1">
      <alignment horizontal="right"/>
    </xf>
    <xf numFmtId="164" fontId="41" fillId="4" borderId="8" xfId="22" applyNumberFormat="1" applyFont="1" applyFill="1" applyBorder="1" applyAlignment="1" applyProtection="1">
      <alignment horizontal="right"/>
    </xf>
    <xf numFmtId="164" fontId="41" fillId="4" borderId="1" xfId="22" applyNumberFormat="1" applyFont="1" applyFill="1" applyBorder="1" applyAlignment="1" applyProtection="1">
      <alignment horizontal="right"/>
    </xf>
    <xf numFmtId="174" fontId="41" fillId="4" borderId="196" xfId="14" applyNumberFormat="1" applyFont="1" applyFill="1" applyBorder="1" applyAlignment="1" applyProtection="1">
      <alignment horizontal="right"/>
    </xf>
    <xf numFmtId="174" fontId="41" fillId="4" borderId="8" xfId="14" applyNumberFormat="1" applyFont="1" applyFill="1" applyBorder="1" applyAlignment="1" applyProtection="1">
      <alignment horizontal="right"/>
    </xf>
    <xf numFmtId="174" fontId="41" fillId="4" borderId="196" xfId="14" applyNumberFormat="1" applyFont="1" applyFill="1" applyBorder="1" applyAlignment="1" applyProtection="1">
      <alignment horizontal="right"/>
      <protection locked="0"/>
    </xf>
    <xf numFmtId="164" fontId="41" fillId="4" borderId="205" xfId="14" applyNumberFormat="1" applyFont="1" applyFill="1" applyBorder="1" applyAlignment="1" applyProtection="1">
      <alignment horizontal="right"/>
    </xf>
    <xf numFmtId="41" fontId="18" fillId="4" borderId="195" xfId="18" applyNumberFormat="1" applyFont="1" applyFill="1" applyBorder="1" applyAlignment="1" applyProtection="1">
      <alignment horizontal="right"/>
    </xf>
    <xf numFmtId="41" fontId="18" fillId="4" borderId="195" xfId="18" applyNumberFormat="1" applyFont="1" applyFill="1" applyBorder="1" applyAlignment="1" applyProtection="1">
      <alignment horizontal="right"/>
      <protection locked="0"/>
    </xf>
    <xf numFmtId="41" fontId="18" fillId="4" borderId="0" xfId="18" applyNumberFormat="1" applyFont="1" applyFill="1" applyBorder="1" applyAlignment="1" applyProtection="1">
      <alignment horizontal="right"/>
    </xf>
    <xf numFmtId="41" fontId="5" fillId="4" borderId="0" xfId="18" applyNumberFormat="1" applyFont="1" applyFill="1" applyBorder="1" applyAlignment="1" applyProtection="1">
      <alignment horizontal="right"/>
    </xf>
    <xf numFmtId="41" fontId="18" fillId="4" borderId="197" xfId="18" applyNumberFormat="1" applyFont="1" applyFill="1" applyBorder="1" applyAlignment="1" applyProtection="1">
      <alignment horizontal="right"/>
    </xf>
    <xf numFmtId="41" fontId="5" fillId="4" borderId="197" xfId="18" applyNumberFormat="1" applyFont="1" applyFill="1" applyBorder="1" applyAlignment="1" applyProtection="1">
      <alignment horizontal="right"/>
    </xf>
    <xf numFmtId="41" fontId="5" fillId="4" borderId="195" xfId="18" applyNumberFormat="1" applyFont="1" applyFill="1" applyBorder="1" applyAlignment="1" applyProtection="1">
      <alignment horizontal="right"/>
      <protection locked="0"/>
    </xf>
    <xf numFmtId="41" fontId="18" fillId="4" borderId="197" xfId="18" applyNumberFormat="1" applyFont="1" applyFill="1" applyBorder="1" applyAlignment="1" applyProtection="1">
      <alignment horizontal="right"/>
      <protection locked="0"/>
    </xf>
    <xf numFmtId="41" fontId="5" fillId="4" borderId="195" xfId="18" applyNumberFormat="1" applyFont="1" applyFill="1" applyBorder="1" applyAlignment="1" applyProtection="1">
      <alignment horizontal="right"/>
    </xf>
    <xf numFmtId="41" fontId="5" fillId="4" borderId="197" xfId="18" applyNumberFormat="1" applyFont="1" applyFill="1" applyBorder="1" applyAlignment="1" applyProtection="1">
      <alignment horizontal="right"/>
      <protection locked="0"/>
    </xf>
    <xf numFmtId="41" fontId="18" fillId="4" borderId="198" xfId="18" applyNumberFormat="1" applyFont="1" applyFill="1" applyBorder="1" applyAlignment="1" applyProtection="1">
      <alignment horizontal="right"/>
    </xf>
    <xf numFmtId="41" fontId="18" fillId="4" borderId="198" xfId="18" applyNumberFormat="1" applyFont="1" applyFill="1" applyBorder="1" applyAlignment="1" applyProtection="1">
      <alignment horizontal="right"/>
      <protection locked="0"/>
    </xf>
    <xf numFmtId="41" fontId="5" fillId="4" borderId="198" xfId="18" applyNumberFormat="1" applyFont="1" applyFill="1" applyBorder="1" applyAlignment="1" applyProtection="1">
      <alignment horizontal="right"/>
    </xf>
    <xf numFmtId="41" fontId="18" fillId="4" borderId="2" xfId="18" applyNumberFormat="1" applyFont="1" applyFill="1" applyBorder="1" applyAlignment="1" applyProtection="1">
      <alignment horizontal="right"/>
    </xf>
    <xf numFmtId="41" fontId="5" fillId="4" borderId="2" xfId="18" applyNumberFormat="1" applyFont="1" applyFill="1" applyBorder="1" applyAlignment="1" applyProtection="1">
      <alignment horizontal="right"/>
    </xf>
    <xf numFmtId="41" fontId="18" fillId="4" borderId="195" xfId="21" applyNumberFormat="1" applyFont="1" applyFill="1" applyBorder="1" applyAlignment="1" applyProtection="1">
      <alignment horizontal="right"/>
    </xf>
    <xf numFmtId="41" fontId="18" fillId="4" borderId="6" xfId="21" applyNumberFormat="1" applyFont="1" applyFill="1" applyBorder="1" applyAlignment="1" applyProtection="1">
      <alignment horizontal="right"/>
      <protection locked="0"/>
    </xf>
    <xf numFmtId="41" fontId="56" fillId="4" borderId="195" xfId="21" applyNumberFormat="1" applyFont="1" applyFill="1" applyBorder="1" applyAlignment="1" applyProtection="1">
      <alignment horizontal="right"/>
    </xf>
    <xf numFmtId="41" fontId="18" fillId="4" borderId="197" xfId="21" applyNumberFormat="1" applyFont="1" applyFill="1" applyBorder="1" applyAlignment="1" applyProtection="1">
      <alignment horizontal="right"/>
    </xf>
    <xf numFmtId="41" fontId="18" fillId="4" borderId="197" xfId="21" applyNumberFormat="1" applyFont="1" applyFill="1" applyBorder="1" applyAlignment="1" applyProtection="1">
      <alignment horizontal="right"/>
      <protection locked="0"/>
    </xf>
    <xf numFmtId="41" fontId="56" fillId="4" borderId="197" xfId="21" applyNumberFormat="1" applyFont="1" applyFill="1" applyBorder="1" applyAlignment="1" applyProtection="1">
      <alignment horizontal="right"/>
    </xf>
    <xf numFmtId="41" fontId="5" fillId="4" borderId="197" xfId="21" applyNumberFormat="1" applyFont="1" applyFill="1" applyBorder="1" applyAlignment="1" applyProtection="1">
      <alignment horizontal="right"/>
    </xf>
    <xf numFmtId="41" fontId="5" fillId="4" borderId="195" xfId="21" applyNumberFormat="1" applyFont="1" applyFill="1" applyBorder="1" applyAlignment="1" applyProtection="1">
      <alignment horizontal="right"/>
    </xf>
    <xf numFmtId="41" fontId="5" fillId="4" borderId="197" xfId="21" applyNumberFormat="1" applyFont="1" applyFill="1" applyBorder="1" applyAlignment="1" applyProtection="1">
      <alignment horizontal="right"/>
      <protection locked="0"/>
    </xf>
    <xf numFmtId="41" fontId="18" fillId="4" borderId="2" xfId="21" applyNumberFormat="1" applyFont="1" applyFill="1" applyBorder="1" applyAlignment="1" applyProtection="1">
      <alignment horizontal="right"/>
    </xf>
    <xf numFmtId="41" fontId="5" fillId="4" borderId="2" xfId="21" applyNumberFormat="1" applyFont="1" applyFill="1" applyBorder="1" applyAlignment="1" applyProtection="1">
      <alignment horizontal="right"/>
    </xf>
    <xf numFmtId="41" fontId="18" fillId="4" borderId="6" xfId="21" applyNumberFormat="1" applyFont="1" applyFill="1" applyBorder="1" applyAlignment="1" applyProtection="1">
      <alignment horizontal="right"/>
    </xf>
    <xf numFmtId="41" fontId="5" fillId="4" borderId="6" xfId="21" applyNumberFormat="1" applyFont="1" applyFill="1" applyBorder="1" applyAlignment="1" applyProtection="1">
      <alignment horizontal="right"/>
    </xf>
    <xf numFmtId="41" fontId="18" fillId="4" borderId="195" xfId="21" applyNumberFormat="1" applyFont="1" applyFill="1" applyBorder="1" applyAlignment="1" applyProtection="1">
      <alignment horizontal="right"/>
      <protection locked="0"/>
    </xf>
    <xf numFmtId="41" fontId="18" fillId="4" borderId="198" xfId="21" applyNumberFormat="1" applyFont="1" applyFill="1" applyBorder="1" applyAlignment="1" applyProtection="1">
      <alignment horizontal="right"/>
    </xf>
    <xf numFmtId="41" fontId="18" fillId="4" borderId="0" xfId="21" applyNumberFormat="1" applyFont="1" applyFill="1" applyBorder="1" applyAlignment="1" applyProtection="1">
      <alignment horizontal="right"/>
    </xf>
    <xf numFmtId="41" fontId="5" fillId="4" borderId="198" xfId="21" applyNumberFormat="1" applyFont="1" applyFill="1" applyBorder="1" applyAlignment="1" applyProtection="1">
      <alignment horizontal="right"/>
    </xf>
    <xf numFmtId="41" fontId="56" fillId="4" borderId="2" xfId="21" applyNumberFormat="1" applyFont="1" applyFill="1" applyBorder="1" applyAlignment="1" applyProtection="1">
      <alignment horizontal="right"/>
    </xf>
    <xf numFmtId="41" fontId="18" fillId="4" borderId="4" xfId="21" applyNumberFormat="1" applyFont="1" applyFill="1" applyBorder="1" applyAlignment="1" applyProtection="1">
      <alignment horizontal="right"/>
    </xf>
    <xf numFmtId="41" fontId="56" fillId="4" borderId="4" xfId="21" applyNumberFormat="1" applyFont="1" applyFill="1" applyBorder="1" applyAlignment="1" applyProtection="1">
      <alignment horizontal="right"/>
    </xf>
    <xf numFmtId="41" fontId="7" fillId="4" borderId="204" xfId="19" applyNumberFormat="1" applyFont="1" applyFill="1" applyBorder="1" applyAlignment="1" applyProtection="1">
      <alignment horizontal="right"/>
    </xf>
    <xf numFmtId="41" fontId="7" fillId="4" borderId="196" xfId="19" applyNumberFormat="1" applyFont="1" applyFill="1" applyBorder="1" applyAlignment="1" applyProtection="1">
      <alignment horizontal="right"/>
    </xf>
    <xf numFmtId="41" fontId="7" fillId="4" borderId="203" xfId="19" applyNumberFormat="1" applyFont="1" applyFill="1" applyBorder="1" applyAlignment="1" applyProtection="1">
      <alignment horizontal="right"/>
    </xf>
    <xf numFmtId="41" fontId="7" fillId="4" borderId="8" xfId="19" applyNumberFormat="1" applyFont="1" applyFill="1" applyBorder="1" applyAlignment="1" applyProtection="1">
      <alignment horizontal="right"/>
    </xf>
    <xf numFmtId="41" fontId="7" fillId="4" borderId="1" xfId="19" applyNumberFormat="1" applyFont="1" applyFill="1" applyBorder="1" applyAlignment="1" applyProtection="1">
      <alignment horizontal="right"/>
    </xf>
    <xf numFmtId="41" fontId="7" fillId="4" borderId="8" xfId="15" applyNumberFormat="1" applyFont="1" applyFill="1" applyBorder="1" applyAlignment="1" applyProtection="1">
      <alignment horizontal="right"/>
    </xf>
    <xf numFmtId="41" fontId="7" fillId="4" borderId="56" xfId="19" applyNumberFormat="1" applyFont="1" applyFill="1" applyBorder="1" applyAlignment="1" applyProtection="1">
      <alignment horizontal="right"/>
    </xf>
    <xf numFmtId="41" fontId="9" fillId="4" borderId="56" xfId="2" applyNumberFormat="1" applyFont="1" applyFill="1" applyBorder="1" applyAlignment="1">
      <alignment horizontal="right"/>
    </xf>
    <xf numFmtId="41" fontId="9" fillId="4" borderId="180" xfId="2" applyNumberFormat="1" applyFont="1" applyFill="1" applyBorder="1" applyAlignment="1">
      <alignment horizontal="right"/>
    </xf>
    <xf numFmtId="41" fontId="9" fillId="4" borderId="1" xfId="2" applyNumberFormat="1" applyFont="1" applyFill="1" applyBorder="1" applyAlignment="1">
      <alignment horizontal="right"/>
    </xf>
    <xf numFmtId="41" fontId="9" fillId="4" borderId="182" xfId="2" applyNumberFormat="1" applyFont="1" applyFill="1" applyBorder="1" applyAlignment="1">
      <alignment horizontal="right"/>
    </xf>
    <xf numFmtId="41" fontId="9" fillId="4" borderId="183" xfId="2" applyNumberFormat="1" applyFont="1" applyFill="1" applyBorder="1" applyAlignment="1">
      <alignment horizontal="right"/>
    </xf>
    <xf numFmtId="41" fontId="9" fillId="4" borderId="184" xfId="2" applyNumberFormat="1" applyFont="1" applyFill="1" applyBorder="1" applyAlignment="1">
      <alignment horizontal="right"/>
    </xf>
    <xf numFmtId="174" fontId="9" fillId="4" borderId="182" xfId="2" applyNumberFormat="1" applyFont="1" applyFill="1" applyBorder="1" applyAlignment="1">
      <alignment horizontal="right"/>
    </xf>
    <xf numFmtId="174" fontId="9" fillId="4" borderId="180" xfId="2" applyNumberFormat="1" applyFont="1" applyFill="1" applyBorder="1" applyAlignment="1">
      <alignment horizontal="right"/>
    </xf>
    <xf numFmtId="174" fontId="9" fillId="4" borderId="31" xfId="2" applyNumberFormat="1" applyFont="1" applyFill="1" applyBorder="1" applyAlignment="1">
      <alignment horizontal="right"/>
    </xf>
    <xf numFmtId="41" fontId="7" fillId="4" borderId="196" xfId="14" applyNumberFormat="1" applyFont="1" applyFill="1" applyBorder="1" applyAlignment="1" applyProtection="1">
      <alignment horizontal="right"/>
    </xf>
    <xf numFmtId="41" fontId="7" fillId="4" borderId="8" xfId="14" applyNumberFormat="1" applyFont="1" applyFill="1" applyBorder="1" applyAlignment="1" applyProtection="1">
      <alignment horizontal="right"/>
    </xf>
    <xf numFmtId="41" fontId="7" fillId="4" borderId="1" xfId="14" applyNumberFormat="1" applyFont="1" applyFill="1" applyBorder="1" applyAlignment="1" applyProtection="1">
      <alignment horizontal="right"/>
    </xf>
    <xf numFmtId="174" fontId="7" fillId="4" borderId="8" xfId="14" applyNumberFormat="1" applyFont="1" applyFill="1" applyBorder="1" applyAlignment="1" applyProtection="1">
      <alignment horizontal="right"/>
    </xf>
    <xf numFmtId="174" fontId="7" fillId="4" borderId="56" xfId="14" applyNumberFormat="1" applyFont="1" applyFill="1" applyBorder="1" applyAlignment="1" applyProtection="1">
      <alignment horizontal="right"/>
    </xf>
    <xf numFmtId="164" fontId="9" fillId="4" borderId="84" xfId="4" applyNumberFormat="1" applyFont="1" applyFill="1" applyBorder="1" applyAlignment="1">
      <alignment horizontal="right"/>
    </xf>
    <xf numFmtId="164" fontId="9" fillId="4" borderId="6" xfId="1" applyNumberFormat="1" applyFont="1" applyFill="1" applyBorder="1" applyAlignment="1">
      <alignment horizontal="right"/>
    </xf>
    <xf numFmtId="164" fontId="9" fillId="4" borderId="0" xfId="4" applyNumberFormat="1" applyFont="1" applyFill="1" applyBorder="1" applyAlignment="1">
      <alignment horizontal="right"/>
    </xf>
    <xf numFmtId="164" fontId="9" fillId="4" borderId="85" xfId="1" applyNumberFormat="1" applyFont="1" applyFill="1" applyBorder="1" applyAlignment="1">
      <alignment horizontal="right"/>
    </xf>
    <xf numFmtId="164" fontId="9" fillId="4" borderId="86" xfId="4" applyNumberFormat="1" applyFont="1" applyFill="1" applyBorder="1" applyAlignment="1">
      <alignment horizontal="right"/>
    </xf>
    <xf numFmtId="164" fontId="9" fillId="4" borderId="20" xfId="4" applyNumberFormat="1" applyFont="1" applyFill="1" applyBorder="1" applyAlignment="1">
      <alignment horizontal="right"/>
    </xf>
    <xf numFmtId="164" fontId="9" fillId="4" borderId="20" xfId="1" applyNumberFormat="1" applyFont="1" applyFill="1" applyBorder="1" applyAlignment="1">
      <alignment horizontal="right"/>
    </xf>
    <xf numFmtId="164" fontId="9" fillId="4" borderId="5" xfId="4" applyNumberFormat="1" applyFont="1" applyFill="1" applyBorder="1" applyAlignment="1">
      <alignment horizontal="right"/>
    </xf>
    <xf numFmtId="164" fontId="9" fillId="4" borderId="6" xfId="4" applyNumberFormat="1" applyFont="1" applyFill="1" applyBorder="1" applyAlignment="1">
      <alignment horizontal="right"/>
    </xf>
    <xf numFmtId="164" fontId="9" fillId="4" borderId="89" xfId="4" applyNumberFormat="1" applyFont="1" applyFill="1" applyBorder="1" applyAlignment="1">
      <alignment horizontal="right"/>
    </xf>
    <xf numFmtId="164" fontId="9" fillId="4" borderId="88" xfId="4" applyNumberFormat="1" applyFont="1" applyFill="1" applyBorder="1" applyAlignment="1">
      <alignment horizontal="right"/>
    </xf>
    <xf numFmtId="164" fontId="9" fillId="4" borderId="8" xfId="4" applyNumberFormat="1" applyFont="1" applyFill="1" applyBorder="1" applyAlignment="1">
      <alignment horizontal="right"/>
    </xf>
    <xf numFmtId="164" fontId="9" fillId="4" borderId="21" xfId="4" applyNumberFormat="1" applyFont="1" applyFill="1" applyBorder="1" applyAlignment="1">
      <alignment horizontal="right"/>
    </xf>
    <xf numFmtId="164" fontId="9" fillId="4" borderId="107" xfId="2" applyNumberFormat="1" applyFont="1" applyFill="1" applyBorder="1" applyAlignment="1">
      <alignment horizontal="right"/>
    </xf>
    <xf numFmtId="164" fontId="9" fillId="4" borderId="108" xfId="2" applyNumberFormat="1" applyFont="1" applyFill="1" applyBorder="1" applyAlignment="1">
      <alignment horizontal="right"/>
    </xf>
    <xf numFmtId="172" fontId="9" fillId="4" borderId="6" xfId="2" applyNumberFormat="1" applyFont="1" applyFill="1" applyBorder="1" applyAlignment="1">
      <alignment horizontal="right"/>
    </xf>
    <xf numFmtId="164" fontId="9" fillId="4" borderId="6" xfId="2" applyNumberFormat="1" applyFont="1" applyFill="1" applyBorder="1" applyAlignment="1">
      <alignment horizontal="right"/>
    </xf>
    <xf numFmtId="164" fontId="9" fillId="4" borderId="112" xfId="2" applyNumberFormat="1" applyFont="1" applyFill="1" applyBorder="1" applyAlignment="1">
      <alignment horizontal="right"/>
    </xf>
    <xf numFmtId="41" fontId="9" fillId="4" borderId="6" xfId="2" applyNumberFormat="1" applyFont="1" applyFill="1" applyBorder="1" applyAlignment="1">
      <alignment horizontal="right"/>
    </xf>
    <xf numFmtId="41" fontId="9" fillId="4" borderId="118" xfId="2" applyNumberFormat="1" applyFont="1" applyFill="1" applyBorder="1" applyAlignment="1">
      <alignment horizontal="right"/>
    </xf>
    <xf numFmtId="164" fontId="9" fillId="4" borderId="122" xfId="2" applyNumberFormat="1" applyFont="1" applyFill="1" applyBorder="1" applyAlignment="1">
      <alignment horizontal="right"/>
    </xf>
    <xf numFmtId="164" fontId="9" fillId="4" borderId="123" xfId="2" applyNumberFormat="1" applyFont="1" applyFill="1" applyBorder="1" applyAlignment="1">
      <alignment horizontal="right"/>
    </xf>
    <xf numFmtId="164" fontId="9" fillId="4" borderId="126" xfId="2" applyNumberFormat="1" applyFont="1" applyFill="1" applyBorder="1" applyAlignment="1">
      <alignment horizontal="right"/>
    </xf>
    <xf numFmtId="164" fontId="9" fillId="4" borderId="124" xfId="2" applyNumberFormat="1" applyFont="1" applyFill="1" applyBorder="1" applyAlignment="1">
      <alignment horizontal="right"/>
    </xf>
    <xf numFmtId="164" fontId="9" fillId="4" borderId="21" xfId="2" applyNumberFormat="1" applyFont="1" applyFill="1" applyBorder="1" applyAlignment="1">
      <alignment horizontal="right"/>
    </xf>
    <xf numFmtId="164" fontId="9" fillId="4" borderId="147" xfId="2" applyNumberFormat="1" applyFont="1" applyFill="1" applyBorder="1" applyAlignment="1">
      <alignment horizontal="right"/>
    </xf>
    <xf numFmtId="164" fontId="9" fillId="4" borderId="148" xfId="2" applyNumberFormat="1" applyFont="1" applyFill="1" applyBorder="1" applyAlignment="1">
      <alignment horizontal="right"/>
    </xf>
    <xf numFmtId="164" fontId="9" fillId="4" borderId="150" xfId="2" applyNumberFormat="1" applyFont="1" applyFill="1" applyBorder="1" applyAlignment="1">
      <alignment horizontal="right"/>
    </xf>
    <xf numFmtId="164" fontId="9" fillId="4" borderId="151" xfId="2" applyNumberFormat="1" applyFont="1" applyFill="1" applyBorder="1" applyAlignment="1">
      <alignment horizontal="right"/>
    </xf>
    <xf numFmtId="164" fontId="9" fillId="4" borderId="149" xfId="2" applyNumberFormat="1" applyFont="1" applyFill="1" applyBorder="1" applyAlignment="1">
      <alignment horizontal="right"/>
    </xf>
    <xf numFmtId="164" fontId="9" fillId="4" borderId="155" xfId="2" applyNumberFormat="1" applyFont="1" applyFill="1" applyBorder="1" applyAlignment="1">
      <alignment horizontal="right"/>
    </xf>
    <xf numFmtId="164" fontId="9" fillId="4" borderId="156" xfId="2" applyNumberFormat="1" applyFont="1" applyFill="1" applyBorder="1" applyAlignment="1">
      <alignment horizontal="right"/>
    </xf>
    <xf numFmtId="41" fontId="7" fillId="4" borderId="195" xfId="14" applyNumberFormat="1" applyFont="1" applyFill="1" applyBorder="1" applyAlignment="1" applyProtection="1">
      <alignment horizontal="right"/>
    </xf>
    <xf numFmtId="41" fontId="7" fillId="4" borderId="205" xfId="14" applyNumberFormat="1" applyFont="1" applyFill="1" applyBorder="1" applyAlignment="1" applyProtection="1">
      <alignment horizontal="right"/>
    </xf>
    <xf numFmtId="41" fontId="7" fillId="4" borderId="207" xfId="14" applyNumberFormat="1" applyFont="1" applyFill="1" applyBorder="1" applyAlignment="1" applyProtection="1">
      <alignment horizontal="right"/>
    </xf>
    <xf numFmtId="41" fontId="7" fillId="4" borderId="5" xfId="14" applyNumberFormat="1" applyFont="1" applyFill="1" applyBorder="1" applyAlignment="1" applyProtection="1">
      <alignment horizontal="right"/>
    </xf>
    <xf numFmtId="41" fontId="7" fillId="4" borderId="6" xfId="14" applyNumberFormat="1" applyFont="1" applyFill="1" applyBorder="1" applyAlignment="1" applyProtection="1">
      <alignment horizontal="right"/>
    </xf>
    <xf numFmtId="41" fontId="7" fillId="4" borderId="56" xfId="14" applyNumberFormat="1" applyFont="1" applyFill="1" applyBorder="1" applyAlignment="1" applyProtection="1">
      <alignment horizontal="right"/>
    </xf>
    <xf numFmtId="41" fontId="7" fillId="4" borderId="4" xfId="14" applyNumberFormat="1" applyFont="1" applyFill="1" applyBorder="1" applyAlignment="1" applyProtection="1">
      <alignment horizontal="right"/>
    </xf>
    <xf numFmtId="41" fontId="7" fillId="4" borderId="2" xfId="14" applyNumberFormat="1" applyFont="1" applyFill="1" applyBorder="1" applyAlignment="1" applyProtection="1">
      <alignment horizontal="right"/>
    </xf>
    <xf numFmtId="41" fontId="7" fillId="4" borderId="0" xfId="14" applyNumberFormat="1" applyFont="1" applyFill="1" applyBorder="1" applyAlignment="1" applyProtection="1">
      <alignment horizontal="right"/>
    </xf>
    <xf numFmtId="37" fontId="67" fillId="4" borderId="8" xfId="27" applyFont="1" applyFill="1" applyBorder="1" applyAlignment="1" applyProtection="1">
      <alignment horizontal="center"/>
    </xf>
    <xf numFmtId="37" fontId="67" fillId="4" borderId="0" xfId="27" applyFont="1" applyFill="1" applyBorder="1" applyAlignment="1" applyProtection="1">
      <alignment horizontal="center"/>
    </xf>
    <xf numFmtId="37" fontId="7" fillId="4" borderId="0" xfId="27" applyFont="1" applyFill="1" applyBorder="1" applyProtection="1"/>
    <xf numFmtId="0" fontId="18" fillId="4" borderId="0" xfId="0" applyFont="1" applyFill="1" applyBorder="1" applyAlignment="1">
      <alignment horizontal="left"/>
    </xf>
    <xf numFmtId="0" fontId="18" fillId="4" borderId="20" xfId="0" applyFont="1" applyFill="1" applyBorder="1" applyAlignment="1">
      <alignment horizontal="left"/>
    </xf>
    <xf numFmtId="41" fontId="9" fillId="4" borderId="5" xfId="2" applyNumberFormat="1" applyFont="1" applyFill="1" applyBorder="1" applyAlignment="1">
      <alignment horizontal="right"/>
    </xf>
    <xf numFmtId="41" fontId="9" fillId="4" borderId="6" xfId="2" applyNumberFormat="1" applyFont="1" applyFill="1" applyBorder="1" applyAlignment="1"/>
    <xf numFmtId="41" fontId="9" fillId="4" borderId="187" xfId="2" applyNumberFormat="1" applyFont="1" applyFill="1" applyBorder="1" applyAlignment="1">
      <alignment horizontal="right"/>
    </xf>
    <xf numFmtId="41" fontId="9" fillId="4" borderId="188" xfId="2" applyNumberFormat="1" applyFont="1" applyFill="1" applyBorder="1" applyAlignment="1">
      <alignment horizontal="right"/>
    </xf>
    <xf numFmtId="41" fontId="9" fillId="4" borderId="186" xfId="2" applyNumberFormat="1" applyFont="1" applyFill="1" applyBorder="1" applyAlignment="1">
      <alignment horizontal="right"/>
    </xf>
    <xf numFmtId="41" fontId="9" fillId="4" borderId="186" xfId="2" applyNumberFormat="1" applyFont="1" applyFill="1" applyBorder="1" applyAlignment="1"/>
    <xf numFmtId="41" fontId="9" fillId="4" borderId="31" xfId="2" applyNumberFormat="1" applyFont="1" applyFill="1" applyBorder="1" applyAlignment="1">
      <alignment horizontal="right"/>
    </xf>
    <xf numFmtId="41" fontId="9" fillId="4" borderId="30" xfId="2" applyNumberFormat="1" applyFont="1" applyFill="1" applyBorder="1" applyAlignment="1">
      <alignment horizontal="right"/>
    </xf>
    <xf numFmtId="41" fontId="9" fillId="4" borderId="30" xfId="2" applyNumberFormat="1" applyFont="1" applyFill="1" applyBorder="1" applyAlignment="1"/>
    <xf numFmtId="41" fontId="9" fillId="4" borderId="6" xfId="2" applyNumberFormat="1" applyFont="1" applyFill="1" applyBorder="1" applyAlignment="1" applyProtection="1">
      <alignment horizontal="right"/>
      <protection locked="0"/>
    </xf>
    <xf numFmtId="41" fontId="9" fillId="4" borderId="59" xfId="2" applyNumberFormat="1" applyFont="1" applyFill="1" applyBorder="1" applyAlignment="1" applyProtection="1">
      <protection locked="0"/>
    </xf>
    <xf numFmtId="41" fontId="9" fillId="4" borderId="59" xfId="2" applyNumberFormat="1" applyFont="1" applyFill="1" applyBorder="1" applyAlignment="1" applyProtection="1">
      <alignment horizontal="right"/>
      <protection locked="0"/>
    </xf>
    <xf numFmtId="41" fontId="9" fillId="4" borderId="60" xfId="2" applyNumberFormat="1" applyFont="1" applyFill="1" applyBorder="1" applyAlignment="1" applyProtection="1">
      <alignment horizontal="right"/>
      <protection locked="0"/>
    </xf>
    <xf numFmtId="41" fontId="9" fillId="4" borderId="63" xfId="2" applyNumberFormat="1" applyFont="1" applyFill="1" applyBorder="1" applyAlignment="1" applyProtection="1">
      <alignment horizontal="right"/>
      <protection locked="0"/>
    </xf>
    <xf numFmtId="41" fontId="9" fillId="4" borderId="61" xfId="2" applyNumberFormat="1" applyFont="1" applyFill="1" applyBorder="1" applyAlignment="1" applyProtection="1">
      <protection locked="0"/>
    </xf>
    <xf numFmtId="41" fontId="9" fillId="4" borderId="61" xfId="2" applyNumberFormat="1" applyFont="1" applyFill="1" applyBorder="1" applyAlignment="1" applyProtection="1">
      <alignment horizontal="right"/>
      <protection locked="0"/>
    </xf>
    <xf numFmtId="41" fontId="9" fillId="4" borderId="64" xfId="2" applyNumberFormat="1" applyFont="1" applyFill="1" applyBorder="1" applyAlignment="1" applyProtection="1">
      <alignment horizontal="right"/>
      <protection locked="0"/>
    </xf>
    <xf numFmtId="41" fontId="9" fillId="4" borderId="67" xfId="2" applyNumberFormat="1" applyFont="1" applyFill="1" applyBorder="1" applyAlignment="1" applyProtection="1">
      <alignment horizontal="right"/>
      <protection locked="0"/>
    </xf>
    <xf numFmtId="41" fontId="9" fillId="4" borderId="68" xfId="2" applyNumberFormat="1" applyFont="1" applyFill="1" applyBorder="1" applyAlignment="1" applyProtection="1">
      <protection locked="0"/>
    </xf>
    <xf numFmtId="41" fontId="9" fillId="4" borderId="4" xfId="2" applyNumberFormat="1" applyFont="1" applyFill="1" applyBorder="1" applyAlignment="1" applyProtection="1">
      <alignment horizontal="right"/>
      <protection locked="0"/>
    </xf>
    <xf numFmtId="41" fontId="9" fillId="4" borderId="20" xfId="2" applyNumberFormat="1" applyFont="1" applyFill="1" applyBorder="1" applyAlignment="1" applyProtection="1">
      <alignment horizontal="right"/>
      <protection locked="0"/>
    </xf>
    <xf numFmtId="41" fontId="9" fillId="4" borderId="20" xfId="2" applyNumberFormat="1" applyFont="1" applyFill="1" applyBorder="1" applyAlignment="1" applyProtection="1">
      <protection locked="0"/>
    </xf>
    <xf numFmtId="41" fontId="9" fillId="4" borderId="71" xfId="2" applyNumberFormat="1" applyFont="1" applyFill="1" applyBorder="1" applyAlignment="1">
      <alignment horizontal="right"/>
    </xf>
    <xf numFmtId="0" fontId="30" fillId="3" borderId="79" xfId="0" quotePrefix="1" applyNumberFormat="1" applyFont="1" applyFill="1" applyBorder="1" applyAlignment="1">
      <alignment horizontal="left"/>
    </xf>
    <xf numFmtId="164" fontId="7" fillId="4" borderId="5" xfId="0" applyNumberFormat="1" applyFont="1" applyFill="1" applyBorder="1" applyAlignment="1">
      <alignment horizontal="right"/>
    </xf>
    <xf numFmtId="164" fontId="7" fillId="4" borderId="6" xfId="0" applyNumberFormat="1" applyFont="1" applyFill="1" applyBorder="1" applyAlignment="1">
      <alignment horizontal="right"/>
    </xf>
    <xf numFmtId="164" fontId="25" fillId="4" borderId="6" xfId="9" applyNumberFormat="1" applyFont="1" applyFill="1" applyBorder="1" applyAlignment="1">
      <alignment horizontal="right"/>
    </xf>
    <xf numFmtId="164" fontId="7" fillId="4" borderId="100" xfId="0" applyNumberFormat="1" applyFont="1" applyFill="1" applyBorder="1" applyAlignment="1">
      <alignment horizontal="right"/>
    </xf>
    <xf numFmtId="164" fontId="7" fillId="4" borderId="101" xfId="0" applyNumberFormat="1" applyFont="1" applyFill="1" applyBorder="1" applyAlignment="1">
      <alignment horizontal="right"/>
    </xf>
    <xf numFmtId="164" fontId="25" fillId="4" borderId="101" xfId="9" applyNumberFormat="1" applyFont="1" applyFill="1" applyBorder="1" applyAlignment="1">
      <alignment horizontal="right"/>
    </xf>
    <xf numFmtId="164" fontId="7" fillId="4" borderId="104" xfId="0" applyNumberFormat="1" applyFont="1" applyFill="1" applyBorder="1" applyAlignment="1">
      <alignment horizontal="right"/>
    </xf>
    <xf numFmtId="164" fontId="7" fillId="4" borderId="105" xfId="0" applyNumberFormat="1" applyFont="1" applyFill="1" applyBorder="1" applyAlignment="1">
      <alignment horizontal="right"/>
    </xf>
    <xf numFmtId="164" fontId="25" fillId="4" borderId="105" xfId="9" applyNumberFormat="1" applyFont="1" applyFill="1" applyBorder="1" applyAlignment="1">
      <alignment horizontal="right"/>
    </xf>
    <xf numFmtId="164" fontId="7" fillId="4" borderId="31" xfId="0" applyNumberFormat="1" applyFont="1" applyFill="1" applyBorder="1" applyAlignment="1">
      <alignment horizontal="right"/>
    </xf>
    <xf numFmtId="164" fontId="7" fillId="4" borderId="30" xfId="0" applyNumberFormat="1" applyFont="1" applyFill="1" applyBorder="1" applyAlignment="1">
      <alignment horizontal="right"/>
    </xf>
    <xf numFmtId="164" fontId="7" fillId="4" borderId="30" xfId="2" applyNumberFormat="1" applyFont="1" applyFill="1" applyBorder="1" applyAlignment="1">
      <alignment horizontal="right"/>
    </xf>
    <xf numFmtId="41" fontId="9" fillId="4" borderId="130" xfId="2" applyNumberFormat="1" applyFont="1" applyFill="1" applyBorder="1" applyAlignment="1">
      <alignment horizontal="right"/>
    </xf>
    <xf numFmtId="41" fontId="9" fillId="4" borderId="129" xfId="2" applyNumberFormat="1" applyFont="1" applyFill="1" applyBorder="1" applyAlignment="1">
      <alignment horizontal="right"/>
    </xf>
    <xf numFmtId="167" fontId="9" fillId="4" borderId="129" xfId="2" applyNumberFormat="1" applyFont="1" applyFill="1" applyBorder="1" applyAlignment="1">
      <alignment horizontal="right"/>
    </xf>
    <xf numFmtId="41" fontId="9" fillId="4" borderId="2" xfId="2" applyNumberFormat="1" applyFont="1" applyFill="1" applyBorder="1" applyAlignment="1">
      <alignment horizontal="right"/>
    </xf>
    <xf numFmtId="167" fontId="9" fillId="4" borderId="2" xfId="0" applyNumberFormat="1" applyFont="1" applyFill="1" applyBorder="1" applyAlignment="1">
      <alignment horizontal="right"/>
    </xf>
    <xf numFmtId="167" fontId="9" fillId="4" borderId="6" xfId="0" applyNumberFormat="1" applyFont="1" applyFill="1" applyBorder="1" applyAlignment="1">
      <alignment horizontal="right"/>
    </xf>
    <xf numFmtId="167" fontId="9" fillId="4" borderId="20" xfId="2" applyNumberFormat="1" applyFont="1" applyFill="1" applyBorder="1" applyAlignment="1">
      <alignment horizontal="right"/>
    </xf>
    <xf numFmtId="41" fontId="9" fillId="4" borderId="135" xfId="0" applyNumberFormat="1" applyFont="1" applyFill="1" applyBorder="1" applyAlignment="1">
      <alignment horizontal="right"/>
    </xf>
    <xf numFmtId="41" fontId="9" fillId="4" borderId="136" xfId="0" applyNumberFormat="1" applyFont="1" applyFill="1" applyBorder="1" applyAlignment="1">
      <alignment horizontal="right"/>
    </xf>
    <xf numFmtId="41" fontId="9" fillId="4" borderId="21" xfId="0" applyNumberFormat="1" applyFont="1" applyFill="1" applyBorder="1" applyAlignment="1">
      <alignment horizontal="right"/>
    </xf>
    <xf numFmtId="41" fontId="9" fillId="4" borderId="20" xfId="0" applyNumberFormat="1" applyFont="1" applyFill="1" applyBorder="1" applyAlignment="1">
      <alignment horizontal="right"/>
    </xf>
    <xf numFmtId="41" fontId="18" fillId="4" borderId="196" xfId="14" applyNumberFormat="1" applyFont="1" applyFill="1" applyBorder="1" applyAlignment="1" applyProtection="1">
      <alignment horizontal="right"/>
    </xf>
    <xf numFmtId="41" fontId="18" fillId="4" borderId="201" xfId="14" applyNumberFormat="1" applyFont="1" applyFill="1" applyBorder="1" applyAlignment="1" applyProtection="1">
      <alignment horizontal="right"/>
    </xf>
    <xf numFmtId="41" fontId="18" fillId="4" borderId="210" xfId="14" applyNumberFormat="1" applyFont="1" applyFill="1" applyBorder="1" applyAlignment="1" applyProtection="1">
      <alignment horizontal="right"/>
    </xf>
    <xf numFmtId="41" fontId="18" fillId="4" borderId="211" xfId="14" applyNumberFormat="1" applyFont="1" applyFill="1" applyBorder="1" applyAlignment="1" applyProtection="1">
      <alignment horizontal="right"/>
    </xf>
    <xf numFmtId="41" fontId="5" fillId="4" borderId="8" xfId="14" applyNumberFormat="1" applyFont="1" applyFill="1" applyBorder="1" applyAlignment="1" applyProtection="1">
      <alignment horizontal="right"/>
    </xf>
    <xf numFmtId="41" fontId="5" fillId="4" borderId="9" xfId="14" applyNumberFormat="1" applyFont="1" applyFill="1" applyBorder="1" applyAlignment="1" applyProtection="1">
      <alignment horizontal="right"/>
    </xf>
    <xf numFmtId="41" fontId="18" fillId="4" borderId="212" xfId="14" applyNumberFormat="1" applyFont="1" applyFill="1" applyBorder="1" applyAlignment="1" applyProtection="1">
      <alignment horizontal="right"/>
    </xf>
    <xf numFmtId="41" fontId="18" fillId="4" borderId="213" xfId="14" applyNumberFormat="1" applyFont="1" applyFill="1" applyBorder="1" applyAlignment="1" applyProtection="1">
      <alignment horizontal="right"/>
    </xf>
    <xf numFmtId="41" fontId="18" fillId="4" borderId="1" xfId="14" applyNumberFormat="1" applyFont="1" applyFill="1" applyBorder="1" applyAlignment="1" applyProtection="1">
      <alignment horizontal="right"/>
    </xf>
    <xf numFmtId="41" fontId="18" fillId="4" borderId="3" xfId="14" applyNumberFormat="1" applyFont="1" applyFill="1" applyBorder="1" applyAlignment="1" applyProtection="1">
      <alignment horizontal="right"/>
    </xf>
    <xf numFmtId="41" fontId="18" fillId="4" borderId="56" xfId="14" applyNumberFormat="1" applyFont="1" applyFill="1" applyBorder="1" applyAlignment="1" applyProtection="1">
      <alignment horizontal="right"/>
    </xf>
    <xf numFmtId="41" fontId="18" fillId="4" borderId="19" xfId="14" applyNumberFormat="1" applyFont="1" applyFill="1" applyBorder="1" applyAlignment="1" applyProtection="1">
      <alignment horizontal="right"/>
    </xf>
    <xf numFmtId="41" fontId="18" fillId="4" borderId="214" xfId="14" applyNumberFormat="1" applyFont="1" applyFill="1" applyBorder="1" applyAlignment="1" applyProtection="1">
      <alignment horizontal="right"/>
    </xf>
    <xf numFmtId="41" fontId="18" fillId="4" borderId="215" xfId="14" applyNumberFormat="1" applyFont="1" applyFill="1" applyBorder="1" applyAlignment="1" applyProtection="1">
      <alignment horizontal="right"/>
    </xf>
    <xf numFmtId="164" fontId="7" fillId="4" borderId="196" xfId="22" applyNumberFormat="1" applyFont="1" applyFill="1" applyBorder="1" applyAlignment="1" applyProtection="1">
      <alignment horizontal="right"/>
    </xf>
    <xf numFmtId="164" fontId="7" fillId="4" borderId="1" xfId="22" applyNumberFormat="1" applyFont="1" applyFill="1" applyBorder="1" applyAlignment="1" applyProtection="1">
      <alignment horizontal="right"/>
    </xf>
    <xf numFmtId="164" fontId="7" fillId="4" borderId="56" xfId="22" applyNumberFormat="1" applyFont="1" applyFill="1" applyBorder="1" applyAlignment="1" applyProtection="1">
      <alignment horizontal="right"/>
    </xf>
    <xf numFmtId="164" fontId="7" fillId="4" borderId="199" xfId="22" applyNumberFormat="1" applyFont="1" applyFill="1" applyBorder="1" applyAlignment="1" applyProtection="1">
      <alignment horizontal="right"/>
    </xf>
    <xf numFmtId="43" fontId="7" fillId="4" borderId="196" xfId="21" applyNumberFormat="1" applyFont="1" applyFill="1" applyBorder="1" applyAlignment="1" applyProtection="1">
      <alignment horizontal="right"/>
    </xf>
    <xf numFmtId="43" fontId="7" fillId="4" borderId="195" xfId="21" applyNumberFormat="1" applyFont="1" applyFill="1" applyBorder="1" applyAlignment="1" applyProtection="1"/>
    <xf numFmtId="171" fontId="7" fillId="4" borderId="195" xfId="14" applyNumberFormat="1" applyFont="1" applyFill="1" applyBorder="1" applyAlignment="1" applyProtection="1"/>
    <xf numFmtId="43" fontId="7" fillId="4" borderId="199" xfId="21" applyNumberFormat="1" applyFont="1" applyFill="1" applyBorder="1" applyAlignment="1" applyProtection="1">
      <alignment horizontal="right"/>
    </xf>
    <xf numFmtId="43" fontId="7" fillId="4" borderId="199" xfId="21" applyNumberFormat="1" applyFont="1" applyFill="1" applyBorder="1" applyAlignment="1" applyProtection="1">
      <alignment horizontal="right"/>
      <protection locked="0"/>
    </xf>
    <xf numFmtId="43" fontId="7" fillId="4" borderId="203" xfId="14" applyNumberFormat="1" applyFont="1" applyFill="1" applyBorder="1" applyAlignment="1" applyProtection="1">
      <protection locked="0"/>
    </xf>
    <xf numFmtId="0" fontId="71" fillId="4" borderId="0" xfId="15" quotePrefix="1" applyFont="1" applyFill="1" applyBorder="1" applyAlignment="1" applyProtection="1">
      <alignment horizontal="left"/>
    </xf>
    <xf numFmtId="164" fontId="7" fillId="4" borderId="198" xfId="14" applyNumberFormat="1" applyFont="1" applyFill="1" applyBorder="1" applyAlignment="1" applyProtection="1">
      <alignment horizontal="right"/>
    </xf>
    <xf numFmtId="43" fontId="7" fillId="4" borderId="8" xfId="14" applyNumberFormat="1" applyFont="1" applyFill="1" applyBorder="1" applyAlignment="1" applyProtection="1">
      <protection locked="0"/>
    </xf>
    <xf numFmtId="173" fontId="7" fillId="4" borderId="0" xfId="14" applyNumberFormat="1" applyFont="1" applyFill="1" applyBorder="1" applyAlignment="1" applyProtection="1"/>
    <xf numFmtId="43" fontId="7" fillId="4" borderId="0" xfId="14" applyNumberFormat="1" applyFont="1" applyFill="1" applyBorder="1" applyAlignment="1" applyProtection="1">
      <protection locked="0"/>
    </xf>
    <xf numFmtId="171" fontId="7" fillId="4" borderId="196" xfId="14" applyNumberFormat="1" applyFont="1" applyFill="1" applyBorder="1" applyAlignment="1" applyProtection="1">
      <alignment horizontal="right"/>
    </xf>
    <xf numFmtId="171" fontId="7" fillId="4" borderId="195" xfId="14" applyNumberFormat="1" applyFont="1" applyFill="1" applyBorder="1" applyAlignment="1" applyProtection="1">
      <alignment horizontal="right"/>
    </xf>
    <xf numFmtId="171" fontId="7" fillId="4" borderId="199" xfId="14" applyNumberFormat="1" applyFont="1" applyFill="1" applyBorder="1" applyAlignment="1" applyProtection="1">
      <alignment horizontal="right"/>
    </xf>
    <xf numFmtId="43" fontId="7" fillId="4" borderId="197" xfId="21" applyNumberFormat="1" applyFont="1" applyFill="1" applyBorder="1" applyAlignment="1" applyProtection="1">
      <alignment horizontal="right"/>
    </xf>
    <xf numFmtId="171" fontId="7" fillId="4" borderId="197" xfId="14" applyNumberFormat="1" applyFont="1" applyFill="1" applyBorder="1" applyAlignment="1" applyProtection="1">
      <alignment horizontal="right"/>
    </xf>
    <xf numFmtId="171" fontId="7" fillId="4" borderId="205" xfId="14" applyNumberFormat="1" applyFont="1" applyFill="1" applyBorder="1" applyAlignment="1" applyProtection="1">
      <alignment horizontal="right"/>
    </xf>
    <xf numFmtId="43" fontId="7" fillId="4" borderId="4" xfId="21" applyNumberFormat="1" applyFont="1" applyFill="1" applyBorder="1" applyAlignment="1" applyProtection="1"/>
    <xf numFmtId="171" fontId="7" fillId="4" borderId="207" xfId="14" applyNumberFormat="1" applyFont="1" applyFill="1" applyBorder="1" applyAlignment="1" applyProtection="1">
      <alignment horizontal="right"/>
    </xf>
    <xf numFmtId="41" fontId="9" fillId="4" borderId="73" xfId="2" applyNumberFormat="1" applyFont="1" applyFill="1" applyBorder="1" applyAlignment="1">
      <alignment horizontal="right"/>
    </xf>
    <xf numFmtId="41" fontId="9" fillId="4" borderId="74" xfId="2" applyNumberFormat="1" applyFont="1" applyFill="1" applyBorder="1" applyAlignment="1">
      <alignment horizontal="right"/>
    </xf>
    <xf numFmtId="41" fontId="9" fillId="4" borderId="76" xfId="2" applyNumberFormat="1" applyFont="1" applyFill="1" applyBorder="1" applyAlignment="1">
      <alignment horizontal="right"/>
    </xf>
    <xf numFmtId="41" fontId="9" fillId="4" borderId="77" xfId="2" applyNumberFormat="1" applyFont="1" applyFill="1" applyBorder="1" applyAlignment="1">
      <alignment horizontal="right"/>
    </xf>
    <xf numFmtId="41" fontId="9" fillId="4" borderId="80" xfId="2" applyNumberFormat="1" applyFont="1" applyFill="1" applyBorder="1" applyAlignment="1">
      <alignment horizontal="right"/>
    </xf>
    <xf numFmtId="41" fontId="9" fillId="4" borderId="79" xfId="2" applyNumberFormat="1" applyFont="1" applyFill="1" applyBorder="1" applyAlignment="1">
      <alignment horizontal="right"/>
    </xf>
    <xf numFmtId="41" fontId="4" fillId="4" borderId="9" xfId="21" applyNumberFormat="1" applyFont="1" applyFill="1" applyBorder="1" applyAlignment="1" applyProtection="1">
      <alignment horizontal="right"/>
    </xf>
    <xf numFmtId="41" fontId="7" fillId="4" borderId="1" xfId="21" applyNumberFormat="1" applyFont="1" applyFill="1" applyBorder="1" applyAlignment="1" applyProtection="1">
      <alignment horizontal="right"/>
    </xf>
    <xf numFmtId="41" fontId="4" fillId="4" borderId="2" xfId="15" applyNumberFormat="1" applyFont="1" applyFill="1" applyBorder="1" applyAlignment="1" applyProtection="1">
      <alignment horizontal="right"/>
    </xf>
    <xf numFmtId="41" fontId="4" fillId="4" borderId="3" xfId="21" applyNumberFormat="1" applyFont="1" applyFill="1" applyBorder="1" applyAlignment="1" applyProtection="1">
      <alignment horizontal="right"/>
    </xf>
    <xf numFmtId="164" fontId="21" fillId="4" borderId="90" xfId="6" applyNumberFormat="1" applyFont="1" applyFill="1" applyBorder="1" applyAlignment="1">
      <alignment horizontal="right"/>
    </xf>
    <xf numFmtId="165" fontId="18" fillId="4" borderId="90" xfId="2" applyNumberFormat="1" applyFont="1" applyFill="1" applyBorder="1" applyAlignment="1">
      <alignment horizontal="right"/>
    </xf>
    <xf numFmtId="165" fontId="18" fillId="4" borderId="90" xfId="2" applyNumberFormat="1" applyFont="1" applyFill="1" applyBorder="1" applyAlignment="1">
      <alignment horizontal="left"/>
    </xf>
    <xf numFmtId="0" fontId="18" fillId="4" borderId="90" xfId="0" applyFont="1" applyFill="1" applyBorder="1" applyAlignment="1">
      <alignment horizontal="left"/>
    </xf>
    <xf numFmtId="171" fontId="21" fillId="4" borderId="90" xfId="6" applyNumberFormat="1" applyFont="1" applyFill="1" applyBorder="1" applyAlignment="1">
      <alignment horizontal="right"/>
    </xf>
    <xf numFmtId="169" fontId="21" fillId="4" borderId="90" xfId="6" applyNumberFormat="1" applyFont="1" applyFill="1" applyBorder="1" applyAlignment="1">
      <alignment horizontal="right"/>
    </xf>
    <xf numFmtId="172" fontId="21" fillId="4" borderId="90" xfId="6" applyNumberFormat="1" applyFont="1" applyFill="1" applyBorder="1" applyAlignment="1">
      <alignment horizontal="right"/>
    </xf>
    <xf numFmtId="37" fontId="21" fillId="4" borderId="90" xfId="7" applyNumberFormat="1" applyFont="1" applyFill="1" applyBorder="1" applyAlignment="1">
      <alignment horizontal="right" vertical="center"/>
    </xf>
    <xf numFmtId="37" fontId="21" fillId="4" borderId="92" xfId="7" applyNumberFormat="1" applyFont="1" applyFill="1" applyBorder="1" applyAlignment="1">
      <alignment horizontal="right" vertical="center"/>
    </xf>
    <xf numFmtId="0" fontId="18" fillId="4" borderId="92" xfId="0" applyFont="1" applyFill="1" applyBorder="1" applyAlignment="1">
      <alignment horizontal="left"/>
    </xf>
    <xf numFmtId="37" fontId="21" fillId="4" borderId="0" xfId="7" applyNumberFormat="1" applyFont="1" applyFill="1" applyBorder="1" applyAlignment="1">
      <alignment horizontal="right" vertical="center"/>
    </xf>
    <xf numFmtId="164" fontId="21" fillId="4" borderId="0" xfId="6" applyNumberFormat="1" applyFont="1" applyFill="1" applyBorder="1" applyAlignment="1">
      <alignment horizontal="right"/>
    </xf>
    <xf numFmtId="164" fontId="21" fillId="4" borderId="2" xfId="6" applyNumberFormat="1" applyFont="1" applyFill="1" applyBorder="1" applyAlignment="1">
      <alignment horizontal="right"/>
    </xf>
    <xf numFmtId="165" fontId="18" fillId="4" borderId="2" xfId="2" applyNumberFormat="1" applyFont="1" applyFill="1" applyBorder="1" applyAlignment="1">
      <alignment horizontal="right"/>
    </xf>
    <xf numFmtId="165" fontId="18" fillId="4" borderId="2" xfId="2" applyNumberFormat="1" applyFont="1" applyFill="1" applyBorder="1" applyAlignment="1">
      <alignment horizontal="left"/>
    </xf>
    <xf numFmtId="0" fontId="18" fillId="4" borderId="2" xfId="0" applyFont="1" applyFill="1" applyBorder="1" applyAlignment="1">
      <alignment horizontal="left"/>
    </xf>
    <xf numFmtId="171" fontId="21" fillId="4" borderId="2" xfId="6" applyNumberFormat="1" applyFont="1" applyFill="1" applyBorder="1" applyAlignment="1">
      <alignment horizontal="right"/>
    </xf>
    <xf numFmtId="169" fontId="21" fillId="4" borderId="2" xfId="6" applyNumberFormat="1" applyFont="1" applyFill="1" applyBorder="1" applyAlignment="1">
      <alignment horizontal="right"/>
    </xf>
    <xf numFmtId="172" fontId="21" fillId="4" borderId="2" xfId="6" applyNumberFormat="1" applyFont="1" applyFill="1" applyBorder="1" applyAlignment="1">
      <alignment horizontal="right"/>
    </xf>
    <xf numFmtId="37" fontId="21" fillId="4" borderId="2" xfId="6" applyNumberFormat="1" applyFont="1" applyFill="1" applyBorder="1" applyAlignment="1">
      <alignment horizontal="right" vertical="center"/>
    </xf>
    <xf numFmtId="164" fontId="18" fillId="4" borderId="2" xfId="0" applyNumberFormat="1" applyFont="1" applyFill="1" applyBorder="1" applyAlignment="1">
      <alignment horizontal="right"/>
    </xf>
    <xf numFmtId="165" fontId="18" fillId="4" borderId="0" xfId="2" applyNumberFormat="1" applyFont="1" applyFill="1" applyBorder="1" applyAlignment="1">
      <alignment horizontal="right"/>
    </xf>
    <xf numFmtId="165" fontId="18" fillId="4" borderId="0" xfId="2" applyNumberFormat="1" applyFont="1" applyFill="1" applyBorder="1" applyAlignment="1">
      <alignment horizontal="left"/>
    </xf>
    <xf numFmtId="171" fontId="18" fillId="4" borderId="0" xfId="2" applyNumberFormat="1" applyFont="1" applyFill="1" applyBorder="1" applyAlignment="1">
      <alignment horizontal="right"/>
    </xf>
    <xf numFmtId="166" fontId="18" fillId="4" borderId="0" xfId="2" applyNumberFormat="1" applyFont="1" applyFill="1" applyBorder="1" applyAlignment="1">
      <alignment horizontal="right"/>
    </xf>
    <xf numFmtId="172" fontId="18" fillId="4" borderId="0" xfId="2" applyNumberFormat="1" applyFont="1" applyFill="1" applyBorder="1" applyAlignment="1">
      <alignment horizontal="right"/>
    </xf>
    <xf numFmtId="0" fontId="18" fillId="4" borderId="0" xfId="0" applyFont="1" applyFill="1" applyBorder="1" applyAlignment="1">
      <alignment horizontal="right"/>
    </xf>
    <xf numFmtId="171" fontId="18" fillId="4" borderId="0" xfId="0" applyNumberFormat="1" applyFont="1" applyFill="1" applyBorder="1" applyAlignment="1">
      <alignment horizontal="right"/>
    </xf>
    <xf numFmtId="166" fontId="18" fillId="4" borderId="0" xfId="0" applyNumberFormat="1" applyFont="1" applyFill="1" applyBorder="1" applyAlignment="1">
      <alignment horizontal="right"/>
    </xf>
    <xf numFmtId="172" fontId="18" fillId="4" borderId="0" xfId="0" applyNumberFormat="1" applyFont="1" applyFill="1" applyBorder="1" applyAlignment="1">
      <alignment horizontal="right"/>
    </xf>
    <xf numFmtId="0" fontId="18" fillId="4" borderId="0" xfId="0" applyFont="1" applyFill="1" applyBorder="1" applyAlignment="1"/>
    <xf numFmtId="41" fontId="18" fillId="4" borderId="6" xfId="0" applyNumberFormat="1" applyFont="1" applyFill="1" applyBorder="1" applyAlignment="1">
      <alignment horizontal="right"/>
    </xf>
    <xf numFmtId="169" fontId="18" fillId="4" borderId="0" xfId="2" applyNumberFormat="1" applyFont="1" applyFill="1" applyBorder="1" applyAlignment="1">
      <alignment horizontal="right"/>
    </xf>
    <xf numFmtId="169" fontId="18" fillId="4" borderId="191" xfId="2" applyNumberFormat="1" applyFont="1" applyFill="1" applyBorder="1" applyAlignment="1">
      <alignment horizontal="right"/>
    </xf>
    <xf numFmtId="0" fontId="18" fillId="4" borderId="191" xfId="0" applyFont="1" applyFill="1" applyBorder="1" applyAlignment="1">
      <alignment horizontal="left"/>
    </xf>
    <xf numFmtId="169" fontId="18" fillId="4" borderId="4" xfId="2" applyNumberFormat="1" applyFont="1" applyFill="1" applyBorder="1" applyAlignment="1">
      <alignment horizontal="right"/>
    </xf>
    <xf numFmtId="0" fontId="18" fillId="4" borderId="4" xfId="0" applyFont="1" applyFill="1" applyBorder="1" applyAlignment="1">
      <alignment horizontal="left"/>
    </xf>
    <xf numFmtId="169" fontId="18" fillId="4" borderId="2" xfId="2" applyNumberFormat="1" applyFont="1" applyFill="1" applyBorder="1" applyAlignment="1">
      <alignment horizontal="right"/>
    </xf>
    <xf numFmtId="169" fontId="18" fillId="4" borderId="0" xfId="0" applyNumberFormat="1" applyFont="1" applyFill="1" applyBorder="1" applyAlignment="1"/>
    <xf numFmtId="43" fontId="18" fillId="4" borderId="0" xfId="2" applyNumberFormat="1" applyFont="1" applyFill="1" applyBorder="1" applyAlignment="1">
      <alignment horizontal="right"/>
    </xf>
    <xf numFmtId="43" fontId="18" fillId="4" borderId="0" xfId="0" applyNumberFormat="1" applyFont="1" applyFill="1" applyBorder="1" applyAlignment="1">
      <alignment horizontal="right"/>
    </xf>
    <xf numFmtId="169" fontId="18" fillId="4" borderId="6" xfId="0" applyNumberFormat="1" applyFont="1" applyFill="1" applyBorder="1" applyAlignment="1">
      <alignment horizontal="right"/>
    </xf>
    <xf numFmtId="169" fontId="18" fillId="4" borderId="6" xfId="2" applyNumberFormat="1" applyFont="1" applyFill="1" applyBorder="1" applyAlignment="1">
      <alignment horizontal="right"/>
    </xf>
    <xf numFmtId="0" fontId="18" fillId="4" borderId="6" xfId="0" applyFont="1" applyFill="1" applyBorder="1" applyAlignment="1">
      <alignment horizontal="left"/>
    </xf>
    <xf numFmtId="169" fontId="18" fillId="4" borderId="20" xfId="2" applyNumberFormat="1" applyFont="1" applyFill="1" applyBorder="1" applyAlignment="1">
      <alignment horizontal="right"/>
    </xf>
    <xf numFmtId="41" fontId="18" fillId="4" borderId="189" xfId="2" applyNumberFormat="1" applyFont="1" applyFill="1" applyBorder="1" applyAlignment="1">
      <alignment horizontal="right"/>
    </xf>
    <xf numFmtId="175" fontId="18" fillId="4" borderId="0" xfId="0" applyNumberFormat="1" applyFont="1" applyFill="1" applyBorder="1" applyAlignment="1">
      <alignment horizontal="right"/>
    </xf>
    <xf numFmtId="165" fontId="18" fillId="4" borderId="191" xfId="2" applyNumberFormat="1" applyFont="1" applyFill="1" applyBorder="1" applyAlignment="1">
      <alignment horizontal="left"/>
    </xf>
    <xf numFmtId="165" fontId="18" fillId="4" borderId="4" xfId="2" applyNumberFormat="1" applyFont="1" applyFill="1" applyBorder="1" applyAlignment="1">
      <alignment horizontal="left"/>
    </xf>
    <xf numFmtId="165" fontId="18" fillId="4" borderId="6" xfId="2" applyNumberFormat="1" applyFont="1" applyFill="1" applyBorder="1" applyAlignment="1">
      <alignment horizontal="left"/>
    </xf>
    <xf numFmtId="165" fontId="18" fillId="4" borderId="20" xfId="2" applyNumberFormat="1" applyFont="1" applyFill="1" applyBorder="1" applyAlignment="1">
      <alignment horizontal="left"/>
    </xf>
    <xf numFmtId="170" fontId="9" fillId="4" borderId="129" xfId="2" applyNumberFormat="1" applyFont="1" applyFill="1" applyBorder="1" applyAlignment="1">
      <alignment horizontal="right"/>
    </xf>
    <xf numFmtId="169" fontId="9" fillId="4" borderId="129" xfId="2" applyNumberFormat="1" applyFont="1" applyFill="1" applyBorder="1" applyAlignment="1">
      <alignment horizontal="right"/>
    </xf>
    <xf numFmtId="170" fontId="9" fillId="4" borderId="2" xfId="2" applyNumberFormat="1" applyFont="1" applyFill="1" applyBorder="1" applyAlignment="1">
      <alignment horizontal="right"/>
    </xf>
    <xf numFmtId="170" fontId="9" fillId="4" borderId="6" xfId="2" applyNumberFormat="1" applyFont="1" applyFill="1" applyBorder="1" applyAlignment="1">
      <alignment horizontal="right"/>
    </xf>
    <xf numFmtId="170" fontId="9" fillId="4" borderId="20" xfId="2" applyNumberFormat="1" applyFont="1" applyFill="1" applyBorder="1" applyAlignment="1">
      <alignment horizontal="right"/>
    </xf>
    <xf numFmtId="169" fontId="9" fillId="4" borderId="2" xfId="2" applyNumberFormat="1" applyFont="1" applyFill="1" applyBorder="1" applyAlignment="1">
      <alignment horizontal="right"/>
    </xf>
    <xf numFmtId="169" fontId="9" fillId="4" borderId="6" xfId="2" applyNumberFormat="1" applyFont="1" applyFill="1" applyBorder="1" applyAlignment="1">
      <alignment horizontal="right"/>
    </xf>
    <xf numFmtId="169" fontId="9" fillId="4" borderId="20" xfId="2" applyNumberFormat="1" applyFont="1" applyFill="1" applyBorder="1" applyAlignment="1">
      <alignment horizontal="right"/>
    </xf>
    <xf numFmtId="41" fontId="9" fillId="4" borderId="280" xfId="2" applyNumberFormat="1" applyFont="1" applyFill="1" applyBorder="1" applyAlignment="1">
      <alignment horizontal="right"/>
    </xf>
    <xf numFmtId="41" fontId="9" fillId="4" borderId="281" xfId="2" applyNumberFormat="1" applyFont="1" applyFill="1" applyBorder="1" applyAlignment="1">
      <alignment horizontal="right"/>
    </xf>
    <xf numFmtId="169" fontId="7" fillId="0" borderId="196" xfId="21" applyNumberFormat="1" applyFont="1" applyFill="1" applyBorder="1" applyAlignment="1" applyProtection="1">
      <alignment horizontal="right"/>
      <protection locked="0"/>
    </xf>
    <xf numFmtId="169" fontId="7" fillId="0" borderId="195" xfId="21" applyNumberFormat="1" applyFont="1" applyFill="1" applyBorder="1" applyAlignment="1" applyProtection="1">
      <alignment horizontal="right"/>
      <protection locked="0"/>
    </xf>
    <xf numFmtId="169" fontId="7" fillId="0" borderId="203" xfId="14" applyNumberFormat="1" applyFont="1" applyFill="1" applyBorder="1" applyAlignment="1" applyProtection="1">
      <alignment horizontal="right"/>
      <protection locked="0"/>
    </xf>
    <xf numFmtId="169" fontId="7" fillId="0" borderId="198" xfId="14" applyNumberFormat="1" applyFont="1" applyFill="1" applyBorder="1" applyAlignment="1" applyProtection="1">
      <alignment horizontal="right"/>
      <protection locked="0"/>
    </xf>
    <xf numFmtId="169" fontId="7" fillId="0" borderId="8" xfId="14" applyNumberFormat="1" applyFont="1" applyFill="1" applyBorder="1" applyAlignment="1" applyProtection="1">
      <alignment horizontal="right"/>
      <protection locked="0"/>
    </xf>
    <xf numFmtId="169" fontId="7" fillId="0" borderId="0" xfId="14" applyNumberFormat="1" applyFont="1" applyFill="1" applyBorder="1" applyAlignment="1" applyProtection="1">
      <alignment horizontal="right"/>
      <protection locked="0"/>
    </xf>
    <xf numFmtId="169" fontId="7" fillId="0" borderId="56" xfId="21" applyNumberFormat="1" applyFont="1" applyFill="1" applyBorder="1" applyAlignment="1" applyProtection="1">
      <alignment horizontal="right"/>
      <protection locked="0"/>
    </xf>
    <xf numFmtId="169" fontId="7" fillId="0" borderId="4" xfId="21" applyNumberFormat="1" applyFont="1" applyFill="1" applyBorder="1" applyAlignment="1" applyProtection="1">
      <alignment horizontal="right"/>
      <protection locked="0"/>
    </xf>
    <xf numFmtId="169" fontId="7" fillId="0" borderId="207" xfId="21" applyNumberFormat="1" applyFont="1" applyFill="1" applyBorder="1" applyAlignment="1" applyProtection="1">
      <alignment horizontal="right"/>
      <protection locked="0"/>
    </xf>
    <xf numFmtId="0" fontId="22" fillId="5" borderId="0" xfId="12" quotePrefix="1" applyNumberFormat="1" applyFont="1" applyFill="1" applyBorder="1" applyAlignment="1" applyProtection="1">
      <alignment horizontal="left" vertical="top" wrapText="1"/>
    </xf>
    <xf numFmtId="0" fontId="136" fillId="5" borderId="0" xfId="12" applyNumberFormat="1" applyFont="1" applyFill="1" applyBorder="1" applyAlignment="1" applyProtection="1">
      <alignment horizontal="left" vertical="top" wrapText="1"/>
    </xf>
    <xf numFmtId="37" fontId="22" fillId="0" borderId="0" xfId="13" applyFont="1" applyProtection="1"/>
    <xf numFmtId="0" fontId="22" fillId="4" borderId="0" xfId="13" applyNumberFormat="1" applyFont="1" applyFill="1" applyAlignment="1" applyProtection="1">
      <alignment horizontal="left" vertical="top" wrapText="1"/>
    </xf>
    <xf numFmtId="0" fontId="22" fillId="0" borderId="0" xfId="12" quotePrefix="1" applyNumberFormat="1" applyFont="1" applyFill="1" applyBorder="1" applyAlignment="1" applyProtection="1">
      <alignment horizontal="left" vertical="top" wrapText="1"/>
    </xf>
    <xf numFmtId="0" fontId="22" fillId="0" borderId="0" xfId="13" applyNumberFormat="1" applyFont="1" applyAlignment="1" applyProtection="1">
      <alignment horizontal="left" vertical="top" wrapText="1"/>
    </xf>
    <xf numFmtId="0" fontId="22" fillId="5" borderId="0" xfId="25" quotePrefix="1" applyFont="1" applyFill="1" applyBorder="1" applyAlignment="1" applyProtection="1">
      <alignment horizontal="left" vertical="top"/>
      <protection locked="0"/>
    </xf>
    <xf numFmtId="0" fontId="22" fillId="0" borderId="0" xfId="26" applyFont="1" applyProtection="1"/>
    <xf numFmtId="0" fontId="84" fillId="0" borderId="0" xfId="26" applyFont="1" applyProtection="1"/>
    <xf numFmtId="0" fontId="137" fillId="0" borderId="0" xfId="26" applyFont="1" applyAlignment="1" applyProtection="1">
      <alignment horizontal="center"/>
    </xf>
    <xf numFmtId="0" fontId="29" fillId="0" borderId="0" xfId="26" applyFont="1" applyProtection="1"/>
    <xf numFmtId="41" fontId="41" fillId="4" borderId="196" xfId="14" applyNumberFormat="1" applyFont="1" applyFill="1" applyBorder="1" applyAlignment="1" applyProtection="1">
      <alignment horizontal="right"/>
    </xf>
    <xf numFmtId="41" fontId="41" fillId="4" borderId="8" xfId="14" applyNumberFormat="1" applyFont="1" applyFill="1" applyBorder="1" applyAlignment="1" applyProtection="1">
      <alignment horizontal="right"/>
    </xf>
    <xf numFmtId="41" fontId="41" fillId="4" borderId="1" xfId="14" applyNumberFormat="1" applyFont="1" applyFill="1" applyBorder="1" applyAlignment="1" applyProtection="1">
      <alignment horizontal="right"/>
    </xf>
    <xf numFmtId="41" fontId="41" fillId="4" borderId="199" xfId="14" applyNumberFormat="1" applyFont="1" applyFill="1" applyBorder="1" applyAlignment="1" applyProtection="1">
      <alignment horizontal="right"/>
    </xf>
    <xf numFmtId="41" fontId="41" fillId="4" borderId="56" xfId="14" applyNumberFormat="1" applyFont="1" applyFill="1" applyBorder="1" applyAlignment="1" applyProtection="1">
      <alignment horizontal="right"/>
    </xf>
    <xf numFmtId="41" fontId="41" fillId="4" borderId="5" xfId="14" applyNumberFormat="1" applyFont="1" applyFill="1" applyBorder="1" applyAlignment="1" applyProtection="1">
      <alignment horizontal="right"/>
    </xf>
    <xf numFmtId="41" fontId="10" fillId="5" borderId="8" xfId="12" applyNumberFormat="1" applyFont="1" applyFill="1" applyBorder="1" applyAlignment="1" applyProtection="1">
      <alignment horizontal="right"/>
    </xf>
    <xf numFmtId="41" fontId="10" fillId="5" borderId="9" xfId="12" applyNumberFormat="1" applyFont="1" applyFill="1" applyBorder="1" applyAlignment="1" applyProtection="1">
      <alignment horizontal="right"/>
    </xf>
    <xf numFmtId="41" fontId="10" fillId="4" borderId="196" xfId="14" applyNumberFormat="1" applyFont="1" applyFill="1" applyBorder="1" applyAlignment="1" applyProtection="1">
      <alignment horizontal="right"/>
    </xf>
    <xf numFmtId="41" fontId="10" fillId="5" borderId="9" xfId="14" applyNumberFormat="1" applyFont="1" applyFill="1" applyBorder="1" applyAlignment="1" applyProtection="1">
      <alignment horizontal="right"/>
    </xf>
    <xf numFmtId="41" fontId="10" fillId="5" borderId="196" xfId="14" applyNumberFormat="1" applyFont="1" applyFill="1" applyBorder="1" applyAlignment="1" applyProtection="1">
      <alignment horizontal="right"/>
    </xf>
    <xf numFmtId="41" fontId="10" fillId="5" borderId="0" xfId="14" applyNumberFormat="1" applyFont="1" applyFill="1" applyBorder="1" applyAlignment="1" applyProtection="1">
      <alignment horizontal="right"/>
    </xf>
    <xf numFmtId="41" fontId="10" fillId="4" borderId="0" xfId="14" applyNumberFormat="1" applyFont="1" applyFill="1" applyBorder="1" applyAlignment="1" applyProtection="1">
      <alignment horizontal="right"/>
    </xf>
    <xf numFmtId="41" fontId="10" fillId="4" borderId="8" xfId="14" applyNumberFormat="1" applyFont="1" applyFill="1" applyBorder="1" applyAlignment="1" applyProtection="1">
      <alignment horizontal="right"/>
    </xf>
    <xf numFmtId="41" fontId="10" fillId="5" borderId="8" xfId="14" applyNumberFormat="1" applyFont="1" applyFill="1" applyBorder="1" applyAlignment="1" applyProtection="1">
      <alignment horizontal="right"/>
    </xf>
    <xf numFmtId="41" fontId="10" fillId="4" borderId="1" xfId="14" applyNumberFormat="1" applyFont="1" applyFill="1" applyBorder="1" applyAlignment="1" applyProtection="1">
      <alignment horizontal="right"/>
    </xf>
    <xf numFmtId="41" fontId="10" fillId="5" borderId="2" xfId="14" applyNumberFormat="1" applyFont="1" applyFill="1" applyBorder="1" applyAlignment="1" applyProtection="1">
      <alignment horizontal="right"/>
    </xf>
    <xf numFmtId="41" fontId="10" fillId="5" borderId="1" xfId="14" applyNumberFormat="1" applyFont="1" applyFill="1" applyBorder="1" applyAlignment="1" applyProtection="1">
      <alignment horizontal="right"/>
    </xf>
    <xf numFmtId="41" fontId="10" fillId="3" borderId="0" xfId="14" applyNumberFormat="1" applyFont="1" applyFill="1" applyBorder="1" applyAlignment="1" applyProtection="1">
      <alignment horizontal="right"/>
    </xf>
    <xf numFmtId="41" fontId="10" fillId="3" borderId="196" xfId="14" applyNumberFormat="1" applyFont="1" applyFill="1" applyBorder="1" applyAlignment="1" applyProtection="1">
      <alignment horizontal="right"/>
    </xf>
    <xf numFmtId="41" fontId="10" fillId="4" borderId="199" xfId="14" applyNumberFormat="1" applyFont="1" applyFill="1" applyBorder="1" applyAlignment="1" applyProtection="1">
      <alignment horizontal="right"/>
    </xf>
    <xf numFmtId="41" fontId="10" fillId="4" borderId="56" xfId="14" applyNumberFormat="1" applyFont="1" applyFill="1" applyBorder="1" applyAlignment="1" applyProtection="1">
      <alignment horizontal="right"/>
    </xf>
    <xf numFmtId="41" fontId="10" fillId="4" borderId="2" xfId="14" applyNumberFormat="1" applyFont="1" applyFill="1" applyBorder="1" applyAlignment="1" applyProtection="1">
      <alignment horizontal="right"/>
    </xf>
    <xf numFmtId="41" fontId="10" fillId="4" borderId="5" xfId="14" applyNumberFormat="1" applyFont="1" applyFill="1" applyBorder="1" applyAlignment="1" applyProtection="1">
      <alignment horizontal="right"/>
    </xf>
    <xf numFmtId="41" fontId="10" fillId="4" borderId="6" xfId="14" applyNumberFormat="1" applyFont="1" applyFill="1" applyBorder="1" applyAlignment="1" applyProtection="1">
      <alignment horizontal="right"/>
    </xf>
    <xf numFmtId="41" fontId="10" fillId="4" borderId="4" xfId="14" applyNumberFormat="1" applyFont="1" applyFill="1" applyBorder="1" applyAlignment="1" applyProtection="1">
      <alignment horizontal="right"/>
    </xf>
    <xf numFmtId="41" fontId="10" fillId="3" borderId="1" xfId="14" applyNumberFormat="1" applyFont="1" applyFill="1" applyBorder="1" applyAlignment="1" applyProtection="1">
      <alignment horizontal="right"/>
    </xf>
    <xf numFmtId="41" fontId="10" fillId="3" borderId="2" xfId="14" applyNumberFormat="1" applyFont="1" applyFill="1" applyBorder="1" applyAlignment="1" applyProtection="1">
      <alignment horizontal="right"/>
    </xf>
    <xf numFmtId="0" fontId="11" fillId="0" borderId="0" xfId="0" applyFont="1" applyAlignment="1"/>
    <xf numFmtId="164" fontId="18" fillId="4" borderId="90" xfId="2" applyNumberFormat="1" applyFont="1" applyFill="1" applyBorder="1" applyAlignment="1">
      <alignment horizontal="left"/>
    </xf>
    <xf numFmtId="164" fontId="18" fillId="4" borderId="90" xfId="0" applyNumberFormat="1" applyFont="1" applyFill="1" applyBorder="1" applyAlignment="1">
      <alignment horizontal="left"/>
    </xf>
    <xf numFmtId="164" fontId="21" fillId="4" borderId="92" xfId="7" applyNumberFormat="1" applyFont="1" applyFill="1" applyBorder="1" applyAlignment="1">
      <alignment horizontal="right" vertical="center"/>
    </xf>
    <xf numFmtId="164" fontId="18" fillId="4" borderId="92" xfId="0" applyNumberFormat="1" applyFont="1" applyFill="1" applyBorder="1" applyAlignment="1">
      <alignment horizontal="left"/>
    </xf>
    <xf numFmtId="164" fontId="21" fillId="4" borderId="0" xfId="7" applyNumberFormat="1" applyFont="1" applyFill="1" applyBorder="1" applyAlignment="1">
      <alignment horizontal="right" vertical="center"/>
    </xf>
    <xf numFmtId="164" fontId="18" fillId="4" borderId="0" xfId="0" applyNumberFormat="1" applyFont="1" applyFill="1" applyBorder="1" applyAlignment="1">
      <alignment horizontal="left"/>
    </xf>
    <xf numFmtId="195" fontId="11" fillId="0" borderId="0" xfId="0" applyNumberFormat="1" applyFont="1" applyAlignment="1"/>
    <xf numFmtId="0" fontId="101" fillId="0" borderId="0" xfId="31" applyFont="1" applyFill="1" applyBorder="1" applyAlignment="1" applyProtection="1">
      <alignment horizontal="center"/>
    </xf>
    <xf numFmtId="0" fontId="101" fillId="9" borderId="0" xfId="31" applyFont="1" applyFill="1" applyBorder="1" applyAlignment="1" applyProtection="1">
      <alignment horizontal="center"/>
    </xf>
    <xf numFmtId="0" fontId="102" fillId="0" borderId="0" xfId="31" applyFont="1" applyFill="1" applyBorder="1" applyAlignment="1" applyProtection="1">
      <alignment horizontal="center"/>
    </xf>
    <xf numFmtId="37" fontId="104" fillId="0" borderId="0" xfId="32" applyNumberFormat="1" applyFont="1" applyFill="1" applyBorder="1" applyAlignment="1" applyProtection="1">
      <alignment horizontal="center"/>
    </xf>
    <xf numFmtId="0" fontId="11" fillId="4" borderId="0" xfId="29" applyFont="1" applyFill="1" applyBorder="1" applyAlignment="1" applyProtection="1">
      <alignment horizontal="left" wrapText="1"/>
    </xf>
    <xf numFmtId="0" fontId="79" fillId="4" borderId="0" xfId="29" applyFont="1" applyFill="1" applyBorder="1" applyAlignment="1" applyProtection="1">
      <alignment horizontal="left" wrapText="1"/>
    </xf>
    <xf numFmtId="0" fontId="11" fillId="4" borderId="265" xfId="29" quotePrefix="1" applyFont="1" applyFill="1" applyBorder="1" applyAlignment="1" applyProtection="1">
      <alignment horizontal="left"/>
    </xf>
    <xf numFmtId="0" fontId="11" fillId="4" borderId="266" xfId="29" quotePrefix="1" applyFont="1" applyFill="1" applyBorder="1" applyAlignment="1" applyProtection="1">
      <alignment horizontal="left"/>
    </xf>
    <xf numFmtId="0" fontId="11" fillId="5" borderId="266" xfId="29" quotePrefix="1" applyFont="1" applyFill="1" applyBorder="1" applyAlignment="1" applyProtection="1">
      <alignment horizontal="left"/>
    </xf>
    <xf numFmtId="0" fontId="11" fillId="5" borderId="265" xfId="29" quotePrefix="1" applyFont="1" applyFill="1" applyBorder="1" applyAlignment="1" applyProtection="1">
      <alignment horizontal="left"/>
    </xf>
    <xf numFmtId="0" fontId="80" fillId="3" borderId="0" xfId="15" applyFont="1" applyFill="1" applyAlignment="1"/>
    <xf numFmtId="0" fontId="9" fillId="4" borderId="265" xfId="29" quotePrefix="1" applyFont="1" applyFill="1" applyBorder="1" applyAlignment="1" applyProtection="1">
      <alignment horizontal="left"/>
    </xf>
    <xf numFmtId="0" fontId="78" fillId="4" borderId="0" xfId="29" applyFont="1" applyFill="1" applyBorder="1" applyAlignment="1" applyProtection="1">
      <alignment horizontal="left" wrapText="1"/>
    </xf>
    <xf numFmtId="0" fontId="29" fillId="4" borderId="0" xfId="29" applyFont="1" applyFill="1" applyBorder="1" applyAlignment="1" applyProtection="1">
      <alignment horizontal="left" wrapText="1"/>
    </xf>
    <xf numFmtId="0" fontId="38" fillId="2" borderId="0" xfId="29" applyFont="1" applyFill="1" applyBorder="1" applyAlignment="1" applyProtection="1">
      <alignment horizontal="center" vertical="center"/>
    </xf>
    <xf numFmtId="0" fontId="11" fillId="5" borderId="0" xfId="29" applyFont="1" applyFill="1" applyBorder="1" applyAlignment="1" applyProtection="1">
      <alignment horizontal="left" wrapText="1"/>
    </xf>
    <xf numFmtId="0" fontId="22" fillId="5" borderId="0" xfId="29" applyFont="1" applyFill="1" applyBorder="1" applyAlignment="1" applyProtection="1">
      <alignment horizontal="left" wrapText="1"/>
    </xf>
    <xf numFmtId="0" fontId="78" fillId="5" borderId="0" xfId="29" applyFont="1" applyFill="1" applyBorder="1" applyAlignment="1" applyProtection="1">
      <alignment horizontal="left" wrapText="1"/>
    </xf>
    <xf numFmtId="0" fontId="81" fillId="8" borderId="0" xfId="0" applyFont="1" applyFill="1" applyAlignment="1">
      <alignment horizontal="center"/>
    </xf>
    <xf numFmtId="0" fontId="35" fillId="3" borderId="6" xfId="0" applyFont="1" applyFill="1" applyBorder="1" applyAlignment="1">
      <alignment horizontal="left"/>
    </xf>
    <xf numFmtId="0" fontId="1" fillId="2" borderId="0" xfId="0" applyFont="1" applyFill="1" applyAlignment="1">
      <alignment horizontal="center"/>
    </xf>
    <xf numFmtId="0" fontId="82" fillId="3" borderId="0" xfId="0" applyFont="1" applyFill="1" applyAlignment="1">
      <alignment horizontal="left"/>
    </xf>
    <xf numFmtId="0" fontId="83" fillId="4" borderId="1" xfId="0" applyFont="1" applyFill="1" applyBorder="1" applyAlignment="1">
      <alignment horizontal="center"/>
    </xf>
    <xf numFmtId="0" fontId="83" fillId="4" borderId="2" xfId="0" applyFont="1" applyFill="1" applyBorder="1" applyAlignment="1">
      <alignment horizontal="center"/>
    </xf>
    <xf numFmtId="0" fontId="83" fillId="4" borderId="3" xfId="0" applyFont="1" applyFill="1" applyBorder="1" applyAlignment="1">
      <alignment horizontal="center"/>
    </xf>
    <xf numFmtId="0" fontId="35" fillId="4" borderId="8" xfId="0" applyFont="1" applyFill="1" applyBorder="1" applyAlignment="1">
      <alignment horizontal="left"/>
    </xf>
    <xf numFmtId="0" fontId="35" fillId="4" borderId="9" xfId="0" applyFont="1" applyFill="1" applyBorder="1" applyAlignment="1">
      <alignment horizontal="left"/>
    </xf>
    <xf numFmtId="0" fontId="35" fillId="4" borderId="5" xfId="0" applyFont="1" applyFill="1" applyBorder="1" applyAlignment="1">
      <alignment horizontal="left"/>
    </xf>
    <xf numFmtId="0" fontId="35" fillId="4" borderId="7" xfId="0" applyFont="1" applyFill="1" applyBorder="1" applyAlignment="1">
      <alignment horizontal="left"/>
    </xf>
    <xf numFmtId="0" fontId="83" fillId="4" borderId="8" xfId="0" applyFont="1" applyFill="1" applyBorder="1" applyAlignment="1">
      <alignment horizontal="center"/>
    </xf>
    <xf numFmtId="0" fontId="83" fillId="4" borderId="9" xfId="0" applyFont="1" applyFill="1" applyBorder="1" applyAlignment="1">
      <alignment horizontal="center"/>
    </xf>
    <xf numFmtId="0" fontId="35" fillId="4" borderId="56" xfId="0" applyFont="1" applyFill="1" applyBorder="1" applyAlignment="1">
      <alignment horizontal="left"/>
    </xf>
    <xf numFmtId="0" fontId="35" fillId="4" borderId="19" xfId="0" applyFont="1" applyFill="1" applyBorder="1" applyAlignment="1">
      <alignment horizontal="left"/>
    </xf>
    <xf numFmtId="0" fontId="35" fillId="4" borderId="0" xfId="0" applyFont="1" applyFill="1" applyBorder="1" applyAlignment="1">
      <alignment horizontal="left" wrapText="1"/>
    </xf>
    <xf numFmtId="0" fontId="35" fillId="3" borderId="4" xfId="0" applyFont="1" applyFill="1" applyBorder="1" applyAlignment="1">
      <alignment horizontal="left" wrapText="1"/>
    </xf>
    <xf numFmtId="0" fontId="35" fillId="4" borderId="5" xfId="0" applyFont="1" applyFill="1" applyBorder="1" applyAlignment="1">
      <alignment horizontal="left" vertical="top" wrapText="1"/>
    </xf>
    <xf numFmtId="0" fontId="35" fillId="4" borderId="7" xfId="0" applyFont="1" applyFill="1" applyBorder="1" applyAlignment="1">
      <alignment horizontal="left" vertical="top" wrapText="1"/>
    </xf>
    <xf numFmtId="0" fontId="35" fillId="4" borderId="8" xfId="0" applyFont="1" applyFill="1" applyBorder="1" applyAlignment="1">
      <alignment horizontal="left" vertical="top" wrapText="1"/>
    </xf>
    <xf numFmtId="0" fontId="35" fillId="4" borderId="9" xfId="0" applyFont="1" applyFill="1" applyBorder="1" applyAlignment="1">
      <alignment horizontal="left" vertical="top" wrapText="1"/>
    </xf>
    <xf numFmtId="0" fontId="35" fillId="4" borderId="56" xfId="0" applyFont="1" applyFill="1" applyBorder="1" applyAlignment="1">
      <alignment horizontal="left" vertical="top" wrapText="1"/>
    </xf>
    <xf numFmtId="0" fontId="35" fillId="4" borderId="19" xfId="0" applyFont="1" applyFill="1" applyBorder="1" applyAlignment="1">
      <alignment horizontal="left" vertical="top" wrapText="1"/>
    </xf>
    <xf numFmtId="0" fontId="36" fillId="4" borderId="0" xfId="0" quotePrefix="1" applyFont="1" applyFill="1" applyBorder="1" applyAlignment="1">
      <alignment horizontal="left" vertical="top"/>
    </xf>
    <xf numFmtId="0" fontId="35" fillId="3" borderId="0" xfId="0" applyFont="1" applyFill="1" applyAlignment="1">
      <alignment horizontal="left" wrapText="1"/>
    </xf>
    <xf numFmtId="0" fontId="35" fillId="4" borderId="8" xfId="0" applyFont="1" applyFill="1" applyBorder="1" applyAlignment="1">
      <alignment horizontal="left" vertical="top"/>
    </xf>
    <xf numFmtId="0" fontId="35" fillId="4" borderId="9" xfId="0" applyFont="1" applyFill="1" applyBorder="1" applyAlignment="1">
      <alignment horizontal="left" vertical="top"/>
    </xf>
    <xf numFmtId="0" fontId="35" fillId="4" borderId="56" xfId="0" applyFont="1" applyFill="1" applyBorder="1" applyAlignment="1">
      <alignment horizontal="left" vertical="top"/>
    </xf>
    <xf numFmtId="0" fontId="35" fillId="4" borderId="19" xfId="0" applyFont="1" applyFill="1" applyBorder="1" applyAlignment="1">
      <alignment horizontal="left" vertical="top"/>
    </xf>
    <xf numFmtId="0" fontId="35" fillId="0" borderId="0" xfId="0" applyFont="1"/>
    <xf numFmtId="0" fontId="36" fillId="4" borderId="0" xfId="0" applyFont="1" applyFill="1" applyBorder="1" applyAlignment="1">
      <alignment horizontal="left" wrapText="1"/>
    </xf>
    <xf numFmtId="0" fontId="84" fillId="3" borderId="6" xfId="0" applyFont="1" applyFill="1" applyBorder="1" applyAlignment="1">
      <alignment horizontal="left"/>
    </xf>
    <xf numFmtId="0" fontId="86" fillId="4" borderId="0" xfId="30" applyFont="1" applyFill="1" applyBorder="1" applyAlignment="1">
      <alignment horizontal="left" wrapText="1"/>
    </xf>
    <xf numFmtId="0" fontId="36" fillId="4" borderId="0" xfId="0" applyFont="1" applyFill="1" applyBorder="1" applyAlignment="1">
      <alignment horizontal="left"/>
    </xf>
    <xf numFmtId="0" fontId="35" fillId="3" borderId="1" xfId="0" applyFont="1" applyFill="1" applyBorder="1" applyAlignment="1">
      <alignment horizontal="left"/>
    </xf>
    <xf numFmtId="0" fontId="35" fillId="3" borderId="3" xfId="0" applyFont="1" applyFill="1" applyBorder="1" applyAlignment="1">
      <alignment horizontal="left"/>
    </xf>
    <xf numFmtId="0" fontId="35" fillId="3" borderId="8" xfId="0" applyFont="1" applyFill="1" applyBorder="1" applyAlignment="1">
      <alignment horizontal="left"/>
    </xf>
    <xf numFmtId="0" fontId="35" fillId="3" borderId="9" xfId="0" applyFont="1" applyFill="1" applyBorder="1" applyAlignment="1">
      <alignment horizontal="left"/>
    </xf>
    <xf numFmtId="0" fontId="35" fillId="3" borderId="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5" xfId="0" applyFont="1" applyFill="1" applyBorder="1" applyAlignment="1">
      <alignment horizontal="left" vertical="top"/>
    </xf>
    <xf numFmtId="0" fontId="35" fillId="3" borderId="7" xfId="0" applyFont="1" applyFill="1" applyBorder="1" applyAlignment="1">
      <alignment horizontal="left" vertical="top"/>
    </xf>
    <xf numFmtId="0" fontId="35" fillId="3" borderId="8" xfId="0" applyFont="1" applyFill="1" applyBorder="1" applyAlignment="1">
      <alignment horizontal="left" vertical="top"/>
    </xf>
    <xf numFmtId="0" fontId="35" fillId="3" borderId="9" xfId="0" applyFont="1" applyFill="1" applyBorder="1" applyAlignment="1">
      <alignment horizontal="left" vertical="top"/>
    </xf>
    <xf numFmtId="0" fontId="35" fillId="3" borderId="56" xfId="0" applyFont="1" applyFill="1" applyBorder="1" applyAlignment="1">
      <alignment horizontal="left" vertical="top"/>
    </xf>
    <xf numFmtId="0" fontId="35" fillId="3" borderId="19" xfId="0" applyFont="1" applyFill="1" applyBorder="1" applyAlignment="1">
      <alignment horizontal="left" vertical="top"/>
    </xf>
    <xf numFmtId="0" fontId="35" fillId="3" borderId="56" xfId="0" applyFont="1" applyFill="1" applyBorder="1" applyAlignment="1">
      <alignment horizontal="left"/>
    </xf>
    <xf numFmtId="0" fontId="35" fillId="3" borderId="19" xfId="0" applyFont="1" applyFill="1" applyBorder="1" applyAlignment="1">
      <alignment horizontal="left"/>
    </xf>
    <xf numFmtId="0" fontId="35" fillId="3" borderId="0" xfId="0" applyFont="1" applyFill="1" applyAlignment="1">
      <alignment horizontal="left"/>
    </xf>
    <xf numFmtId="0" fontId="10" fillId="3" borderId="33" xfId="0" applyFont="1" applyFill="1" applyBorder="1" applyAlignment="1">
      <alignment horizontal="left" vertical="top"/>
    </xf>
    <xf numFmtId="0" fontId="10" fillId="3" borderId="0" xfId="0" applyFont="1" applyFill="1" applyBorder="1" applyAlignment="1">
      <alignment horizontal="left"/>
    </xf>
    <xf numFmtId="0" fontId="11" fillId="3" borderId="282" xfId="0" applyFont="1" applyFill="1" applyBorder="1" applyAlignment="1">
      <alignment horizontal="left" vertical="top" wrapText="1"/>
    </xf>
    <xf numFmtId="0" fontId="11" fillId="3" borderId="283" xfId="0" applyFont="1" applyFill="1" applyBorder="1" applyAlignment="1">
      <alignment horizontal="left" vertical="top" wrapText="1"/>
    </xf>
    <xf numFmtId="0" fontId="11" fillId="3" borderId="0" xfId="0" applyFont="1" applyFill="1" applyAlignment="1">
      <alignment horizontal="left"/>
    </xf>
    <xf numFmtId="0" fontId="11" fillId="3" borderId="6" xfId="0" applyFont="1" applyFill="1" applyBorder="1" applyAlignment="1">
      <alignment horizontal="left"/>
    </xf>
    <xf numFmtId="0" fontId="11" fillId="3" borderId="217" xfId="0" applyFont="1" applyFill="1" applyBorder="1" applyAlignment="1">
      <alignment horizontal="left" wrapText="1"/>
    </xf>
    <xf numFmtId="0" fontId="11" fillId="3" borderId="217"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Border="1" applyAlignment="1">
      <alignment horizontal="left" wrapText="1"/>
    </xf>
    <xf numFmtId="0" fontId="4" fillId="3" borderId="0" xfId="0" applyFont="1" applyFill="1" applyBorder="1" applyAlignment="1">
      <alignment horizontal="left"/>
    </xf>
    <xf numFmtId="0" fontId="4" fillId="3" borderId="9" xfId="0" applyFont="1" applyFill="1" applyBorder="1" applyAlignment="1">
      <alignment horizontal="left"/>
    </xf>
    <xf numFmtId="0" fontId="10" fillId="3" borderId="0" xfId="0" applyFont="1" applyFill="1" applyBorder="1" applyAlignment="1">
      <alignment horizontal="left" wrapText="1"/>
    </xf>
    <xf numFmtId="0" fontId="10" fillId="4" borderId="0" xfId="0" quotePrefix="1" applyFont="1" applyFill="1" applyBorder="1" applyAlignment="1">
      <alignment horizontal="left" wrapText="1"/>
    </xf>
    <xf numFmtId="0" fontId="4" fillId="3" borderId="20" xfId="0" applyFont="1" applyFill="1" applyBorder="1" applyAlignment="1">
      <alignment horizontal="left"/>
    </xf>
    <xf numFmtId="0" fontId="4" fillId="3" borderId="53" xfId="0" applyFont="1" applyFill="1" applyBorder="1" applyAlignment="1">
      <alignment horizontal="left"/>
    </xf>
    <xf numFmtId="0" fontId="4" fillId="3" borderId="50" xfId="0" applyFont="1" applyFill="1" applyBorder="1" applyAlignment="1">
      <alignment horizontal="left"/>
    </xf>
    <xf numFmtId="0" fontId="4" fillId="4" borderId="53" xfId="0" applyFont="1" applyFill="1" applyBorder="1" applyAlignment="1">
      <alignment horizontal="left"/>
    </xf>
    <xf numFmtId="0" fontId="4" fillId="4" borderId="8" xfId="0" quotePrefix="1" applyFont="1" applyFill="1" applyBorder="1" applyAlignment="1">
      <alignment horizontal="left" wrapText="1"/>
    </xf>
    <xf numFmtId="0" fontId="4" fillId="4" borderId="0" xfId="0" quotePrefix="1" applyFont="1" applyFill="1" applyBorder="1" applyAlignment="1">
      <alignment horizontal="left" wrapText="1"/>
    </xf>
    <xf numFmtId="0" fontId="4" fillId="4" borderId="9" xfId="0" quotePrefix="1" applyFont="1" applyFill="1" applyBorder="1" applyAlignment="1">
      <alignment horizontal="left" wrapText="1"/>
    </xf>
    <xf numFmtId="0" fontId="4" fillId="4" borderId="56" xfId="0" quotePrefix="1" applyFont="1" applyFill="1" applyBorder="1" applyAlignment="1">
      <alignment horizontal="left" wrapText="1"/>
    </xf>
    <xf numFmtId="0" fontId="4" fillId="4" borderId="4" xfId="0" quotePrefix="1" applyFont="1" applyFill="1" applyBorder="1" applyAlignment="1">
      <alignment horizontal="left" wrapText="1"/>
    </xf>
    <xf numFmtId="0" fontId="4" fillId="4" borderId="19" xfId="0" quotePrefix="1" applyFont="1" applyFill="1" applyBorder="1" applyAlignment="1">
      <alignment horizontal="left" wrapText="1"/>
    </xf>
    <xf numFmtId="0" fontId="15" fillId="4" borderId="4" xfId="0" quotePrefix="1" applyFont="1" applyFill="1" applyBorder="1" applyAlignment="1">
      <alignment horizontal="left" vertical="top"/>
    </xf>
    <xf numFmtId="0" fontId="4" fillId="4" borderId="0" xfId="0" quotePrefix="1" applyFont="1" applyFill="1" applyBorder="1" applyAlignment="1">
      <alignment horizontal="left" vertical="top"/>
    </xf>
    <xf numFmtId="0" fontId="4" fillId="4" borderId="5" xfId="0" quotePrefix="1" applyFont="1" applyFill="1" applyBorder="1" applyAlignment="1">
      <alignment horizontal="left" wrapText="1"/>
    </xf>
    <xf numFmtId="0" fontId="4" fillId="4" borderId="6" xfId="0" quotePrefix="1" applyFont="1" applyFill="1" applyBorder="1" applyAlignment="1">
      <alignment horizontal="left" wrapText="1"/>
    </xf>
    <xf numFmtId="0" fontId="4" fillId="4" borderId="7" xfId="0" quotePrefix="1" applyFont="1" applyFill="1" applyBorder="1" applyAlignment="1">
      <alignment horizontal="left" wrapText="1"/>
    </xf>
    <xf numFmtId="0" fontId="5" fillId="3" borderId="0" xfId="0" applyFont="1" applyFill="1" applyBorder="1" applyAlignment="1">
      <alignment horizontal="left"/>
    </xf>
    <xf numFmtId="164" fontId="7" fillId="3" borderId="2" xfId="0" applyNumberFormat="1" applyFont="1" applyFill="1" applyBorder="1" applyAlignment="1">
      <alignment horizontal="center"/>
    </xf>
    <xf numFmtId="0" fontId="4" fillId="3" borderId="4" xfId="0" applyNumberFormat="1" applyFont="1" applyFill="1" applyBorder="1" applyAlignment="1">
      <alignment horizontal="center"/>
    </xf>
    <xf numFmtId="0" fontId="4" fillId="3" borderId="0" xfId="0" applyFont="1" applyFill="1" applyBorder="1" applyAlignment="1">
      <alignment horizontal="right" vertical="top"/>
    </xf>
    <xf numFmtId="0" fontId="5" fillId="0" borderId="0" xfId="15" applyFont="1" applyAlignment="1"/>
    <xf numFmtId="0" fontId="10" fillId="4" borderId="0" xfId="15" applyFont="1" applyFill="1" applyBorder="1" applyAlignment="1" applyProtection="1">
      <alignment horizontal="left" vertical="top" wrapText="1"/>
      <protection locked="0"/>
    </xf>
    <xf numFmtId="0" fontId="38" fillId="2" borderId="0" xfId="15" applyFont="1" applyFill="1" applyAlignment="1" applyProtection="1">
      <alignment horizontal="center"/>
    </xf>
    <xf numFmtId="0" fontId="4" fillId="4" borderId="195" xfId="15" applyFont="1" applyFill="1" applyBorder="1" applyAlignment="1" applyProtection="1">
      <alignment horizontal="left"/>
    </xf>
    <xf numFmtId="0" fontId="7" fillId="4" borderId="0" xfId="15" applyFont="1" applyFill="1" applyAlignment="1" applyProtection="1">
      <alignment horizontal="left"/>
    </xf>
    <xf numFmtId="0" fontId="5" fillId="4" borderId="0" xfId="15" applyFont="1" applyFill="1" applyAlignment="1" applyProtection="1">
      <alignment horizontal="left"/>
    </xf>
    <xf numFmtId="0" fontId="4" fillId="4" borderId="0" xfId="15" applyFont="1" applyFill="1" applyAlignment="1" applyProtection="1">
      <alignment horizontal="left"/>
    </xf>
    <xf numFmtId="0" fontId="7" fillId="4" borderId="1" xfId="15" applyFont="1" applyFill="1" applyBorder="1" applyAlignment="1" applyProtection="1">
      <alignment horizontal="center" vertical="center"/>
    </xf>
    <xf numFmtId="0" fontId="7" fillId="4" borderId="3" xfId="15" applyFont="1" applyFill="1" applyBorder="1" applyAlignment="1" applyProtection="1">
      <alignment horizontal="center" vertical="center"/>
    </xf>
    <xf numFmtId="0" fontId="7" fillId="4" borderId="1" xfId="15" applyFont="1" applyFill="1" applyBorder="1" applyAlignment="1" applyProtection="1">
      <alignment horizontal="center"/>
    </xf>
    <xf numFmtId="0" fontId="7" fillId="4" borderId="2" xfId="15" applyFont="1" applyFill="1" applyBorder="1" applyAlignment="1" applyProtection="1">
      <alignment horizontal="center"/>
    </xf>
    <xf numFmtId="0" fontId="7" fillId="4" borderId="3" xfId="15" applyFont="1" applyFill="1" applyBorder="1" applyAlignment="1" applyProtection="1">
      <alignment horizontal="center"/>
    </xf>
    <xf numFmtId="0" fontId="4" fillId="4" borderId="1" xfId="15" applyFont="1" applyFill="1" applyBorder="1" applyAlignment="1" applyProtection="1">
      <alignment horizontal="center"/>
    </xf>
    <xf numFmtId="0" fontId="4" fillId="4" borderId="3" xfId="15" applyFont="1" applyFill="1" applyBorder="1" applyAlignment="1" applyProtection="1">
      <alignment horizontal="center"/>
    </xf>
    <xf numFmtId="0" fontId="22" fillId="4" borderId="0" xfId="15" applyFont="1" applyFill="1" applyAlignment="1" applyProtection="1">
      <alignment horizontal="left"/>
    </xf>
    <xf numFmtId="0" fontId="11" fillId="3" borderId="0" xfId="15" applyFont="1" applyFill="1" applyAlignment="1" applyProtection="1">
      <alignment horizontal="left"/>
    </xf>
    <xf numFmtId="0" fontId="10" fillId="0" borderId="0" xfId="0" quotePrefix="1" applyFont="1" applyFill="1" applyBorder="1" applyAlignment="1">
      <alignment horizontal="left" wrapText="1"/>
    </xf>
    <xf numFmtId="0" fontId="10" fillId="0" borderId="0" xfId="0" applyFont="1" applyFill="1" applyBorder="1" applyAlignment="1">
      <alignment horizontal="left" wrapText="1"/>
    </xf>
    <xf numFmtId="0" fontId="10" fillId="4" borderId="0" xfId="0" applyFont="1" applyFill="1" applyBorder="1" applyAlignment="1">
      <alignment horizontal="left" wrapText="1"/>
    </xf>
    <xf numFmtId="0" fontId="10" fillId="0" borderId="0" xfId="0" quotePrefix="1" applyFont="1" applyFill="1" applyBorder="1" applyAlignment="1">
      <alignment horizontal="left"/>
    </xf>
    <xf numFmtId="0" fontId="10" fillId="0" borderId="0" xfId="0" applyFont="1" applyFill="1" applyBorder="1" applyAlignment="1">
      <alignment horizontal="left"/>
    </xf>
    <xf numFmtId="0" fontId="7" fillId="3" borderId="0" xfId="0" applyFont="1" applyFill="1" applyBorder="1" applyAlignment="1">
      <alignment horizontal="left"/>
    </xf>
    <xf numFmtId="0" fontId="4" fillId="3" borderId="28" xfId="0" applyFont="1" applyFill="1" applyBorder="1" applyAlignment="1">
      <alignment horizontal="left"/>
    </xf>
    <xf numFmtId="0" fontId="7" fillId="3" borderId="30" xfId="0" applyFont="1" applyFill="1" applyBorder="1" applyAlignment="1">
      <alignment horizontal="left"/>
    </xf>
    <xf numFmtId="0" fontId="4" fillId="3" borderId="27" xfId="0" applyFont="1" applyFill="1" applyBorder="1" applyAlignment="1">
      <alignment horizontal="left"/>
    </xf>
    <xf numFmtId="0" fontId="7" fillId="3" borderId="4" xfId="0" applyFont="1" applyFill="1" applyBorder="1" applyAlignment="1">
      <alignment horizontal="left"/>
    </xf>
    <xf numFmtId="0" fontId="9" fillId="3" borderId="33" xfId="0" applyFont="1" applyFill="1" applyBorder="1" applyAlignment="1">
      <alignment horizontal="left"/>
    </xf>
    <xf numFmtId="0" fontId="10" fillId="4" borderId="0" xfId="0" applyFont="1" applyFill="1" applyBorder="1" applyAlignment="1">
      <alignment horizontal="left"/>
    </xf>
    <xf numFmtId="0" fontId="7" fillId="3" borderId="25" xfId="0" applyFont="1" applyFill="1" applyBorder="1" applyAlignment="1">
      <alignment horizontal="left"/>
    </xf>
    <xf numFmtId="0" fontId="7" fillId="3" borderId="20" xfId="0" applyFont="1" applyFill="1" applyBorder="1" applyAlignment="1">
      <alignment horizontal="left"/>
    </xf>
    <xf numFmtId="0" fontId="4" fillId="3" borderId="13" xfId="0" applyFont="1" applyFill="1" applyBorder="1" applyAlignment="1">
      <alignment horizontal="left"/>
    </xf>
    <xf numFmtId="0" fontId="4" fillId="3" borderId="10" xfId="0" applyFont="1" applyFill="1" applyBorder="1" applyAlignment="1">
      <alignment horizontal="left"/>
    </xf>
    <xf numFmtId="0" fontId="7" fillId="3" borderId="24" xfId="0" applyFont="1" applyFill="1" applyBorder="1" applyAlignment="1">
      <alignment horizontal="left"/>
    </xf>
    <xf numFmtId="0" fontId="4" fillId="3" borderId="16" xfId="0" applyFont="1" applyFill="1" applyBorder="1" applyAlignment="1">
      <alignment horizontal="left"/>
    </xf>
    <xf numFmtId="0" fontId="5" fillId="3" borderId="0" xfId="0" applyFont="1" applyFill="1" applyAlignment="1">
      <alignment horizontal="left"/>
    </xf>
    <xf numFmtId="0" fontId="3" fillId="3" borderId="0" xfId="0" applyFont="1" applyFill="1" applyAlignment="1">
      <alignment horizontal="left"/>
    </xf>
    <xf numFmtId="164" fontId="4" fillId="3" borderId="0" xfId="0" applyNumberFormat="1" applyFont="1" applyFill="1" applyBorder="1" applyAlignment="1">
      <alignment horizontal="right"/>
    </xf>
    <xf numFmtId="0" fontId="4" fillId="3" borderId="4" xfId="0" applyFont="1" applyFill="1" applyBorder="1" applyAlignment="1">
      <alignment horizontal="center" vertic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4" fillId="3" borderId="0" xfId="0" applyFont="1" applyFill="1" applyBorder="1" applyAlignment="1">
      <alignment horizontal="center"/>
    </xf>
    <xf numFmtId="0" fontId="7" fillId="3" borderId="10" xfId="0" applyFont="1" applyFill="1" applyBorder="1" applyAlignment="1"/>
    <xf numFmtId="0" fontId="7" fillId="3" borderId="10" xfId="0" applyFont="1" applyFill="1" applyBorder="1" applyAlignment="1">
      <alignment horizontal="left"/>
    </xf>
    <xf numFmtId="0" fontId="1" fillId="2" borderId="0" xfId="0" applyFont="1" applyFill="1" applyAlignment="1">
      <alignment horizontal="center" wrapText="1"/>
    </xf>
    <xf numFmtId="0" fontId="7" fillId="3" borderId="16" xfId="0" applyFont="1" applyFill="1" applyBorder="1" applyAlignment="1">
      <alignment horizontal="left"/>
    </xf>
    <xf numFmtId="0" fontId="4" fillId="3" borderId="10" xfId="0" applyFont="1" applyFill="1" applyBorder="1" applyAlignment="1">
      <alignment horizontal="left" wrapText="1"/>
    </xf>
    <xf numFmtId="0" fontId="12" fillId="3" borderId="0" xfId="0" applyFont="1" applyFill="1" applyAlignment="1">
      <alignment horizontal="left"/>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164" fontId="11" fillId="3" borderId="4" xfId="0" applyNumberFormat="1" applyFont="1" applyFill="1" applyBorder="1" applyAlignment="1">
      <alignment horizontal="center"/>
    </xf>
    <xf numFmtId="164" fontId="11" fillId="3" borderId="6" xfId="0" applyNumberFormat="1" applyFont="1" applyFill="1" applyBorder="1" applyAlignment="1">
      <alignment horizontal="right"/>
    </xf>
    <xf numFmtId="164" fontId="11" fillId="3" borderId="0" xfId="0" applyNumberFormat="1" applyFont="1" applyFill="1" applyBorder="1" applyAlignment="1">
      <alignment horizontal="right"/>
    </xf>
    <xf numFmtId="0" fontId="11" fillId="3" borderId="34" xfId="0" applyFont="1" applyFill="1" applyBorder="1" applyAlignment="1">
      <alignment horizontal="left"/>
    </xf>
    <xf numFmtId="0" fontId="11" fillId="3" borderId="37" xfId="0" applyFont="1" applyFill="1" applyBorder="1" applyAlignment="1">
      <alignment horizontal="left"/>
    </xf>
    <xf numFmtId="0" fontId="11" fillId="3" borderId="40" xfId="0" applyFont="1" applyFill="1" applyBorder="1" applyAlignment="1">
      <alignment horizontal="left"/>
    </xf>
    <xf numFmtId="0" fontId="11" fillId="3" borderId="41" xfId="0" applyFont="1" applyFill="1" applyBorder="1" applyAlignment="1">
      <alignment horizontal="left"/>
    </xf>
    <xf numFmtId="0" fontId="11" fillId="3" borderId="42" xfId="0" applyFont="1" applyFill="1" applyBorder="1" applyAlignment="1">
      <alignment horizontal="left"/>
    </xf>
    <xf numFmtId="0" fontId="11" fillId="3" borderId="45" xfId="0" applyFont="1" applyFill="1" applyBorder="1" applyAlignment="1">
      <alignment horizontal="left"/>
    </xf>
    <xf numFmtId="0" fontId="11" fillId="3" borderId="46" xfId="0" applyFont="1" applyFill="1" applyBorder="1" applyAlignment="1">
      <alignment horizontal="left"/>
    </xf>
    <xf numFmtId="0" fontId="11" fillId="3" borderId="47" xfId="0" applyFont="1" applyFill="1" applyBorder="1" applyAlignment="1">
      <alignment horizontal="left"/>
    </xf>
    <xf numFmtId="0" fontId="11" fillId="4" borderId="47" xfId="0" applyFont="1" applyFill="1" applyBorder="1" applyAlignment="1">
      <alignment horizontal="left"/>
    </xf>
    <xf numFmtId="0" fontId="11" fillId="4" borderId="4" xfId="0" applyFont="1" applyFill="1" applyBorder="1" applyAlignment="1">
      <alignment horizontal="left"/>
    </xf>
    <xf numFmtId="0" fontId="11" fillId="3" borderId="30" xfId="0" applyFont="1" applyFill="1" applyBorder="1" applyAlignment="1">
      <alignment horizontal="left"/>
    </xf>
    <xf numFmtId="0" fontId="10" fillId="4" borderId="198" xfId="12" applyFont="1" applyFill="1" applyBorder="1" applyAlignment="1" applyProtection="1">
      <alignment horizontal="left" vertical="top"/>
    </xf>
    <xf numFmtId="0" fontId="10" fillId="4" borderId="197" xfId="12" applyFont="1" applyFill="1" applyBorder="1" applyAlignment="1" applyProtection="1">
      <alignment horizontal="left" vertical="top"/>
    </xf>
    <xf numFmtId="0" fontId="10" fillId="4" borderId="195" xfId="12" applyFont="1" applyFill="1" applyBorder="1" applyAlignment="1" applyProtection="1">
      <alignment horizontal="left" vertical="top"/>
    </xf>
    <xf numFmtId="0" fontId="10" fillId="4" borderId="197" xfId="12" applyFont="1" applyFill="1" applyBorder="1" applyAlignment="1" applyProtection="1">
      <alignment horizontal="left" vertical="top" wrapText="1"/>
    </xf>
    <xf numFmtId="0" fontId="10" fillId="3" borderId="195" xfId="12" applyFont="1" applyFill="1" applyBorder="1" applyAlignment="1" applyProtection="1">
      <alignment horizontal="left" vertical="top"/>
    </xf>
    <xf numFmtId="0" fontId="10" fillId="3" borderId="197" xfId="12" applyFont="1" applyFill="1" applyBorder="1" applyAlignment="1" applyProtection="1">
      <alignment horizontal="left" vertical="top"/>
    </xf>
    <xf numFmtId="0" fontId="10" fillId="3" borderId="197" xfId="12" applyFont="1" applyFill="1" applyBorder="1" applyAlignment="1" applyProtection="1">
      <alignment horizontal="left" vertical="top" wrapText="1"/>
    </xf>
    <xf numFmtId="0" fontId="41" fillId="3" borderId="197" xfId="12" applyFont="1" applyFill="1" applyBorder="1" applyAlignment="1" applyProtection="1">
      <alignment horizontal="left" vertical="top"/>
    </xf>
    <xf numFmtId="0" fontId="41" fillId="3" borderId="198" xfId="12" applyFont="1" applyFill="1" applyBorder="1" applyAlignment="1" applyProtection="1">
      <alignment horizontal="left" vertical="top"/>
    </xf>
    <xf numFmtId="0" fontId="38" fillId="2" borderId="0" xfId="12" applyFont="1" applyFill="1" applyBorder="1" applyAlignment="1" applyProtection="1">
      <alignment horizontal="center" vertical="center"/>
    </xf>
    <xf numFmtId="0" fontId="22" fillId="5" borderId="0" xfId="12" applyFont="1" applyFill="1" applyBorder="1" applyAlignment="1" applyProtection="1">
      <alignment horizontal="left"/>
    </xf>
    <xf numFmtId="164" fontId="41" fillId="5" borderId="1" xfId="12" applyNumberFormat="1" applyFont="1" applyFill="1" applyBorder="1" applyAlignment="1" applyProtection="1">
      <alignment horizontal="center"/>
    </xf>
    <xf numFmtId="164" fontId="41" fillId="5" borderId="2" xfId="12" applyNumberFormat="1" applyFont="1" applyFill="1" applyBorder="1" applyAlignment="1" applyProtection="1">
      <alignment horizontal="center"/>
    </xf>
    <xf numFmtId="164" fontId="41" fillId="5" borderId="3" xfId="12" applyNumberFormat="1" applyFont="1" applyFill="1" applyBorder="1" applyAlignment="1" applyProtection="1">
      <alignment horizontal="center"/>
    </xf>
    <xf numFmtId="0" fontId="41" fillId="3" borderId="0" xfId="12" applyFont="1" applyFill="1" applyBorder="1" applyAlignment="1" applyProtection="1">
      <alignment horizontal="left"/>
    </xf>
    <xf numFmtId="0" fontId="40" fillId="3" borderId="0" xfId="12" applyFont="1" applyFill="1" applyBorder="1" applyAlignment="1" applyProtection="1">
      <alignment horizontal="left" vertical="center" wrapText="1"/>
    </xf>
    <xf numFmtId="0" fontId="41" fillId="4" borderId="197" xfId="12" applyFont="1" applyFill="1" applyBorder="1" applyAlignment="1" applyProtection="1">
      <alignment horizontal="left" vertical="top"/>
    </xf>
    <xf numFmtId="0" fontId="10" fillId="4" borderId="197" xfId="15" applyFont="1" applyFill="1" applyBorder="1" applyAlignment="1" applyProtection="1">
      <alignment horizontal="left" vertical="top"/>
    </xf>
    <xf numFmtId="0" fontId="41" fillId="4" borderId="198" xfId="12" applyFont="1" applyFill="1" applyBorder="1" applyAlignment="1" applyProtection="1">
      <alignment horizontal="left"/>
    </xf>
    <xf numFmtId="0" fontId="135" fillId="5" borderId="0" xfId="12" applyFont="1" applyFill="1" applyBorder="1" applyAlignment="1" applyProtection="1">
      <alignment horizontal="left" vertical="top"/>
    </xf>
    <xf numFmtId="0" fontId="44" fillId="4" borderId="0" xfId="12" applyFont="1" applyFill="1" applyBorder="1" applyAlignment="1" applyProtection="1">
      <alignment horizontal="center"/>
    </xf>
    <xf numFmtId="0" fontId="41" fillId="3" borderId="197" xfId="16" applyFont="1" applyFill="1" applyBorder="1" applyAlignment="1" applyProtection="1">
      <alignment horizontal="left" vertical="top"/>
    </xf>
    <xf numFmtId="0" fontId="41" fillId="4" borderId="198" xfId="12" applyFont="1" applyFill="1" applyBorder="1" applyAlignment="1" applyProtection="1">
      <alignment horizontal="left" vertical="top"/>
    </xf>
    <xf numFmtId="0" fontId="41" fillId="4" borderId="197" xfId="12" applyFont="1" applyFill="1" applyBorder="1" applyAlignment="1" applyProtection="1">
      <alignment vertical="top"/>
    </xf>
    <xf numFmtId="0" fontId="10" fillId="4" borderId="197" xfId="15" applyFont="1" applyFill="1" applyBorder="1" applyAlignment="1" applyProtection="1">
      <alignment vertical="top"/>
    </xf>
    <xf numFmtId="0" fontId="10" fillId="4" borderId="195" xfId="16" applyFont="1" applyFill="1" applyBorder="1" applyAlignment="1" applyProtection="1">
      <alignment horizontal="left" vertical="top"/>
    </xf>
    <xf numFmtId="0" fontId="10" fillId="4" borderId="197" xfId="16" applyFont="1" applyFill="1" applyBorder="1" applyAlignment="1" applyProtection="1">
      <alignment horizontal="left" vertical="top"/>
    </xf>
    <xf numFmtId="0" fontId="22" fillId="5" borderId="0" xfId="12" applyNumberFormat="1" applyFont="1" applyFill="1" applyBorder="1" applyAlignment="1" applyProtection="1">
      <alignment horizontal="left" vertical="top" wrapText="1"/>
      <protection locked="0"/>
    </xf>
    <xf numFmtId="0" fontId="10" fillId="3" borderId="197" xfId="24" applyFont="1" applyFill="1" applyBorder="1" applyAlignment="1" applyProtection="1">
      <alignment horizontal="left" vertical="top"/>
    </xf>
    <xf numFmtId="37" fontId="41" fillId="3" borderId="198" xfId="13" applyFont="1" applyFill="1" applyBorder="1" applyAlignment="1" applyProtection="1">
      <alignment horizontal="left" vertical="top" wrapText="1"/>
    </xf>
    <xf numFmtId="37" fontId="41" fillId="3" borderId="198" xfId="13" applyFont="1" applyFill="1" applyBorder="1" applyAlignment="1" applyProtection="1">
      <alignment horizontal="left" vertical="top"/>
    </xf>
    <xf numFmtId="0" fontId="10" fillId="3" borderId="195" xfId="24" applyFont="1" applyFill="1" applyBorder="1" applyAlignment="1" applyProtection="1">
      <alignment horizontal="left" vertical="top"/>
    </xf>
    <xf numFmtId="0" fontId="10" fillId="4" borderId="197" xfId="24" applyFont="1" applyFill="1" applyBorder="1" applyAlignment="1" applyProtection="1">
      <alignment horizontal="left" vertical="top"/>
    </xf>
    <xf numFmtId="0" fontId="10" fillId="4" borderId="195" xfId="24" applyFont="1" applyFill="1" applyBorder="1" applyAlignment="1" applyProtection="1">
      <alignment horizontal="left" vertical="top"/>
    </xf>
    <xf numFmtId="0" fontId="22" fillId="4" borderId="0" xfId="12" applyNumberFormat="1" applyFont="1" applyFill="1" applyBorder="1" applyAlignment="1" applyProtection="1">
      <alignment horizontal="left" vertical="top" wrapText="1"/>
      <protection locked="0"/>
    </xf>
    <xf numFmtId="0" fontId="22" fillId="4" borderId="0" xfId="13" applyNumberFormat="1" applyFont="1" applyFill="1" applyAlignment="1" applyProtection="1">
      <alignment horizontal="left" vertical="top" wrapText="1"/>
      <protection locked="0"/>
    </xf>
    <xf numFmtId="37" fontId="41" fillId="4" borderId="198" xfId="13" applyFont="1" applyFill="1" applyBorder="1" applyAlignment="1" applyProtection="1">
      <alignment horizontal="left" vertical="top"/>
    </xf>
    <xf numFmtId="0" fontId="10" fillId="3" borderId="0" xfId="24" applyFont="1" applyFill="1" applyBorder="1" applyAlignment="1" applyProtection="1">
      <alignment horizontal="left" vertical="top" wrapText="1"/>
    </xf>
    <xf numFmtId="37" fontId="10" fillId="4" borderId="197" xfId="13" applyFont="1" applyFill="1" applyBorder="1" applyAlignment="1" applyProtection="1">
      <alignment horizontal="left" vertical="top"/>
    </xf>
    <xf numFmtId="0" fontId="10" fillId="3" borderId="198" xfId="24" applyFont="1" applyFill="1" applyBorder="1" applyAlignment="1" applyProtection="1">
      <alignment horizontal="left" vertical="top" wrapText="1"/>
    </xf>
    <xf numFmtId="0" fontId="40" fillId="3" borderId="0" xfId="12" applyFont="1" applyFill="1" applyBorder="1" applyAlignment="1" applyProtection="1">
      <alignment horizontal="left" vertical="center"/>
    </xf>
    <xf numFmtId="0" fontId="10" fillId="5" borderId="0" xfId="12" applyFont="1" applyFill="1" applyBorder="1" applyAlignment="1" applyProtection="1">
      <alignment horizontal="left"/>
    </xf>
    <xf numFmtId="0" fontId="42" fillId="5" borderId="0" xfId="12" quotePrefix="1" applyFont="1" applyFill="1" applyBorder="1" applyAlignment="1" applyProtection="1">
      <alignment horizontal="left"/>
    </xf>
    <xf numFmtId="0" fontId="41" fillId="4" borderId="0" xfId="12" applyFont="1" applyFill="1" applyBorder="1" applyAlignment="1" applyProtection="1">
      <alignment horizontal="left" vertical="top"/>
    </xf>
    <xf numFmtId="0" fontId="10" fillId="4" borderId="198" xfId="20" applyFont="1" applyFill="1" applyBorder="1" applyAlignment="1" applyProtection="1">
      <alignment horizontal="left" vertical="top"/>
    </xf>
    <xf numFmtId="0" fontId="10" fillId="4" borderId="0" xfId="20" applyFont="1" applyFill="1" applyBorder="1" applyAlignment="1" applyProtection="1">
      <alignment horizontal="left" vertical="top"/>
    </xf>
    <xf numFmtId="0" fontId="41" fillId="4" borderId="197" xfId="16" applyFont="1" applyFill="1" applyBorder="1" applyAlignment="1" applyProtection="1">
      <alignment horizontal="left"/>
    </xf>
    <xf numFmtId="37" fontId="41" fillId="4" borderId="197" xfId="13" applyFont="1" applyFill="1" applyBorder="1" applyAlignment="1" applyProtection="1">
      <alignment horizontal="left"/>
    </xf>
    <xf numFmtId="0" fontId="41" fillId="4" borderId="197" xfId="16" applyFont="1" applyFill="1" applyBorder="1" applyAlignment="1" applyProtection="1">
      <alignment horizontal="left" vertical="top"/>
    </xf>
    <xf numFmtId="0" fontId="18" fillId="5" borderId="0" xfId="12" applyFont="1" applyFill="1" applyBorder="1" applyAlignment="1" applyProtection="1">
      <alignment horizontal="left"/>
    </xf>
    <xf numFmtId="37" fontId="5" fillId="0" borderId="0" xfId="17" applyFont="1" applyFill="1" applyAlignment="1" applyProtection="1">
      <alignment horizontal="left" vertical="top"/>
    </xf>
    <xf numFmtId="0" fontId="5" fillId="3" borderId="197" xfId="12" applyFont="1" applyFill="1" applyBorder="1" applyAlignment="1" applyProtection="1">
      <alignment horizontal="left"/>
    </xf>
    <xf numFmtId="0" fontId="5" fillId="3" borderId="202" xfId="12" applyFont="1" applyFill="1" applyBorder="1" applyAlignment="1" applyProtection="1">
      <alignment horizontal="left"/>
    </xf>
    <xf numFmtId="0" fontId="18" fillId="3" borderId="198" xfId="12" applyFont="1" applyFill="1" applyBorder="1" applyAlignment="1" applyProtection="1">
      <alignment horizontal="left"/>
    </xf>
    <xf numFmtId="0" fontId="18" fillId="3" borderId="200" xfId="12" applyFont="1" applyFill="1" applyBorder="1" applyAlignment="1" applyProtection="1">
      <alignment horizontal="left"/>
    </xf>
    <xf numFmtId="0" fontId="5" fillId="3" borderId="195" xfId="12" applyFont="1" applyFill="1" applyBorder="1" applyAlignment="1" applyProtection="1">
      <alignment horizontal="left"/>
    </xf>
    <xf numFmtId="0" fontId="5" fillId="3" borderId="201" xfId="12" applyFont="1" applyFill="1" applyBorder="1" applyAlignment="1" applyProtection="1">
      <alignment horizontal="left"/>
    </xf>
    <xf numFmtId="0" fontId="18" fillId="5" borderId="197" xfId="12" applyFont="1" applyFill="1" applyBorder="1" applyAlignment="1" applyProtection="1">
      <alignment horizontal="left"/>
    </xf>
    <xf numFmtId="0" fontId="18" fillId="5" borderId="202" xfId="12" applyFont="1" applyFill="1" applyBorder="1" applyAlignment="1" applyProtection="1">
      <alignment horizontal="left"/>
    </xf>
    <xf numFmtId="0" fontId="18" fillId="3" borderId="197" xfId="12" applyFont="1" applyFill="1" applyBorder="1" applyAlignment="1" applyProtection="1">
      <alignment horizontal="left"/>
    </xf>
    <xf numFmtId="0" fontId="18" fillId="3" borderId="202" xfId="12" applyFont="1" applyFill="1" applyBorder="1" applyAlignment="1" applyProtection="1">
      <alignment horizontal="left"/>
    </xf>
    <xf numFmtId="0" fontId="18" fillId="5" borderId="195" xfId="12" applyFont="1" applyFill="1" applyBorder="1" applyAlignment="1" applyProtection="1">
      <alignment horizontal="left"/>
    </xf>
    <xf numFmtId="0" fontId="18" fillId="5" borderId="201" xfId="12" applyFont="1" applyFill="1" applyBorder="1" applyAlignment="1" applyProtection="1">
      <alignment horizontal="left"/>
    </xf>
    <xf numFmtId="0" fontId="18" fillId="5" borderId="9" xfId="12" applyFont="1" applyFill="1" applyBorder="1" applyAlignment="1" applyProtection="1">
      <alignment horizontal="left"/>
    </xf>
    <xf numFmtId="0" fontId="10" fillId="5" borderId="0" xfId="12" quotePrefix="1" applyFont="1" applyFill="1" applyBorder="1" applyAlignment="1" applyProtection="1">
      <alignment horizontal="left"/>
    </xf>
    <xf numFmtId="0" fontId="10" fillId="5" borderId="9" xfId="12" quotePrefix="1" applyFont="1" applyFill="1" applyBorder="1" applyAlignment="1" applyProtection="1">
      <alignment horizontal="left"/>
    </xf>
    <xf numFmtId="164" fontId="18" fillId="5" borderId="1" xfId="12" applyNumberFormat="1" applyFont="1" applyFill="1" applyBorder="1" applyAlignment="1" applyProtection="1">
      <alignment horizontal="center"/>
    </xf>
    <xf numFmtId="164" fontId="18" fillId="5" borderId="2" xfId="12" applyNumberFormat="1" applyFont="1" applyFill="1" applyBorder="1" applyAlignment="1" applyProtection="1">
      <alignment horizontal="center"/>
    </xf>
    <xf numFmtId="164" fontId="18" fillId="5" borderId="3" xfId="12" applyNumberFormat="1" applyFont="1" applyFill="1" applyBorder="1" applyAlignment="1" applyProtection="1">
      <alignment horizontal="center"/>
    </xf>
    <xf numFmtId="0" fontId="5" fillId="5" borderId="2" xfId="12" applyNumberFormat="1" applyFont="1" applyFill="1" applyBorder="1" applyAlignment="1" applyProtection="1">
      <alignment horizontal="center"/>
    </xf>
    <xf numFmtId="37" fontId="5" fillId="0" borderId="0" xfId="17" applyFont="1" applyFill="1" applyAlignment="1" applyProtection="1">
      <alignment horizontal="left"/>
    </xf>
    <xf numFmtId="37" fontId="5" fillId="0" borderId="0" xfId="17" applyFont="1" applyFill="1" applyBorder="1" applyAlignment="1" applyProtection="1">
      <alignment horizontal="left"/>
    </xf>
    <xf numFmtId="0" fontId="49" fillId="3" borderId="0" xfId="12" applyFont="1" applyFill="1" applyBorder="1" applyAlignment="1" applyProtection="1">
      <alignment horizontal="center" vertical="center"/>
    </xf>
    <xf numFmtId="0" fontId="49" fillId="3" borderId="0" xfId="12" applyFont="1" applyFill="1" applyBorder="1" applyAlignment="1" applyProtection="1">
      <alignment horizontal="left" vertical="center" wrapText="1"/>
    </xf>
    <xf numFmtId="0" fontId="18" fillId="3" borderId="1" xfId="12" applyFont="1" applyFill="1" applyBorder="1" applyAlignment="1" applyProtection="1">
      <alignment horizontal="center"/>
    </xf>
    <xf numFmtId="0" fontId="18" fillId="3" borderId="2" xfId="12" applyFont="1" applyFill="1" applyBorder="1" applyAlignment="1" applyProtection="1">
      <alignment horizontal="center"/>
    </xf>
    <xf numFmtId="0" fontId="18" fillId="3" borderId="3" xfId="12" applyFont="1" applyFill="1" applyBorder="1" applyAlignment="1" applyProtection="1">
      <alignment horizontal="center"/>
    </xf>
    <xf numFmtId="0" fontId="5" fillId="5" borderId="4" xfId="12" applyNumberFormat="1" applyFont="1" applyFill="1" applyBorder="1" applyAlignment="1" applyProtection="1">
      <alignment horizontal="center"/>
    </xf>
    <xf numFmtId="0" fontId="5" fillId="0" borderId="197" xfId="12" applyFont="1" applyFill="1" applyBorder="1" applyAlignment="1" applyProtection="1">
      <alignment horizontal="left"/>
    </xf>
    <xf numFmtId="0" fontId="5" fillId="5" borderId="0" xfId="12" quotePrefix="1" applyFont="1" applyFill="1" applyBorder="1" applyAlignment="1" applyProtection="1">
      <alignment horizontal="left"/>
    </xf>
    <xf numFmtId="0" fontId="5" fillId="5" borderId="197" xfId="12" applyFont="1" applyFill="1" applyBorder="1" applyAlignment="1" applyProtection="1">
      <alignment horizontal="left"/>
    </xf>
    <xf numFmtId="37" fontId="22" fillId="4" borderId="0" xfId="17" applyFont="1" applyFill="1" applyAlignment="1" applyProtection="1">
      <alignment horizontal="left" wrapText="1"/>
      <protection locked="0"/>
    </xf>
    <xf numFmtId="37" fontId="22" fillId="0" borderId="0" xfId="17" applyFont="1" applyFill="1" applyAlignment="1" applyProtection="1">
      <alignment horizontal="left" wrapText="1"/>
      <protection locked="0"/>
    </xf>
    <xf numFmtId="37" fontId="16" fillId="0" borderId="0" xfId="17" applyFont="1" applyFill="1" applyAlignment="1" applyProtection="1">
      <alignment horizontal="left"/>
    </xf>
    <xf numFmtId="0" fontId="4" fillId="3" borderId="197" xfId="15" applyFont="1" applyFill="1" applyBorder="1" applyAlignment="1" applyProtection="1">
      <alignment horizontal="left"/>
    </xf>
    <xf numFmtId="0" fontId="7" fillId="3" borderId="195" xfId="15" applyFont="1" applyFill="1" applyBorder="1" applyAlignment="1" applyProtection="1">
      <alignment horizontal="left"/>
    </xf>
    <xf numFmtId="0" fontId="5" fillId="3" borderId="0" xfId="15" applyFont="1" applyFill="1" applyBorder="1" applyAlignment="1" applyProtection="1">
      <alignment horizontal="left"/>
    </xf>
    <xf numFmtId="0" fontId="22" fillId="4" borderId="0" xfId="15" applyFont="1" applyFill="1" applyBorder="1" applyAlignment="1" applyProtection="1">
      <alignment horizontal="left"/>
      <protection locked="0"/>
    </xf>
    <xf numFmtId="0" fontId="4" fillId="3" borderId="195" xfId="15" applyFont="1" applyFill="1" applyBorder="1" applyAlignment="1" applyProtection="1">
      <alignment horizontal="left"/>
    </xf>
    <xf numFmtId="0" fontId="7" fillId="3" borderId="0" xfId="15" applyFont="1" applyFill="1" applyAlignment="1" applyProtection="1">
      <alignment horizontal="left"/>
    </xf>
    <xf numFmtId="0" fontId="4" fillId="3" borderId="198" xfId="15" applyFont="1" applyFill="1" applyBorder="1" applyAlignment="1" applyProtection="1">
      <alignment horizontal="left"/>
    </xf>
    <xf numFmtId="0" fontId="4" fillId="3" borderId="0" xfId="15" applyFont="1" applyFill="1" applyBorder="1" applyAlignment="1" applyProtection="1">
      <alignment horizontal="left"/>
    </xf>
    <xf numFmtId="0" fontId="36" fillId="3" borderId="0" xfId="11" applyFont="1" applyFill="1" applyBorder="1" applyAlignment="1">
      <alignment horizontal="left"/>
    </xf>
    <xf numFmtId="0" fontId="7" fillId="3" borderId="0" xfId="15" applyFont="1" applyFill="1" applyBorder="1" applyAlignment="1" applyProtection="1">
      <alignment horizontal="left"/>
    </xf>
    <xf numFmtId="0" fontId="10" fillId="3" borderId="33" xfId="0" applyFont="1" applyFill="1" applyBorder="1" applyAlignment="1">
      <alignment horizontal="left"/>
    </xf>
    <xf numFmtId="0" fontId="35" fillId="3" borderId="179" xfId="11" applyFont="1" applyFill="1" applyBorder="1" applyAlignment="1">
      <alignment horizontal="left"/>
    </xf>
    <xf numFmtId="0" fontId="35" fillId="3" borderId="179" xfId="11" applyFont="1" applyFill="1" applyBorder="1" applyAlignment="1">
      <alignment horizontal="left" wrapText="1"/>
    </xf>
    <xf numFmtId="0" fontId="36" fillId="4" borderId="0" xfId="11" applyFont="1" applyFill="1" applyBorder="1" applyAlignment="1">
      <alignment horizontal="left" wrapText="1"/>
    </xf>
    <xf numFmtId="0" fontId="35" fillId="3" borderId="0" xfId="11" applyFont="1" applyFill="1" applyBorder="1" applyAlignment="1">
      <alignment horizontal="left"/>
    </xf>
    <xf numFmtId="0" fontId="35" fillId="3" borderId="4" xfId="11" applyFont="1" applyFill="1" applyBorder="1" applyAlignment="1">
      <alignment horizontal="left"/>
    </xf>
    <xf numFmtId="0" fontId="35" fillId="3" borderId="178" xfId="11" applyFont="1" applyFill="1" applyBorder="1" applyAlignment="1">
      <alignment horizontal="left"/>
    </xf>
    <xf numFmtId="0" fontId="35" fillId="3" borderId="181" xfId="11" applyFont="1" applyFill="1" applyBorder="1" applyAlignment="1">
      <alignment horizontal="left"/>
    </xf>
    <xf numFmtId="0" fontId="34" fillId="3" borderId="0" xfId="11" applyFont="1" applyFill="1" applyBorder="1" applyAlignment="1">
      <alignment horizontal="left"/>
    </xf>
    <xf numFmtId="0" fontId="35" fillId="3" borderId="20" xfId="11" applyFont="1" applyFill="1" applyBorder="1" applyAlignment="1">
      <alignment horizontal="left"/>
    </xf>
    <xf numFmtId="0" fontId="34" fillId="3" borderId="185" xfId="11" applyFont="1" applyFill="1" applyBorder="1" applyAlignment="1">
      <alignment horizontal="left"/>
    </xf>
    <xf numFmtId="0" fontId="35" fillId="3" borderId="2" xfId="11" applyFont="1" applyFill="1" applyBorder="1" applyAlignment="1">
      <alignment horizontal="left"/>
    </xf>
    <xf numFmtId="0" fontId="28" fillId="3" borderId="0" xfId="0" applyFont="1" applyFill="1" applyAlignment="1">
      <alignment horizontal="left"/>
    </xf>
    <xf numFmtId="0" fontId="4" fillId="3" borderId="0" xfId="0" applyFont="1" applyFill="1" applyAlignment="1">
      <alignment horizontal="left"/>
    </xf>
    <xf numFmtId="0" fontId="11" fillId="3" borderId="186" xfId="0" applyFont="1" applyFill="1" applyBorder="1" applyAlignment="1">
      <alignment horizontal="left"/>
    </xf>
    <xf numFmtId="0" fontId="11" fillId="3" borderId="4" xfId="0" applyFont="1" applyFill="1" applyBorder="1" applyAlignment="1">
      <alignment horizontal="left"/>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5" fillId="3" borderId="0" xfId="12" applyFont="1" applyFill="1" applyBorder="1" applyAlignment="1" applyProtection="1">
      <alignment horizontal="left" vertical="top"/>
    </xf>
    <xf numFmtId="0" fontId="4" fillId="3" borderId="195" xfId="12" applyFont="1" applyFill="1" applyBorder="1" applyAlignment="1" applyProtection="1">
      <alignment horizontal="left" vertical="top"/>
    </xf>
    <xf numFmtId="0" fontId="7" fillId="3" borderId="195" xfId="12" applyFont="1" applyFill="1" applyBorder="1" applyAlignment="1" applyProtection="1">
      <alignment horizontal="left" vertical="top"/>
    </xf>
    <xf numFmtId="0" fontId="5" fillId="3" borderId="0" xfId="12" applyFont="1" applyFill="1" applyAlignment="1" applyProtection="1">
      <alignment horizontal="left"/>
    </xf>
    <xf numFmtId="0" fontId="10" fillId="3" borderId="0" xfId="12" applyNumberFormat="1" applyFont="1" applyFill="1" applyBorder="1" applyAlignment="1" applyProtection="1">
      <alignment horizontal="left" vertical="top" wrapText="1"/>
      <protection locked="0"/>
    </xf>
    <xf numFmtId="0" fontId="4" fillId="3" borderId="198" xfId="12" applyFont="1" applyFill="1" applyBorder="1" applyAlignment="1" applyProtection="1">
      <alignment horizontal="left" vertical="top"/>
    </xf>
    <xf numFmtId="0" fontId="4" fillId="4" borderId="198" xfId="12" applyFont="1" applyFill="1" applyBorder="1" applyAlignment="1" applyProtection="1">
      <alignment horizontal="left" vertical="top"/>
    </xf>
    <xf numFmtId="0" fontId="49" fillId="3" borderId="0" xfId="12" applyFont="1" applyFill="1" applyBorder="1" applyAlignment="1" applyProtection="1">
      <alignment horizontal="left" vertical="center"/>
    </xf>
    <xf numFmtId="0" fontId="5" fillId="5" borderId="0" xfId="12" applyFont="1" applyFill="1" applyBorder="1" applyAlignment="1" applyProtection="1">
      <alignment horizontal="left"/>
    </xf>
    <xf numFmtId="0" fontId="4" fillId="5" borderId="0" xfId="12" applyFont="1" applyFill="1" applyBorder="1" applyAlignment="1" applyProtection="1">
      <alignment horizontal="left"/>
    </xf>
    <xf numFmtId="0" fontId="7" fillId="3" borderId="0" xfId="12" applyFont="1" applyFill="1" applyBorder="1" applyAlignment="1" applyProtection="1">
      <alignment horizontal="left"/>
    </xf>
    <xf numFmtId="0" fontId="4" fillId="4" borderId="195" xfId="20" applyFont="1" applyFill="1" applyBorder="1" applyAlignment="1" applyProtection="1">
      <alignment horizontal="left" vertical="top"/>
    </xf>
    <xf numFmtId="0" fontId="7" fillId="5" borderId="5" xfId="12" applyNumberFormat="1" applyFont="1" applyFill="1" applyBorder="1" applyAlignment="1" applyProtection="1">
      <alignment horizontal="center"/>
    </xf>
    <xf numFmtId="0" fontId="7" fillId="5" borderId="7" xfId="12" applyNumberFormat="1" applyFont="1" applyFill="1" applyBorder="1" applyAlignment="1" applyProtection="1">
      <alignment horizontal="center"/>
    </xf>
    <xf numFmtId="0" fontId="4" fillId="5" borderId="5" xfId="12" applyNumberFormat="1" applyFont="1" applyFill="1" applyBorder="1" applyAlignment="1" applyProtection="1">
      <alignment horizontal="center"/>
    </xf>
    <xf numFmtId="0" fontId="4" fillId="5" borderId="7" xfId="12" applyNumberFormat="1" applyFont="1" applyFill="1" applyBorder="1" applyAlignment="1" applyProtection="1">
      <alignment horizontal="center"/>
    </xf>
    <xf numFmtId="0" fontId="7" fillId="3" borderId="0" xfId="12" applyFont="1" applyFill="1" applyBorder="1" applyAlignment="1" applyProtection="1">
      <alignment horizontal="left" vertical="top"/>
    </xf>
    <xf numFmtId="0" fontId="4" fillId="3" borderId="0" xfId="12" applyFont="1" applyFill="1" applyBorder="1" applyAlignment="1" applyProtection="1">
      <alignment horizontal="left" vertical="top"/>
    </xf>
    <xf numFmtId="0" fontId="4" fillId="4" borderId="197" xfId="12" applyFont="1" applyFill="1" applyBorder="1" applyAlignment="1" applyProtection="1">
      <alignment horizontal="left" vertical="top"/>
    </xf>
    <xf numFmtId="0" fontId="7" fillId="4" borderId="197" xfId="12" applyFont="1" applyFill="1" applyBorder="1" applyAlignment="1" applyProtection="1">
      <alignment horizontal="left" vertical="top"/>
    </xf>
    <xf numFmtId="0" fontId="7" fillId="4" borderId="198" xfId="12" applyFont="1" applyFill="1" applyBorder="1" applyAlignment="1" applyProtection="1">
      <alignment horizontal="left" vertical="top"/>
    </xf>
    <xf numFmtId="0" fontId="4" fillId="4" borderId="198" xfId="20" applyFont="1" applyFill="1" applyBorder="1" applyAlignment="1" applyProtection="1">
      <alignment horizontal="left" vertical="top"/>
    </xf>
    <xf numFmtId="0" fontId="4" fillId="4" borderId="197" xfId="20" applyFont="1" applyFill="1" applyBorder="1" applyAlignment="1" applyProtection="1">
      <alignment horizontal="left" vertical="top"/>
    </xf>
    <xf numFmtId="0" fontId="7" fillId="4" borderId="195" xfId="12" applyFont="1" applyFill="1" applyBorder="1" applyAlignment="1" applyProtection="1">
      <alignment horizontal="left" vertical="top"/>
    </xf>
    <xf numFmtId="41" fontId="11" fillId="3" borderId="0" xfId="0" applyNumberFormat="1" applyFont="1" applyFill="1" applyBorder="1" applyAlignment="1" applyProtection="1">
      <alignment horizontal="right"/>
      <protection locked="0"/>
    </xf>
    <xf numFmtId="0" fontId="10" fillId="4"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protection locked="0"/>
    </xf>
    <xf numFmtId="0" fontId="11" fillId="3" borderId="1" xfId="0" applyFont="1" applyFill="1" applyBorder="1" applyAlignment="1" applyProtection="1">
      <alignment horizontal="center"/>
      <protection locked="0"/>
    </xf>
    <xf numFmtId="0" fontId="11" fillId="3" borderId="2"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41" fontId="11" fillId="3" borderId="4" xfId="0" applyNumberFormat="1"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16" fillId="3" borderId="33" xfId="0" applyFont="1" applyFill="1" applyBorder="1" applyAlignment="1" applyProtection="1">
      <alignment horizontal="left"/>
      <protection locked="0"/>
    </xf>
    <xf numFmtId="0" fontId="16" fillId="3" borderId="0" xfId="0" applyFont="1" applyFill="1" applyBorder="1" applyAlignment="1" applyProtection="1">
      <alignment horizontal="left"/>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 fillId="2" borderId="0" xfId="0" applyFont="1" applyFill="1" applyAlignment="1" applyProtection="1">
      <alignment horizontal="center"/>
      <protection locked="0"/>
    </xf>
    <xf numFmtId="0" fontId="4" fillId="4" borderId="0" xfId="0" applyFont="1" applyFill="1" applyBorder="1" applyAlignment="1">
      <alignment horizontal="left"/>
    </xf>
    <xf numFmtId="0" fontId="10" fillId="4" borderId="0" xfId="0" applyFont="1" applyFill="1" applyBorder="1" applyAlignment="1">
      <alignment horizontal="left" vertical="top"/>
    </xf>
    <xf numFmtId="0" fontId="10" fillId="4" borderId="0" xfId="0" applyFont="1" applyFill="1" applyBorder="1" applyAlignment="1">
      <alignment horizontal="left" vertical="top" wrapText="1"/>
    </xf>
    <xf numFmtId="0" fontId="11" fillId="4" borderId="0" xfId="0" applyFont="1" applyFill="1" applyBorder="1" applyAlignment="1">
      <alignment horizontal="left" vertical="center"/>
    </xf>
    <xf numFmtId="41" fontId="11" fillId="3" borderId="4" xfId="0" applyNumberFormat="1" applyFont="1" applyFill="1" applyBorder="1" applyAlignment="1">
      <alignment horizontal="right"/>
    </xf>
    <xf numFmtId="41" fontId="11" fillId="3" borderId="0" xfId="0" applyNumberFormat="1" applyFont="1" applyFill="1" applyBorder="1" applyAlignment="1">
      <alignment horizontal="right"/>
    </xf>
    <xf numFmtId="0" fontId="16" fillId="3" borderId="33" xfId="0" applyFont="1" applyFill="1" applyBorder="1" applyAlignment="1">
      <alignment horizontal="left"/>
    </xf>
    <xf numFmtId="0" fontId="11" fillId="3" borderId="33" xfId="0" applyFont="1" applyFill="1" applyBorder="1" applyAlignment="1">
      <alignment horizontal="left" vertical="center"/>
    </xf>
    <xf numFmtId="164" fontId="11" fillId="3" borderId="4" xfId="0" applyNumberFormat="1" applyFont="1" applyFill="1" applyBorder="1" applyAlignment="1">
      <alignment horizontal="right" wrapText="1"/>
    </xf>
    <xf numFmtId="0" fontId="11" fillId="4" borderId="4" xfId="0" applyNumberFormat="1" applyFont="1" applyFill="1" applyBorder="1" applyAlignment="1">
      <alignment horizontal="center"/>
    </xf>
    <xf numFmtId="164" fontId="11" fillId="3" borderId="4" xfId="0" applyNumberFormat="1" applyFont="1" applyFill="1" applyBorder="1" applyAlignment="1">
      <alignment horizontal="right"/>
    </xf>
    <xf numFmtId="164" fontId="11" fillId="3" borderId="6"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41" fontId="11" fillId="3" borderId="6" xfId="0" applyNumberFormat="1" applyFont="1" applyFill="1" applyBorder="1" applyAlignment="1">
      <alignment horizontal="right" wrapText="1"/>
    </xf>
    <xf numFmtId="41" fontId="11" fillId="3" borderId="0" xfId="0" applyNumberFormat="1" applyFont="1" applyFill="1" applyBorder="1" applyAlignment="1">
      <alignment horizontal="right" wrapText="1"/>
    </xf>
    <xf numFmtId="0" fontId="5" fillId="4" borderId="0" xfId="0" quotePrefix="1" applyFont="1" applyFill="1" applyBorder="1" applyAlignment="1">
      <alignment horizontal="left" vertical="top"/>
    </xf>
    <xf numFmtId="41" fontId="11" fillId="3" borderId="4" xfId="0" applyNumberFormat="1" applyFont="1" applyFill="1" applyBorder="1" applyAlignment="1">
      <alignment horizontal="right" wrapText="1"/>
    </xf>
    <xf numFmtId="41" fontId="11" fillId="3" borderId="4" xfId="0" applyNumberFormat="1" applyFont="1" applyFill="1" applyBorder="1" applyAlignment="1">
      <alignment horizontal="center"/>
    </xf>
    <xf numFmtId="0" fontId="11" fillId="3" borderId="88" xfId="0" applyFont="1" applyFill="1" applyBorder="1" applyAlignment="1">
      <alignment horizontal="left"/>
    </xf>
    <xf numFmtId="0" fontId="9" fillId="3" borderId="0" xfId="0" applyFont="1" applyFill="1" applyBorder="1" applyAlignment="1">
      <alignment horizontal="left"/>
    </xf>
    <xf numFmtId="0" fontId="11" fillId="3" borderId="20" xfId="0" applyFont="1" applyFill="1" applyBorder="1" applyAlignment="1">
      <alignment horizontal="left"/>
    </xf>
    <xf numFmtId="0" fontId="5" fillId="4" borderId="0" xfId="0" quotePrefix="1" applyFont="1" applyFill="1" applyBorder="1" applyAlignment="1">
      <alignment horizontal="left"/>
    </xf>
    <xf numFmtId="0" fontId="11" fillId="3" borderId="240" xfId="0" applyFont="1" applyFill="1" applyBorder="1" applyAlignment="1">
      <alignment horizontal="left"/>
    </xf>
    <xf numFmtId="0" fontId="22" fillId="0" borderId="0" xfId="0" applyFont="1" applyFill="1" applyBorder="1" applyAlignment="1">
      <alignment horizontal="left"/>
    </xf>
    <xf numFmtId="164" fontId="5" fillId="3" borderId="4" xfId="0" applyNumberFormat="1" applyFont="1" applyFill="1" applyBorder="1" applyAlignment="1">
      <alignment horizontal="right" wrapText="1"/>
    </xf>
    <xf numFmtId="0" fontId="22" fillId="4" borderId="0" xfId="0" applyFont="1" applyFill="1" applyBorder="1" applyAlignment="1">
      <alignment horizontal="left"/>
    </xf>
    <xf numFmtId="0" fontId="5" fillId="4" borderId="94" xfId="0" applyFont="1" applyFill="1" applyBorder="1" applyAlignment="1">
      <alignment horizontal="left"/>
    </xf>
    <xf numFmtId="0" fontId="5" fillId="4" borderId="95" xfId="0" applyFont="1" applyFill="1" applyBorder="1" applyAlignment="1">
      <alignment horizontal="left"/>
    </xf>
    <xf numFmtId="0" fontId="18" fillId="4" borderId="0" xfId="0" applyFont="1" applyFill="1" applyBorder="1" applyAlignment="1">
      <alignment horizontal="left"/>
    </xf>
    <xf numFmtId="0" fontId="17" fillId="3" borderId="0" xfId="0" applyFont="1" applyFill="1" applyBorder="1" applyAlignment="1">
      <alignment horizontal="left" vertical="center" wrapText="1"/>
    </xf>
    <xf numFmtId="164" fontId="5" fillId="3" borderId="0" xfId="0" applyNumberFormat="1" applyFont="1" applyFill="1" applyBorder="1" applyAlignment="1">
      <alignment horizontal="right"/>
    </xf>
    <xf numFmtId="0" fontId="18" fillId="3"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0" borderId="0" xfId="0" applyFont="1" applyFill="1" applyBorder="1" applyAlignment="1">
      <alignment horizontal="left" wrapText="1"/>
    </xf>
    <xf numFmtId="41" fontId="5" fillId="3" borderId="0" xfId="0" applyNumberFormat="1" applyFont="1" applyFill="1" applyBorder="1" applyAlignment="1">
      <alignment horizontal="right"/>
    </xf>
    <xf numFmtId="41" fontId="5" fillId="3" borderId="4" xfId="0" applyNumberFormat="1" applyFont="1" applyFill="1" applyBorder="1" applyAlignment="1">
      <alignment horizontal="right"/>
    </xf>
    <xf numFmtId="0" fontId="17" fillId="4" borderId="0" xfId="0" applyFont="1" applyFill="1" applyBorder="1" applyAlignment="1">
      <alignment horizontal="left"/>
    </xf>
    <xf numFmtId="0" fontId="22" fillId="4" borderId="33" xfId="0" applyFont="1" applyFill="1" applyBorder="1" applyAlignment="1">
      <alignment horizontal="left"/>
    </xf>
    <xf numFmtId="0" fontId="18" fillId="4" borderId="20" xfId="0" applyFont="1" applyFill="1" applyBorder="1" applyAlignment="1">
      <alignment horizontal="left"/>
    </xf>
    <xf numFmtId="0" fontId="5" fillId="4" borderId="193" xfId="0" applyFont="1" applyFill="1" applyBorder="1" applyAlignment="1">
      <alignment horizontal="left"/>
    </xf>
    <xf numFmtId="0" fontId="5" fillId="4" borderId="194" xfId="0" applyFont="1" applyFill="1" applyBorder="1" applyAlignment="1">
      <alignment horizontal="left"/>
    </xf>
    <xf numFmtId="0" fontId="5" fillId="4" borderId="4" xfId="0" applyFont="1" applyFill="1" applyBorder="1" applyAlignment="1">
      <alignment horizontal="left"/>
    </xf>
    <xf numFmtId="41" fontId="5" fillId="3" borderId="4" xfId="0" applyNumberFormat="1" applyFont="1" applyFill="1" applyBorder="1" applyAlignment="1">
      <alignment horizontal="right" wrapText="1"/>
    </xf>
    <xf numFmtId="0" fontId="5" fillId="4" borderId="223" xfId="0" applyFont="1" applyFill="1" applyBorder="1" applyAlignment="1">
      <alignment horizontal="left"/>
    </xf>
    <xf numFmtId="0" fontId="5" fillId="4" borderId="224" xfId="0" applyFont="1" applyFill="1" applyBorder="1" applyAlignment="1">
      <alignment horizontal="left"/>
    </xf>
    <xf numFmtId="0" fontId="22" fillId="4" borderId="0" xfId="0" quotePrefix="1" applyFont="1" applyFill="1" applyBorder="1" applyAlignment="1">
      <alignment horizontal="left"/>
    </xf>
    <xf numFmtId="0" fontId="5" fillId="4" borderId="230" xfId="0" applyFont="1" applyFill="1" applyBorder="1" applyAlignment="1">
      <alignment horizontal="left"/>
    </xf>
    <xf numFmtId="0" fontId="5" fillId="4" borderId="231" xfId="0" applyFont="1" applyFill="1" applyBorder="1" applyAlignment="1">
      <alignment horizontal="left"/>
    </xf>
    <xf numFmtId="0" fontId="22" fillId="0" borderId="0" xfId="0" quotePrefix="1" applyFont="1" applyFill="1" applyBorder="1" applyAlignment="1">
      <alignment horizontal="left"/>
    </xf>
    <xf numFmtId="0" fontId="5" fillId="4" borderId="246" xfId="0" applyFont="1" applyFill="1" applyBorder="1" applyAlignment="1">
      <alignment horizontal="left"/>
    </xf>
    <xf numFmtId="0" fontId="5" fillId="4" borderId="247" xfId="0" applyFont="1" applyFill="1" applyBorder="1" applyAlignment="1">
      <alignment horizontal="left"/>
    </xf>
    <xf numFmtId="0" fontId="5" fillId="4" borderId="253" xfId="0" applyFont="1" applyFill="1" applyBorder="1" applyAlignment="1">
      <alignment horizontal="left"/>
    </xf>
    <xf numFmtId="0" fontId="5" fillId="4" borderId="254" xfId="0" applyFont="1" applyFill="1" applyBorder="1" applyAlignment="1">
      <alignment horizontal="left"/>
    </xf>
    <xf numFmtId="164" fontId="4" fillId="3" borderId="4" xfId="0" applyNumberFormat="1"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24" fillId="3" borderId="4" xfId="8" applyFont="1" applyFill="1" applyBorder="1" applyAlignment="1">
      <alignment horizontal="center"/>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99" xfId="0" applyFont="1" applyFill="1" applyBorder="1" applyAlignment="1">
      <alignment horizontal="left"/>
    </xf>
    <xf numFmtId="0" fontId="4" fillId="3" borderId="103" xfId="0" applyFont="1" applyFill="1" applyBorder="1" applyAlignment="1">
      <alignment horizontal="left"/>
    </xf>
    <xf numFmtId="0" fontId="4" fillId="3" borderId="98" xfId="0" applyFont="1" applyFill="1" applyBorder="1" applyAlignment="1">
      <alignment horizontal="left"/>
    </xf>
    <xf numFmtId="0" fontId="6" fillId="3" borderId="0" xfId="0" applyFont="1" applyFill="1" applyAlignment="1">
      <alignment horizontal="left"/>
    </xf>
    <xf numFmtId="0" fontId="11" fillId="0" borderId="0" xfId="0" applyFont="1" applyAlignment="1"/>
    <xf numFmtId="0" fontId="22" fillId="3" borderId="0" xfId="0" applyFont="1" applyFill="1" applyBorder="1" applyAlignment="1">
      <alignment horizontal="left"/>
    </xf>
    <xf numFmtId="0" fontId="27" fillId="4" borderId="0" xfId="0" applyFont="1" applyFill="1" applyAlignment="1">
      <alignment horizontal="left"/>
    </xf>
    <xf numFmtId="0" fontId="10" fillId="3" borderId="0" xfId="0" applyNumberFormat="1" applyFont="1" applyFill="1" applyBorder="1" applyAlignment="1">
      <alignment horizontal="left"/>
    </xf>
    <xf numFmtId="0" fontId="12" fillId="3" borderId="0" xfId="0" applyFont="1" applyFill="1" applyBorder="1" applyAlignment="1">
      <alignment horizontal="left"/>
    </xf>
    <xf numFmtId="0" fontId="1" fillId="2" borderId="0" xfId="0" applyFont="1" applyFill="1" applyBorder="1" applyAlignment="1">
      <alignment horizontal="center"/>
    </xf>
    <xf numFmtId="0" fontId="10" fillId="3" borderId="0" xfId="0" applyFont="1" applyFill="1" applyBorder="1" applyAlignment="1">
      <alignment horizontal="center"/>
    </xf>
    <xf numFmtId="0" fontId="28" fillId="0" borderId="0" xfId="0" applyFont="1" applyAlignment="1">
      <alignment horizontal="center"/>
    </xf>
    <xf numFmtId="0" fontId="9" fillId="3" borderId="0" xfId="0" applyFont="1" applyFill="1" applyBorder="1" applyAlignment="1">
      <alignment horizontal="center"/>
    </xf>
    <xf numFmtId="0" fontId="10" fillId="3" borderId="0" xfId="0" quotePrefix="1" applyFont="1" applyFill="1" applyBorder="1" applyAlignment="1">
      <alignment horizontal="left"/>
    </xf>
    <xf numFmtId="0" fontId="11" fillId="3" borderId="0" xfId="0" applyFont="1" applyFill="1" applyBorder="1" applyAlignment="1">
      <alignment horizontal="center"/>
    </xf>
    <xf numFmtId="0" fontId="11" fillId="3" borderId="22" xfId="0" applyFont="1" applyFill="1" applyBorder="1" applyAlignment="1">
      <alignment horizontal="left"/>
    </xf>
    <xf numFmtId="0" fontId="11" fillId="3" borderId="124" xfId="0" applyFont="1" applyFill="1" applyBorder="1" applyAlignment="1">
      <alignment horizontal="left"/>
    </xf>
    <xf numFmtId="0" fontId="11" fillId="3" borderId="125" xfId="0" applyFont="1" applyFill="1" applyBorder="1" applyAlignment="1">
      <alignment horizontal="left"/>
    </xf>
    <xf numFmtId="0" fontId="11" fillId="3" borderId="127" xfId="0" applyFont="1" applyFill="1" applyBorder="1" applyAlignment="1">
      <alignment horizontal="left"/>
    </xf>
    <xf numFmtId="0" fontId="11" fillId="3" borderId="128" xfId="0" applyFont="1" applyFill="1" applyBorder="1" applyAlignment="1">
      <alignment horizontal="left"/>
    </xf>
    <xf numFmtId="0" fontId="11" fillId="3" borderId="120" xfId="0" applyFont="1" applyFill="1" applyBorder="1" applyAlignment="1">
      <alignment horizontal="left"/>
    </xf>
    <xf numFmtId="0" fontId="11" fillId="3" borderId="121" xfId="0" applyFont="1" applyFill="1" applyBorder="1" applyAlignment="1">
      <alignment horizontal="left"/>
    </xf>
    <xf numFmtId="0" fontId="14" fillId="3" borderId="0" xfId="0" applyFont="1" applyFill="1" applyAlignment="1">
      <alignment horizontal="left"/>
    </xf>
    <xf numFmtId="0" fontId="9" fillId="3" borderId="9" xfId="0" applyFont="1" applyFill="1" applyBorder="1" applyAlignment="1">
      <alignment horizontal="left"/>
    </xf>
    <xf numFmtId="0" fontId="4" fillId="3" borderId="0" xfId="0" applyNumberFormat="1" applyFont="1" applyFill="1" applyBorder="1" applyAlignment="1">
      <alignment horizontal="left" vertical="center" wrapText="1"/>
    </xf>
    <xf numFmtId="0" fontId="4" fillId="3" borderId="9" xfId="0" applyNumberFormat="1" applyFont="1" applyFill="1" applyBorder="1" applyAlignment="1">
      <alignment horizontal="left" vertical="center" wrapText="1"/>
    </xf>
    <xf numFmtId="0" fontId="22" fillId="3" borderId="0" xfId="0" applyFont="1" applyFill="1" applyBorder="1" applyAlignment="1">
      <alignment horizontal="left" wrapText="1"/>
    </xf>
    <xf numFmtId="0" fontId="9" fillId="3" borderId="20" xfId="0" applyFont="1" applyFill="1" applyBorder="1" applyAlignment="1">
      <alignment horizontal="left"/>
    </xf>
    <xf numFmtId="0" fontId="11" fillId="3" borderId="9" xfId="0" applyFont="1" applyFill="1" applyBorder="1" applyAlignment="1">
      <alignment horizontal="left"/>
    </xf>
    <xf numFmtId="0" fontId="29" fillId="3" borderId="33" xfId="0" applyFont="1" applyFill="1" applyBorder="1" applyAlignment="1">
      <alignment horizontal="left"/>
    </xf>
    <xf numFmtId="0" fontId="22" fillId="3" borderId="0" xfId="0" quotePrefix="1" applyFont="1" applyFill="1" applyBorder="1" applyAlignment="1">
      <alignment horizontal="left" vertical="top"/>
    </xf>
    <xf numFmtId="0" fontId="11" fillId="4" borderId="133" xfId="0" applyNumberFormat="1" applyFont="1" applyFill="1" applyBorder="1" applyAlignment="1">
      <alignment horizontal="left"/>
    </xf>
    <xf numFmtId="0" fontId="11" fillId="4" borderId="134" xfId="0" applyNumberFormat="1" applyFont="1" applyFill="1" applyBorder="1" applyAlignment="1">
      <alignment horizontal="left"/>
    </xf>
    <xf numFmtId="0" fontId="11" fillId="4" borderId="0" xfId="0" applyNumberFormat="1" applyFont="1" applyFill="1" applyBorder="1" applyAlignment="1">
      <alignment horizontal="left"/>
    </xf>
    <xf numFmtId="0" fontId="11" fillId="4" borderId="9" xfId="0" applyNumberFormat="1" applyFont="1" applyFill="1" applyBorder="1" applyAlignment="1">
      <alignment horizontal="left"/>
    </xf>
    <xf numFmtId="0" fontId="11" fillId="4" borderId="20" xfId="0" applyFont="1" applyFill="1" applyBorder="1" applyAlignment="1">
      <alignment horizontal="left"/>
    </xf>
    <xf numFmtId="0" fontId="11" fillId="4" borderId="22" xfId="0" applyFont="1" applyFill="1" applyBorder="1" applyAlignment="1">
      <alignment horizontal="left"/>
    </xf>
    <xf numFmtId="0" fontId="11" fillId="4" borderId="0" xfId="0" applyFont="1" applyFill="1" applyBorder="1" applyAlignment="1">
      <alignment horizontal="center"/>
    </xf>
    <xf numFmtId="0" fontId="4" fillId="4" borderId="9" xfId="0" applyFont="1" applyFill="1" applyBorder="1" applyAlignment="1">
      <alignment horizontal="left"/>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Alignment="1">
      <alignment horizontal="center"/>
    </xf>
    <xf numFmtId="41" fontId="11" fillId="4" borderId="4" xfId="0" applyNumberFormat="1" applyFont="1" applyFill="1" applyBorder="1" applyAlignment="1">
      <alignment horizontal="center"/>
    </xf>
    <xf numFmtId="41" fontId="11" fillId="4" borderId="6" xfId="0" applyNumberFormat="1" applyFont="1" applyFill="1" applyBorder="1" applyAlignment="1">
      <alignment horizontal="center"/>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11" fillId="3" borderId="4" xfId="0" applyNumberFormat="1" applyFont="1" applyFill="1" applyBorder="1" applyAlignment="1">
      <alignment horizontal="center"/>
    </xf>
    <xf numFmtId="0" fontId="11" fillId="3" borderId="157" xfId="0" applyFont="1" applyFill="1" applyBorder="1" applyAlignment="1">
      <alignment horizontal="left"/>
    </xf>
    <xf numFmtId="0" fontId="11" fillId="3" borderId="158" xfId="0" applyFont="1" applyFill="1" applyBorder="1" applyAlignment="1">
      <alignment horizontal="left"/>
    </xf>
    <xf numFmtId="0" fontId="10" fillId="0" borderId="0" xfId="0" applyFont="1" applyFill="1" applyBorder="1" applyAlignment="1">
      <alignment horizontal="left" vertical="top"/>
    </xf>
    <xf numFmtId="0" fontId="16" fillId="3" borderId="33" xfId="0" applyFont="1" applyFill="1" applyBorder="1" applyAlignment="1">
      <alignment horizontal="center"/>
    </xf>
    <xf numFmtId="0" fontId="22" fillId="3" borderId="33" xfId="0" applyFont="1" applyFill="1" applyBorder="1" applyAlignment="1">
      <alignment horizontal="center"/>
    </xf>
    <xf numFmtId="0" fontId="11" fillId="3" borderId="166" xfId="0" applyFont="1" applyFill="1" applyBorder="1" applyAlignment="1">
      <alignment horizontal="left"/>
    </xf>
    <xf numFmtId="0" fontId="11" fillId="3" borderId="165" xfId="0" applyFont="1" applyFill="1" applyBorder="1" applyAlignment="1">
      <alignment horizontal="left"/>
    </xf>
    <xf numFmtId="0" fontId="11" fillId="0" borderId="4" xfId="0" applyNumberFormat="1" applyFont="1" applyFill="1" applyBorder="1" applyAlignment="1">
      <alignment horizontal="center"/>
    </xf>
    <xf numFmtId="0" fontId="11" fillId="4" borderId="0" xfId="0" applyNumberFormat="1" applyFont="1" applyFill="1" applyAlignment="1">
      <alignment horizontal="right"/>
    </xf>
    <xf numFmtId="41" fontId="11" fillId="3" borderId="0" xfId="0" applyNumberFormat="1" applyFont="1" applyFill="1" applyAlignment="1">
      <alignment horizontal="center"/>
    </xf>
    <xf numFmtId="0" fontId="11" fillId="3" borderId="170" xfId="0" applyFont="1" applyFill="1" applyBorder="1" applyAlignment="1">
      <alignment horizontal="left"/>
    </xf>
    <xf numFmtId="0" fontId="11" fillId="3" borderId="172" xfId="0" applyFont="1" applyFill="1" applyBorder="1" applyAlignment="1">
      <alignment horizontal="left"/>
    </xf>
    <xf numFmtId="0" fontId="11" fillId="3" borderId="167" xfId="0" applyFont="1" applyFill="1" applyBorder="1" applyAlignment="1">
      <alignment horizontal="left"/>
    </xf>
    <xf numFmtId="0" fontId="22" fillId="3" borderId="33" xfId="0" applyFont="1" applyFill="1" applyBorder="1" applyAlignment="1">
      <alignment horizontal="left"/>
    </xf>
    <xf numFmtId="0" fontId="11" fillId="3" borderId="259" xfId="0" applyFont="1" applyFill="1" applyBorder="1" applyAlignment="1">
      <alignment horizontal="left"/>
    </xf>
    <xf numFmtId="0" fontId="11" fillId="3" borderId="260" xfId="0" applyFont="1" applyFill="1" applyBorder="1" applyAlignment="1">
      <alignment horizontal="left"/>
    </xf>
    <xf numFmtId="0" fontId="11" fillId="3" borderId="261" xfId="0" applyFont="1" applyFill="1" applyBorder="1" applyAlignment="1">
      <alignment horizontal="left"/>
    </xf>
    <xf numFmtId="0" fontId="11" fillId="3" borderId="175" xfId="0" applyFont="1" applyFill="1" applyBorder="1" applyAlignment="1">
      <alignment horizontal="left"/>
    </xf>
    <xf numFmtId="0" fontId="11" fillId="3" borderId="176" xfId="0" applyFont="1" applyFill="1" applyBorder="1" applyAlignment="1">
      <alignment horizontal="left"/>
    </xf>
    <xf numFmtId="0" fontId="11" fillId="3" borderId="177" xfId="0" applyFont="1" applyFill="1" applyBorder="1" applyAlignment="1">
      <alignment horizontal="left"/>
    </xf>
    <xf numFmtId="0" fontId="11" fillId="3" borderId="263" xfId="0" applyFont="1" applyFill="1" applyBorder="1" applyAlignment="1">
      <alignment horizontal="left"/>
    </xf>
    <xf numFmtId="0" fontId="11" fillId="3" borderId="264" xfId="0" applyFont="1" applyFill="1" applyBorder="1" applyAlignment="1">
      <alignment horizontal="left"/>
    </xf>
    <xf numFmtId="0" fontId="11" fillId="3" borderId="262" xfId="0" applyFont="1" applyFill="1" applyBorder="1" applyAlignment="1">
      <alignment horizontal="left"/>
    </xf>
    <xf numFmtId="0" fontId="75" fillId="8" borderId="0" xfId="25" applyFont="1" applyFill="1" applyBorder="1" applyAlignment="1" applyProtection="1">
      <alignment horizontal="center" vertical="center" wrapText="1"/>
    </xf>
    <xf numFmtId="0" fontId="22" fillId="5" borderId="0" xfId="25" applyFont="1" applyFill="1" applyBorder="1" applyAlignment="1" applyProtection="1">
      <alignment horizontal="left" vertical="top" wrapText="1"/>
      <protection locked="0"/>
    </xf>
    <xf numFmtId="0" fontId="38" fillId="2" borderId="0" xfId="25" applyFont="1" applyFill="1" applyBorder="1" applyAlignment="1" applyProtection="1">
      <alignment horizontal="center" vertical="center" wrapText="1"/>
    </xf>
    <xf numFmtId="0" fontId="10" fillId="5" borderId="0" xfId="25" applyFont="1" applyFill="1" applyBorder="1" applyAlignment="1" applyProtection="1">
      <alignment horizontal="left" wrapText="1"/>
    </xf>
    <xf numFmtId="0" fontId="10" fillId="5" borderId="9" xfId="25" applyFont="1" applyFill="1" applyBorder="1" applyAlignment="1" applyProtection="1">
      <alignment horizontal="left" wrapText="1"/>
    </xf>
    <xf numFmtId="0" fontId="18" fillId="3" borderId="1" xfId="25" applyFont="1" applyFill="1" applyBorder="1" applyAlignment="1" applyProtection="1">
      <alignment horizontal="center" wrapText="1"/>
    </xf>
    <xf numFmtId="0" fontId="18" fillId="3" borderId="3" xfId="25" applyFont="1" applyFill="1" applyBorder="1" applyAlignment="1" applyProtection="1">
      <alignment horizontal="center" wrapText="1"/>
    </xf>
    <xf numFmtId="0" fontId="5" fillId="3" borderId="1" xfId="25" applyFont="1" applyFill="1" applyBorder="1" applyAlignment="1" applyProtection="1">
      <alignment horizontal="center" wrapText="1"/>
    </xf>
    <xf numFmtId="0" fontId="5" fillId="3" borderId="3" xfId="25" applyFont="1" applyFill="1" applyBorder="1" applyAlignment="1" applyProtection="1">
      <alignment horizontal="center" wrapText="1"/>
    </xf>
    <xf numFmtId="0" fontId="18" fillId="5" borderId="195" xfId="25" applyFont="1" applyFill="1" applyBorder="1" applyAlignment="1" applyProtection="1">
      <alignment horizontal="left"/>
    </xf>
    <xf numFmtId="0" fontId="18" fillId="5" borderId="201" xfId="25" applyFont="1" applyFill="1" applyBorder="1" applyAlignment="1" applyProtection="1">
      <alignment horizontal="left"/>
    </xf>
    <xf numFmtId="0" fontId="18" fillId="5" borderId="0" xfId="25" applyFont="1" applyFill="1" applyBorder="1" applyAlignment="1" applyProtection="1">
      <alignment horizontal="left"/>
    </xf>
    <xf numFmtId="0" fontId="18" fillId="5" borderId="9" xfId="25" applyFont="1" applyFill="1" applyBorder="1" applyAlignment="1" applyProtection="1">
      <alignment horizontal="left"/>
    </xf>
    <xf numFmtId="0" fontId="22" fillId="5" borderId="0" xfId="25" applyFont="1" applyFill="1" applyBorder="1" applyAlignment="1" applyProtection="1">
      <alignment horizontal="left" vertical="top"/>
      <protection locked="0"/>
    </xf>
    <xf numFmtId="0" fontId="16" fillId="5" borderId="0" xfId="25" applyFont="1" applyFill="1" applyBorder="1" applyAlignment="1" applyProtection="1">
      <alignment horizontal="left"/>
    </xf>
    <xf numFmtId="0" fontId="5" fillId="5" borderId="197" xfId="25" applyFont="1" applyFill="1" applyBorder="1" applyAlignment="1" applyProtection="1">
      <alignment horizontal="left"/>
    </xf>
    <xf numFmtId="0" fontId="5" fillId="5" borderId="202" xfId="25" applyFont="1" applyFill="1" applyBorder="1" applyAlignment="1" applyProtection="1">
      <alignment horizontal="left"/>
    </xf>
    <xf numFmtId="0" fontId="18" fillId="5" borderId="197" xfId="25" applyFont="1" applyFill="1" applyBorder="1" applyAlignment="1" applyProtection="1">
      <alignment horizontal="left"/>
    </xf>
    <xf numFmtId="0" fontId="18" fillId="5" borderId="202" xfId="25" applyFont="1" applyFill="1" applyBorder="1" applyAlignment="1" applyProtection="1">
      <alignment horizontal="left"/>
    </xf>
    <xf numFmtId="0" fontId="60" fillId="5" borderId="0" xfId="25" applyFont="1" applyFill="1" applyBorder="1" applyAlignment="1" applyProtection="1">
      <alignment horizontal="center"/>
    </xf>
    <xf numFmtId="0" fontId="7" fillId="5" borderId="0" xfId="25" applyFont="1" applyFill="1" applyBorder="1" applyAlignment="1" applyProtection="1">
      <alignment horizontal="left"/>
    </xf>
    <xf numFmtId="0" fontId="7" fillId="5" borderId="9" xfId="25" applyFont="1" applyFill="1" applyBorder="1" applyAlignment="1" applyProtection="1">
      <alignment horizontal="left"/>
    </xf>
    <xf numFmtId="0" fontId="10" fillId="5" borderId="0" xfId="25" applyFont="1" applyFill="1" applyBorder="1" applyAlignment="1" applyProtection="1">
      <alignment horizontal="left" vertical="top" wrapText="1"/>
      <protection locked="0"/>
    </xf>
    <xf numFmtId="0" fontId="5" fillId="5" borderId="0" xfId="25" applyFont="1" applyFill="1" applyBorder="1" applyAlignment="1" applyProtection="1">
      <alignment horizontal="left" wrapText="1"/>
    </xf>
    <xf numFmtId="0" fontId="5" fillId="5" borderId="9" xfId="25" applyFont="1" applyFill="1" applyBorder="1" applyAlignment="1" applyProtection="1">
      <alignment horizontal="left" wrapText="1"/>
    </xf>
    <xf numFmtId="0" fontId="63" fillId="5" borderId="0" xfId="25" applyFont="1" applyFill="1" applyBorder="1" applyAlignment="1" applyProtection="1">
      <alignment horizontal="left"/>
    </xf>
    <xf numFmtId="0" fontId="7" fillId="5" borderId="195" xfId="25" applyFont="1" applyFill="1" applyBorder="1" applyAlignment="1" applyProtection="1">
      <alignment horizontal="left"/>
    </xf>
    <xf numFmtId="0" fontId="10" fillId="5" borderId="0" xfId="25" applyFont="1" applyFill="1" applyAlignment="1" applyProtection="1">
      <alignment horizontal="left"/>
      <protection locked="0"/>
    </xf>
    <xf numFmtId="0" fontId="5" fillId="5" borderId="0" xfId="25" applyFont="1" applyFill="1" applyBorder="1" applyAlignment="1" applyProtection="1">
      <alignment horizontal="left" vertical="justify" wrapText="1"/>
    </xf>
    <xf numFmtId="0" fontId="4" fillId="5" borderId="197" xfId="12" applyFont="1" applyFill="1" applyBorder="1" applyAlignment="1" applyProtection="1">
      <alignment horizontal="left"/>
    </xf>
    <xf numFmtId="0" fontId="5" fillId="5" borderId="0" xfId="12" applyFont="1" applyFill="1" applyBorder="1" applyAlignment="1" applyProtection="1">
      <alignment horizontal="left" wrapText="1"/>
    </xf>
    <xf numFmtId="0" fontId="7" fillId="4" borderId="1" xfId="12" applyNumberFormat="1" applyFont="1" applyFill="1" applyBorder="1" applyAlignment="1" applyProtection="1">
      <alignment horizontal="center"/>
    </xf>
    <xf numFmtId="0" fontId="7" fillId="4" borderId="2" xfId="12" applyNumberFormat="1" applyFont="1" applyFill="1" applyBorder="1" applyAlignment="1" applyProtection="1">
      <alignment horizontal="center"/>
    </xf>
    <xf numFmtId="0" fontId="7" fillId="5" borderId="0" xfId="12" applyFont="1" applyFill="1" applyBorder="1" applyAlignment="1" applyProtection="1">
      <alignment horizontal="right"/>
    </xf>
    <xf numFmtId="0" fontId="7" fillId="5" borderId="0" xfId="12" applyFont="1" applyFill="1" applyBorder="1" applyAlignment="1" applyProtection="1">
      <alignment horizontal="center"/>
    </xf>
    <xf numFmtId="0" fontId="7" fillId="5" borderId="4" xfId="12" applyFont="1" applyFill="1" applyBorder="1" applyAlignment="1" applyProtection="1">
      <alignment horizontal="right"/>
    </xf>
    <xf numFmtId="0" fontId="7" fillId="5" borderId="4" xfId="12" applyFont="1" applyFill="1" applyBorder="1" applyAlignment="1" applyProtection="1">
      <alignment horizontal="center"/>
    </xf>
    <xf numFmtId="0" fontId="7" fillId="5" borderId="0" xfId="12" applyFont="1" applyFill="1" applyBorder="1" applyAlignment="1" applyProtection="1">
      <alignment horizontal="left"/>
    </xf>
    <xf numFmtId="0" fontId="4" fillId="5" borderId="195" xfId="12" applyFont="1" applyFill="1" applyBorder="1" applyAlignment="1" applyProtection="1">
      <alignment horizontal="left"/>
    </xf>
    <xf numFmtId="0" fontId="7" fillId="5" borderId="197" xfId="12" applyFont="1" applyFill="1" applyBorder="1" applyAlignment="1" applyProtection="1">
      <alignment horizontal="left"/>
    </xf>
    <xf numFmtId="0" fontId="7" fillId="5" borderId="195" xfId="12" applyFont="1" applyFill="1" applyBorder="1" applyAlignment="1" applyProtection="1">
      <alignment horizontal="left"/>
    </xf>
    <xf numFmtId="37" fontId="62" fillId="0" borderId="0" xfId="27" applyFont="1" applyProtection="1"/>
    <xf numFmtId="37" fontId="65" fillId="0" borderId="0" xfId="27" applyFont="1" applyAlignment="1" applyProtection="1">
      <alignment horizontal="center"/>
    </xf>
    <xf numFmtId="37" fontId="61" fillId="0" borderId="0" xfId="27" applyFont="1" applyProtection="1"/>
    <xf numFmtId="37" fontId="68" fillId="0" borderId="0" xfId="27" applyFont="1" applyProtection="1"/>
    <xf numFmtId="0" fontId="10" fillId="4" borderId="0" xfId="12" applyFont="1" applyFill="1" applyAlignment="1" applyProtection="1">
      <alignment horizontal="left" vertical="top" wrapText="1"/>
      <protection locked="0"/>
    </xf>
    <xf numFmtId="0" fontId="10" fillId="5" borderId="0" xfId="25" applyNumberFormat="1" applyFont="1" applyFill="1" applyAlignment="1" applyProtection="1">
      <alignment horizontal="left" vertical="top" wrapText="1"/>
      <protection locked="0"/>
    </xf>
    <xf numFmtId="0" fontId="59" fillId="5" borderId="0" xfId="25" applyFont="1" applyFill="1" applyAlignment="1" applyProtection="1">
      <alignment horizontal="left"/>
      <protection locked="0"/>
    </xf>
    <xf numFmtId="0" fontId="59" fillId="5" borderId="0" xfId="25" applyNumberFormat="1" applyFont="1" applyFill="1" applyAlignment="1" applyProtection="1">
      <alignment horizontal="left" vertical="top" wrapText="1"/>
      <protection locked="0"/>
    </xf>
    <xf numFmtId="0" fontId="69" fillId="2" borderId="0" xfId="25" applyFont="1" applyFill="1" applyBorder="1" applyAlignment="1" applyProtection="1">
      <alignment horizontal="center" vertical="center" wrapText="1"/>
    </xf>
    <xf numFmtId="0" fontId="4" fillId="5" borderId="0" xfId="25" applyFont="1" applyFill="1" applyBorder="1" applyAlignment="1" applyProtection="1">
      <alignment horizontal="left"/>
    </xf>
    <xf numFmtId="0" fontId="7" fillId="3" borderId="1" xfId="25" applyFont="1" applyFill="1" applyBorder="1" applyAlignment="1" applyProtection="1">
      <alignment horizontal="center"/>
    </xf>
    <xf numFmtId="0" fontId="55" fillId="3" borderId="2" xfId="25" applyFont="1" applyFill="1" applyBorder="1" applyAlignment="1" applyProtection="1">
      <alignment horizontal="center"/>
    </xf>
    <xf numFmtId="0" fontId="7" fillId="3" borderId="2" xfId="25" applyFont="1" applyFill="1" applyBorder="1" applyAlignment="1" applyProtection="1">
      <alignment horizontal="center"/>
    </xf>
    <xf numFmtId="0" fontId="7" fillId="3" borderId="3" xfId="25" applyFont="1" applyFill="1" applyBorder="1" applyAlignment="1" applyProtection="1">
      <alignment horizontal="center"/>
    </xf>
    <xf numFmtId="0" fontId="4" fillId="3" borderId="1" xfId="25" applyFont="1" applyFill="1" applyBorder="1" applyAlignment="1" applyProtection="1">
      <alignment horizontal="center"/>
    </xf>
    <xf numFmtId="0" fontId="53" fillId="3" borderId="2" xfId="25" applyFont="1" applyFill="1" applyBorder="1" applyAlignment="1" applyProtection="1">
      <alignment horizontal="center"/>
    </xf>
    <xf numFmtId="0" fontId="4" fillId="3" borderId="2" xfId="25" applyFont="1" applyFill="1" applyBorder="1" applyAlignment="1" applyProtection="1">
      <alignment horizontal="center"/>
    </xf>
    <xf numFmtId="0" fontId="4" fillId="3" borderId="3" xfId="25" applyFont="1" applyFill="1" applyBorder="1" applyAlignment="1" applyProtection="1">
      <alignment horizontal="center"/>
    </xf>
    <xf numFmtId="0" fontId="4" fillId="3" borderId="197" xfId="25" applyFont="1" applyFill="1" applyBorder="1" applyAlignment="1" applyProtection="1">
      <alignment horizontal="left"/>
    </xf>
    <xf numFmtId="0" fontId="4" fillId="3" borderId="0" xfId="25" applyFont="1" applyFill="1" applyBorder="1" applyAlignment="1" applyProtection="1">
      <alignment horizontal="left"/>
    </xf>
    <xf numFmtId="0" fontId="4" fillId="3" borderId="195" xfId="25" applyFont="1" applyFill="1" applyBorder="1" applyAlignment="1" applyProtection="1">
      <alignment horizontal="left"/>
    </xf>
    <xf numFmtId="0" fontId="7" fillId="3" borderId="1" xfId="25" applyFont="1" applyFill="1" applyBorder="1" applyAlignment="1" applyProtection="1">
      <alignment horizontal="center" vertical="center"/>
    </xf>
    <xf numFmtId="0" fontId="7" fillId="3" borderId="2" xfId="25" applyFont="1" applyFill="1" applyBorder="1" applyAlignment="1" applyProtection="1">
      <alignment horizontal="center" vertical="center"/>
    </xf>
    <xf numFmtId="0" fontId="7" fillId="3" borderId="3" xfId="25" applyFont="1" applyFill="1" applyBorder="1" applyAlignment="1" applyProtection="1">
      <alignment horizontal="center" vertical="center"/>
    </xf>
    <xf numFmtId="0" fontId="4" fillId="3" borderId="1" xfId="25" applyFont="1" applyFill="1" applyBorder="1" applyAlignment="1" applyProtection="1">
      <alignment horizontal="center" vertical="center"/>
    </xf>
    <xf numFmtId="0" fontId="4" fillId="3" borderId="2" xfId="25" applyFont="1" applyFill="1" applyBorder="1" applyAlignment="1" applyProtection="1">
      <alignment horizontal="center" vertical="center"/>
    </xf>
    <xf numFmtId="0" fontId="7" fillId="3" borderId="0" xfId="25" applyFont="1" applyFill="1" applyBorder="1" applyAlignment="1" applyProtection="1">
      <alignment horizontal="left"/>
    </xf>
    <xf numFmtId="0" fontId="4" fillId="3" borderId="3" xfId="25" applyFont="1" applyFill="1" applyBorder="1" applyAlignment="1" applyProtection="1">
      <alignment horizontal="center" vertical="center"/>
    </xf>
    <xf numFmtId="0" fontId="10" fillId="3" borderId="0" xfId="29" applyFont="1" applyFill="1" applyBorder="1" applyAlignment="1" applyProtection="1">
      <alignment horizontal="left" vertical="top" wrapText="1"/>
      <protection locked="0"/>
    </xf>
    <xf numFmtId="0" fontId="10" fillId="3" borderId="0" xfId="12" applyFont="1" applyFill="1" applyAlignment="1" applyProtection="1">
      <alignment horizontal="left"/>
      <protection locked="0"/>
    </xf>
    <xf numFmtId="0" fontId="10" fillId="4" borderId="0" xfId="29" applyFont="1" applyFill="1" applyBorder="1" applyAlignment="1" applyProtection="1">
      <alignment horizontal="left" vertical="top" wrapText="1"/>
      <protection locked="0"/>
    </xf>
    <xf numFmtId="0" fontId="5" fillId="3" borderId="0" xfId="15" applyFont="1" applyFill="1" applyAlignment="1">
      <alignment horizontal="left" wrapText="1"/>
    </xf>
    <xf numFmtId="0" fontId="5" fillId="3" borderId="0" xfId="15" applyFont="1" applyFill="1" applyAlignment="1">
      <alignment horizontal="left" vertical="center" wrapText="1"/>
    </xf>
    <xf numFmtId="0" fontId="5" fillId="3" borderId="0" xfId="15" applyFont="1" applyFill="1" applyAlignment="1">
      <alignment horizontal="left" vertical="top" wrapText="1"/>
    </xf>
  </cellXfs>
  <cellStyles count="1056">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 Currency (0)" xfId="58"/>
    <cellStyle name="Calculation 10" xfId="59"/>
    <cellStyle name="Calculation 2" xfId="60"/>
    <cellStyle name="Calculation 2 2" xfId="61"/>
    <cellStyle name="Calculation 2 3" xfId="62"/>
    <cellStyle name="Calculation 2 4" xfId="63"/>
    <cellStyle name="Calculation 2 5" xfId="64"/>
    <cellStyle name="Calculation 2 6" xfId="65"/>
    <cellStyle name="Calculation 2 7" xfId="66"/>
    <cellStyle name="Calculation 3" xfId="67"/>
    <cellStyle name="Calculation 3 2" xfId="68"/>
    <cellStyle name="Calculation 3 3" xfId="69"/>
    <cellStyle name="Calculation 3 4" xfId="70"/>
    <cellStyle name="Calculation 3 5" xfId="71"/>
    <cellStyle name="Calculation 3 6" xfId="72"/>
    <cellStyle name="Calculation 3 7" xfId="73"/>
    <cellStyle name="Calculation 4" xfId="74"/>
    <cellStyle name="Calculation 5" xfId="75"/>
    <cellStyle name="Calculation 6" xfId="76"/>
    <cellStyle name="Calculation 7" xfId="77"/>
    <cellStyle name="Calculation 8" xfId="78"/>
    <cellStyle name="Calculation 9" xfId="79"/>
    <cellStyle name="Check Cell 10" xfId="80"/>
    <cellStyle name="Check Cell 2" xfId="81"/>
    <cellStyle name="Check Cell 3" xfId="82"/>
    <cellStyle name="Check Cell 4" xfId="83"/>
    <cellStyle name="Check Cell 5" xfId="84"/>
    <cellStyle name="Check Cell 6" xfId="85"/>
    <cellStyle name="Check Cell 7" xfId="86"/>
    <cellStyle name="Check Cell 8" xfId="87"/>
    <cellStyle name="Check Cell 9" xfId="88"/>
    <cellStyle name="checkExposure" xfId="89"/>
    <cellStyle name="checkExposure 2" xfId="90"/>
    <cellStyle name="checkExposure 3" xfId="91"/>
    <cellStyle name="checkExposure 4" xfId="92"/>
    <cellStyle name="checkExposure 5" xfId="93"/>
    <cellStyle name="checkExposure 6" xfId="94"/>
    <cellStyle name="checkExposure 7" xfId="95"/>
    <cellStyle name="checkExposure 8" xfId="96"/>
    <cellStyle name="checkExposure 9" xfId="97"/>
    <cellStyle name="Comma" xfId="4"/>
    <cellStyle name="Comma [0]" xfId="5"/>
    <cellStyle name="Comma [0] 10" xfId="98"/>
    <cellStyle name="Comma [0] 11" xfId="99"/>
    <cellStyle name="Comma [0] 2" xfId="100"/>
    <cellStyle name="Comma [0] 3" xfId="101"/>
    <cellStyle name="Comma [0] 4" xfId="102"/>
    <cellStyle name="Comma [0] 5" xfId="103"/>
    <cellStyle name="Comma [0] 6" xfId="104"/>
    <cellStyle name="Comma [0] 7" xfId="105"/>
    <cellStyle name="Comma [0] 8" xfId="106"/>
    <cellStyle name="Comma [0] 9" xfId="107"/>
    <cellStyle name="Comma 10" xfId="108"/>
    <cellStyle name="Comma 11" xfId="109"/>
    <cellStyle name="Comma 12" xfId="110"/>
    <cellStyle name="Comma 13" xfId="111"/>
    <cellStyle name="Comma 14" xfId="112"/>
    <cellStyle name="Comma 15" xfId="113"/>
    <cellStyle name="Comma 16" xfId="114"/>
    <cellStyle name="Comma 2" xfId="21"/>
    <cellStyle name="Comma 3" xfId="9"/>
    <cellStyle name="Comma 4" xfId="115"/>
    <cellStyle name="Comma 5" xfId="116"/>
    <cellStyle name="Comma 6" xfId="117"/>
    <cellStyle name="Comma 7" xfId="118"/>
    <cellStyle name="Comma 8" xfId="119"/>
    <cellStyle name="Comma 9" xfId="18"/>
    <cellStyle name="Comma 9 2" xfId="120"/>
    <cellStyle name="Comma_Q4-11-SFI-P1-49-v10" xfId="14"/>
    <cellStyle name="Comma_Q4-11-SFI-P1-49-v10 2" xfId="22"/>
    <cellStyle name="Comma_Sheet1" xfId="19"/>
    <cellStyle name="Copied" xfId="121"/>
    <cellStyle name="Currency" xfId="2"/>
    <cellStyle name="Currency [0]" xfId="3"/>
    <cellStyle name="Currency [0] 10" xfId="122"/>
    <cellStyle name="Currency [0] 11" xfId="123"/>
    <cellStyle name="Currency [0] 2" xfId="124"/>
    <cellStyle name="Currency [0] 3" xfId="125"/>
    <cellStyle name="Currency [0] 4" xfId="126"/>
    <cellStyle name="Currency [0] 5" xfId="127"/>
    <cellStyle name="Currency [0] 6" xfId="128"/>
    <cellStyle name="Currency [0] 7" xfId="129"/>
    <cellStyle name="Currency [0] 8" xfId="130"/>
    <cellStyle name="Currency [0] 9" xfId="131"/>
    <cellStyle name="Currency 10" xfId="132"/>
    <cellStyle name="Currency 11" xfId="133"/>
    <cellStyle name="Currency 12" xfId="134"/>
    <cellStyle name="Currency 13" xfId="135"/>
    <cellStyle name="Currency 14" xfId="136"/>
    <cellStyle name="Currency 15" xfId="137"/>
    <cellStyle name="Currency 2" xfId="138"/>
    <cellStyle name="Currency 3" xfId="6"/>
    <cellStyle name="Currency 4" xfId="7"/>
    <cellStyle name="Currency 5" xfId="139"/>
    <cellStyle name="Currency 6" xfId="140"/>
    <cellStyle name="Currency 7" xfId="141"/>
    <cellStyle name="Currency 8" xfId="142"/>
    <cellStyle name="Currency 9" xfId="143"/>
    <cellStyle name="Entered" xfId="144"/>
    <cellStyle name="Explanatory Text 10" xfId="145"/>
    <cellStyle name="Explanatory Text 2" xfId="146"/>
    <cellStyle name="Explanatory Text 3" xfId="147"/>
    <cellStyle name="Explanatory Text 4" xfId="148"/>
    <cellStyle name="Explanatory Text 5" xfId="149"/>
    <cellStyle name="Explanatory Text 6" xfId="150"/>
    <cellStyle name="Explanatory Text 7" xfId="151"/>
    <cellStyle name="Explanatory Text 8" xfId="152"/>
    <cellStyle name="Explanatory Text 9" xfId="153"/>
    <cellStyle name="Good 2" xfId="154"/>
    <cellStyle name="Grey" xfId="155"/>
    <cellStyle name="greyed" xfId="156"/>
    <cellStyle name="greyed 2" xfId="157"/>
    <cellStyle name="greyed 3" xfId="158"/>
    <cellStyle name="greyed 4" xfId="159"/>
    <cellStyle name="greyed 5" xfId="160"/>
    <cellStyle name="greyed 6" xfId="161"/>
    <cellStyle name="greyed 7" xfId="162"/>
    <cellStyle name="greyed 8" xfId="163"/>
    <cellStyle name="greyed 9" xfId="164"/>
    <cellStyle name="greyed_Display" xfId="165"/>
    <cellStyle name="Header1" xfId="166"/>
    <cellStyle name="Header2" xfId="167"/>
    <cellStyle name="Header2 2" xfId="168"/>
    <cellStyle name="Header2 3" xfId="169"/>
    <cellStyle name="Header2 4" xfId="170"/>
    <cellStyle name="Header2 5" xfId="171"/>
    <cellStyle name="Header2 6" xfId="172"/>
    <cellStyle name="Header2 7" xfId="173"/>
    <cellStyle name="Header2 8" xfId="174"/>
    <cellStyle name="Header2 9" xfId="175"/>
    <cellStyle name="Heading 1 2" xfId="176"/>
    <cellStyle name="Heading 2 2" xfId="177"/>
    <cellStyle name="Heading 3 2" xfId="178"/>
    <cellStyle name="Heading 4 2" xfId="179"/>
    <cellStyle name="highlightExposure" xfId="180"/>
    <cellStyle name="highlightExposure 2" xfId="181"/>
    <cellStyle name="highlightExposure 3" xfId="182"/>
    <cellStyle name="highlightExposure 4" xfId="183"/>
    <cellStyle name="highlightExposure 5" xfId="184"/>
    <cellStyle name="highlightExposure 6" xfId="185"/>
    <cellStyle name="highlightExposure 7" xfId="186"/>
    <cellStyle name="highlightExposure 8" xfId="187"/>
    <cellStyle name="highlightExposure 9" xfId="188"/>
    <cellStyle name="highlightPD" xfId="189"/>
    <cellStyle name="highlightPD 2" xfId="190"/>
    <cellStyle name="highlightPD 3" xfId="191"/>
    <cellStyle name="highlightPD 4" xfId="192"/>
    <cellStyle name="highlightPD 5" xfId="193"/>
    <cellStyle name="highlightPD 6" xfId="194"/>
    <cellStyle name="highlightPD 7" xfId="195"/>
    <cellStyle name="highlightPD 8" xfId="196"/>
    <cellStyle name="highlightPD 9" xfId="197"/>
    <cellStyle name="highlightPercentage" xfId="198"/>
    <cellStyle name="highlightPercentage 2" xfId="199"/>
    <cellStyle name="highlightPercentage 3" xfId="200"/>
    <cellStyle name="highlightPercentage 4" xfId="201"/>
    <cellStyle name="highlightPercentage 5" xfId="202"/>
    <cellStyle name="highlightPercentage 6" xfId="203"/>
    <cellStyle name="highlightPercentage 7" xfId="204"/>
    <cellStyle name="highlightPercentage 8" xfId="205"/>
    <cellStyle name="highlightPercentage 9" xfId="206"/>
    <cellStyle name="highlightText" xfId="207"/>
    <cellStyle name="highlightText 2" xfId="208"/>
    <cellStyle name="highlightText 3" xfId="209"/>
    <cellStyle name="highlightText 4" xfId="210"/>
    <cellStyle name="highlightText 5" xfId="211"/>
    <cellStyle name="highlightText 6" xfId="212"/>
    <cellStyle name="highlightText 7" xfId="213"/>
    <cellStyle name="highlightText 8" xfId="214"/>
    <cellStyle name="highlightText 9" xfId="215"/>
    <cellStyle name="highlightText_Display" xfId="216"/>
    <cellStyle name="Hyperlink" xfId="30"/>
    <cellStyle name="Input 2" xfId="217"/>
    <cellStyle name="inputDate" xfId="218"/>
    <cellStyle name="inputDate 2" xfId="219"/>
    <cellStyle name="inputDate 3" xfId="220"/>
    <cellStyle name="inputDate 4" xfId="221"/>
    <cellStyle name="inputDate 5" xfId="222"/>
    <cellStyle name="inputDate 6" xfId="223"/>
    <cellStyle name="inputDate 7" xfId="224"/>
    <cellStyle name="inputDate 8" xfId="225"/>
    <cellStyle name="inputDate 9" xfId="226"/>
    <cellStyle name="inputExposure" xfId="227"/>
    <cellStyle name="inputExposure 2" xfId="228"/>
    <cellStyle name="inputExposure 3" xfId="229"/>
    <cellStyle name="inputExposure 4" xfId="230"/>
    <cellStyle name="inputExposure 5" xfId="231"/>
    <cellStyle name="inputExposure 6" xfId="232"/>
    <cellStyle name="inputExposure 7" xfId="233"/>
    <cellStyle name="inputExposure 8" xfId="234"/>
    <cellStyle name="inputExposure 9" xfId="235"/>
    <cellStyle name="inputMaturity" xfId="236"/>
    <cellStyle name="inputMaturity 2" xfId="237"/>
    <cellStyle name="inputMaturity 3" xfId="238"/>
    <cellStyle name="inputMaturity 4" xfId="239"/>
    <cellStyle name="inputMaturity 5" xfId="240"/>
    <cellStyle name="inputMaturity 6" xfId="241"/>
    <cellStyle name="inputMaturity 7" xfId="242"/>
    <cellStyle name="inputMaturity 8" xfId="243"/>
    <cellStyle name="inputMaturity 9" xfId="244"/>
    <cellStyle name="inputPD" xfId="245"/>
    <cellStyle name="inputPD 2" xfId="246"/>
    <cellStyle name="inputPD 3" xfId="247"/>
    <cellStyle name="inputPD 4" xfId="248"/>
    <cellStyle name="inputPD 5" xfId="249"/>
    <cellStyle name="inputPD 6" xfId="250"/>
    <cellStyle name="inputPD 7" xfId="251"/>
    <cellStyle name="inputPD 8" xfId="252"/>
    <cellStyle name="inputPD 9" xfId="253"/>
    <cellStyle name="inputPercentage" xfId="254"/>
    <cellStyle name="inputPercentage 2" xfId="255"/>
    <cellStyle name="inputPercentage 3" xfId="256"/>
    <cellStyle name="inputPercentage 4" xfId="257"/>
    <cellStyle name="inputPercentage 5" xfId="258"/>
    <cellStyle name="inputPercentage 6" xfId="259"/>
    <cellStyle name="inputPercentage 7" xfId="260"/>
    <cellStyle name="inputPercentage 8" xfId="261"/>
    <cellStyle name="inputPercentage 9" xfId="262"/>
    <cellStyle name="inputSelection" xfId="263"/>
    <cellStyle name="inputSelection 2" xfId="264"/>
    <cellStyle name="inputSelection 3" xfId="265"/>
    <cellStyle name="inputSelection 4" xfId="266"/>
    <cellStyle name="inputSelection 5" xfId="267"/>
    <cellStyle name="inputSelection 6" xfId="268"/>
    <cellStyle name="inputSelection 7" xfId="269"/>
    <cellStyle name="inputSelection 8" xfId="270"/>
    <cellStyle name="inputSelection 9" xfId="271"/>
    <cellStyle name="inputText" xfId="272"/>
    <cellStyle name="inputText 2" xfId="273"/>
    <cellStyle name="inputText 3" xfId="274"/>
    <cellStyle name="inputText 4" xfId="275"/>
    <cellStyle name="inputText 5" xfId="276"/>
    <cellStyle name="inputText 6" xfId="277"/>
    <cellStyle name="inputText 7" xfId="278"/>
    <cellStyle name="inputText 8" xfId="279"/>
    <cellStyle name="inputText 9" xfId="280"/>
    <cellStyle name="Lien hypertexte" xfId="32"/>
    <cellStyle name="Linked Cell 10" xfId="281"/>
    <cellStyle name="Linked Cell 2" xfId="282"/>
    <cellStyle name="Linked Cell 3" xfId="283"/>
    <cellStyle name="Linked Cell 4" xfId="284"/>
    <cellStyle name="Linked Cell 5" xfId="285"/>
    <cellStyle name="Linked Cell 6" xfId="286"/>
    <cellStyle name="Linked Cell 7" xfId="287"/>
    <cellStyle name="Linked Cell 8" xfId="288"/>
    <cellStyle name="Linked Cell 9" xfId="289"/>
    <cellStyle name="Neutral 2" xfId="290"/>
    <cellStyle name="Normal" xfId="0" builtinId="0"/>
    <cellStyle name="Normal 2" xfId="15"/>
    <cellStyle name="Normal 2 2" xfId="291"/>
    <cellStyle name="Normal 3" xfId="11"/>
    <cellStyle name="Normal 3 2" xfId="31"/>
    <cellStyle name="Normal 4" xfId="10"/>
    <cellStyle name="Normal 5" xfId="292"/>
    <cellStyle name="Normal 6" xfId="293"/>
    <cellStyle name="Normal_Display" xfId="12"/>
    <cellStyle name="Normal_Display_1" xfId="29"/>
    <cellStyle name="Normal_Display_4" xfId="23"/>
    <cellStyle name="Normal_Display_Display" xfId="16"/>
    <cellStyle name="Normal_Display_Display_1" xfId="20"/>
    <cellStyle name="Normal_Display_Display_2" xfId="24"/>
    <cellStyle name="Normal_Q1_12_SFI-P1-50 BSQ_p11" xfId="17"/>
    <cellStyle name="Normal_Q1_12_SFI-P1-50 DR1_p29" xfId="27"/>
    <cellStyle name="Normal_Q1_12_SFI-P1-50 RC_II_p32" xfId="13"/>
    <cellStyle name="Normal_Q3-10_SFI_p34-50-v1" xfId="26"/>
    <cellStyle name="Normal_Q3-10_SFI_p34-50-v1_Display" xfId="25"/>
    <cellStyle name="Note 2" xfId="294"/>
    <cellStyle name="optionalExposure" xfId="295"/>
    <cellStyle name="optionalExposure 2" xfId="296"/>
    <cellStyle name="optionalExposure 3" xfId="297"/>
    <cellStyle name="optionalExposure 4" xfId="298"/>
    <cellStyle name="optionalExposure 5" xfId="299"/>
    <cellStyle name="optionalExposure 6" xfId="300"/>
    <cellStyle name="optionalExposure 7" xfId="301"/>
    <cellStyle name="optionalExposure 8" xfId="302"/>
    <cellStyle name="optionalExposure 9" xfId="303"/>
    <cellStyle name="optionalExposure_Display" xfId="304"/>
    <cellStyle name="optionalMaturity" xfId="305"/>
    <cellStyle name="optionalMaturity 2" xfId="306"/>
    <cellStyle name="optionalMaturity 3" xfId="307"/>
    <cellStyle name="optionalMaturity 4" xfId="308"/>
    <cellStyle name="optionalMaturity 5" xfId="309"/>
    <cellStyle name="optionalMaturity 6" xfId="310"/>
    <cellStyle name="optionalMaturity 7" xfId="311"/>
    <cellStyle name="optionalMaturity 8" xfId="312"/>
    <cellStyle name="optionalMaturity 9" xfId="313"/>
    <cellStyle name="optionalMaturity_Display" xfId="314"/>
    <cellStyle name="optionalPD" xfId="315"/>
    <cellStyle name="optionalPD 2" xfId="316"/>
    <cellStyle name="optionalPD 3" xfId="317"/>
    <cellStyle name="optionalPD 4" xfId="318"/>
    <cellStyle name="optionalPD 5" xfId="319"/>
    <cellStyle name="optionalPD 6" xfId="320"/>
    <cellStyle name="optionalPD 7" xfId="321"/>
    <cellStyle name="optionalPD 8" xfId="322"/>
    <cellStyle name="optionalPD 9" xfId="323"/>
    <cellStyle name="optionalPercentage" xfId="324"/>
    <cellStyle name="optionalPercentage 2" xfId="325"/>
    <cellStyle name="optionalPercentage 3" xfId="326"/>
    <cellStyle name="optionalPercentage 4" xfId="327"/>
    <cellStyle name="optionalPercentage 5" xfId="328"/>
    <cellStyle name="optionalPercentage 6" xfId="329"/>
    <cellStyle name="optionalPercentage 7" xfId="330"/>
    <cellStyle name="optionalPercentage 8" xfId="331"/>
    <cellStyle name="optionalPercentage 9" xfId="332"/>
    <cellStyle name="optionalPercentage_Display" xfId="333"/>
    <cellStyle name="optionalSelection" xfId="334"/>
    <cellStyle name="optionalSelection 2" xfId="335"/>
    <cellStyle name="optionalSelection 3" xfId="336"/>
    <cellStyle name="optionalSelection 4" xfId="337"/>
    <cellStyle name="optionalSelection 5" xfId="338"/>
    <cellStyle name="optionalSelection 6" xfId="339"/>
    <cellStyle name="optionalSelection 7" xfId="340"/>
    <cellStyle name="optionalSelection 8" xfId="341"/>
    <cellStyle name="optionalSelection 9" xfId="342"/>
    <cellStyle name="optionalSelection_Display" xfId="343"/>
    <cellStyle name="optionalText" xfId="344"/>
    <cellStyle name="optionalText 2" xfId="345"/>
    <cellStyle name="optionalText 3" xfId="346"/>
    <cellStyle name="optionalText 4" xfId="347"/>
    <cellStyle name="optionalText 5" xfId="348"/>
    <cellStyle name="optionalText 6" xfId="349"/>
    <cellStyle name="optionalText 7" xfId="350"/>
    <cellStyle name="optionalText 8" xfId="351"/>
    <cellStyle name="optionalText 9" xfId="352"/>
    <cellStyle name="OPXArea" xfId="353"/>
    <cellStyle name="OPXButtonBar" xfId="354"/>
    <cellStyle name="OPXHeadingArea" xfId="355"/>
    <cellStyle name="OPXHeadingRange" xfId="356"/>
    <cellStyle name="OPXHeadingRange 2" xfId="357"/>
    <cellStyle name="OPXHeadingRange 3" xfId="358"/>
    <cellStyle name="OPXHeadingRange 4" xfId="359"/>
    <cellStyle name="OPXHeadingRange 5" xfId="360"/>
    <cellStyle name="OPXHeadingRange 6" xfId="361"/>
    <cellStyle name="OPXHeadingRange 7" xfId="362"/>
    <cellStyle name="OPXHeadingRange 8" xfId="363"/>
    <cellStyle name="OPXHeadingRange 9" xfId="364"/>
    <cellStyle name="OPXHeadingWorkbook" xfId="365"/>
    <cellStyle name="OPXInDate" xfId="366"/>
    <cellStyle name="OPXInDate 2" xfId="367"/>
    <cellStyle name="OPXInDate 3" xfId="368"/>
    <cellStyle name="OPXInDate 4" xfId="369"/>
    <cellStyle name="OPXInDate 5" xfId="370"/>
    <cellStyle name="OPXInDate 6" xfId="371"/>
    <cellStyle name="OPXInDate 7" xfId="372"/>
    <cellStyle name="OPXInDate 8" xfId="373"/>
    <cellStyle name="OPXInDate 9" xfId="374"/>
    <cellStyle name="OPXInDate_Display" xfId="375"/>
    <cellStyle name="OPXInFmat1" xfId="376"/>
    <cellStyle name="OPXInFmat1 2" xfId="377"/>
    <cellStyle name="OPXInFmat1 3" xfId="378"/>
    <cellStyle name="OPXInFmat1 4" xfId="379"/>
    <cellStyle name="OPXInFmat1 5" xfId="380"/>
    <cellStyle name="OPXInFmat1 6" xfId="381"/>
    <cellStyle name="OPXInFmat1 7" xfId="382"/>
    <cellStyle name="OPXInFmat1 8" xfId="383"/>
    <cellStyle name="OPXInFmat1 9" xfId="384"/>
    <cellStyle name="OPXInFmat1_Display" xfId="385"/>
    <cellStyle name="OPXInFmat10" xfId="386"/>
    <cellStyle name="OPXInFmat10 2" xfId="387"/>
    <cellStyle name="OPXInFmat10 3" xfId="388"/>
    <cellStyle name="OPXInFmat10 4" xfId="389"/>
    <cellStyle name="OPXInFmat10 5" xfId="390"/>
    <cellStyle name="OPXInFmat10 6" xfId="391"/>
    <cellStyle name="OPXInFmat10 7" xfId="392"/>
    <cellStyle name="OPXInFmat10 8" xfId="393"/>
    <cellStyle name="OPXInFmat10 9" xfId="394"/>
    <cellStyle name="OPXInFmat10_Display" xfId="395"/>
    <cellStyle name="OPXInFmat11" xfId="396"/>
    <cellStyle name="OPXInFmat11 2" xfId="397"/>
    <cellStyle name="OPXInFmat11 3" xfId="398"/>
    <cellStyle name="OPXInFmat11 4" xfId="399"/>
    <cellStyle name="OPXInFmat11 5" xfId="400"/>
    <cellStyle name="OPXInFmat11 6" xfId="401"/>
    <cellStyle name="OPXInFmat11 7" xfId="402"/>
    <cellStyle name="OPXInFmat11 8" xfId="403"/>
    <cellStyle name="OPXInFmat11 9" xfId="404"/>
    <cellStyle name="OPXInFmat11_Display" xfId="405"/>
    <cellStyle name="OPXInFmat2" xfId="406"/>
    <cellStyle name="OPXInFmat2 2" xfId="407"/>
    <cellStyle name="OPXInFmat2 3" xfId="408"/>
    <cellStyle name="OPXInFmat2 4" xfId="409"/>
    <cellStyle name="OPXInFmat2 5" xfId="410"/>
    <cellStyle name="OPXInFmat2 6" xfId="411"/>
    <cellStyle name="OPXInFmat2 7" xfId="412"/>
    <cellStyle name="OPXInFmat2 8" xfId="413"/>
    <cellStyle name="OPXInFmat2 9" xfId="414"/>
    <cellStyle name="OPXInFmat2_Display" xfId="415"/>
    <cellStyle name="OPXInFmat5" xfId="416"/>
    <cellStyle name="OPXInFmat5 2" xfId="417"/>
    <cellStyle name="OPXInFmat5 3" xfId="418"/>
    <cellStyle name="OPXInFmat5 4" xfId="419"/>
    <cellStyle name="OPXInFmat5 5" xfId="420"/>
    <cellStyle name="OPXInFmat5 6" xfId="421"/>
    <cellStyle name="OPXInFmat5 7" xfId="422"/>
    <cellStyle name="OPXInFmat5 8" xfId="423"/>
    <cellStyle name="OPXInFmat5 9" xfId="424"/>
    <cellStyle name="OPXInFmat5_Display" xfId="425"/>
    <cellStyle name="OPXInFmat6" xfId="426"/>
    <cellStyle name="OPXInFmat6 2" xfId="427"/>
    <cellStyle name="OPXInFmat6 3" xfId="428"/>
    <cellStyle name="OPXInFmat6 4" xfId="429"/>
    <cellStyle name="OPXInFmat6 5" xfId="430"/>
    <cellStyle name="OPXInFmat6 6" xfId="431"/>
    <cellStyle name="OPXInFmat6 7" xfId="432"/>
    <cellStyle name="OPXInFmat6 8" xfId="433"/>
    <cellStyle name="OPXInFmat6 9" xfId="434"/>
    <cellStyle name="OPXInFmat6_Display" xfId="435"/>
    <cellStyle name="OPXInFmat7" xfId="436"/>
    <cellStyle name="OPXInFmat7 2" xfId="437"/>
    <cellStyle name="OPXInFmat7 3" xfId="438"/>
    <cellStyle name="OPXInFmat7 4" xfId="439"/>
    <cellStyle name="OPXInFmat7 5" xfId="440"/>
    <cellStyle name="OPXInFmat7 6" xfId="441"/>
    <cellStyle name="OPXInFmat7 7" xfId="442"/>
    <cellStyle name="OPXInFmat7 8" xfId="443"/>
    <cellStyle name="OPXInFmat7 9" xfId="444"/>
    <cellStyle name="OPXInFmat7_Display" xfId="445"/>
    <cellStyle name="OPXInFmat8" xfId="446"/>
    <cellStyle name="OPXInFmat8 2" xfId="447"/>
    <cellStyle name="OPXInFmat8 3" xfId="448"/>
    <cellStyle name="OPXInFmat8 4" xfId="449"/>
    <cellStyle name="OPXInFmat8 5" xfId="450"/>
    <cellStyle name="OPXInFmat8 6" xfId="451"/>
    <cellStyle name="OPXInFmat8 7" xfId="452"/>
    <cellStyle name="OPXInFmat8 8" xfId="453"/>
    <cellStyle name="OPXInFmat8 9" xfId="454"/>
    <cellStyle name="OPXInFmat8_Display" xfId="455"/>
    <cellStyle name="OPXInFmat9" xfId="456"/>
    <cellStyle name="OPXInFmat9 2" xfId="457"/>
    <cellStyle name="OPXInFmat9 3" xfId="458"/>
    <cellStyle name="OPXInFmat9 4" xfId="459"/>
    <cellStyle name="OPXInFmat9 5" xfId="460"/>
    <cellStyle name="OPXInFmat9 6" xfId="461"/>
    <cellStyle name="OPXInFmat9 7" xfId="462"/>
    <cellStyle name="OPXInFmat9 8" xfId="463"/>
    <cellStyle name="OPXInFmat9 9" xfId="464"/>
    <cellStyle name="OPXInFmat9_Display" xfId="465"/>
    <cellStyle name="OPXInFmatRate61" xfId="466"/>
    <cellStyle name="OPXInFmatRate61 2" xfId="467"/>
    <cellStyle name="OPXInFmatRate61 3" xfId="468"/>
    <cellStyle name="OPXInFmatRate61 4" xfId="469"/>
    <cellStyle name="OPXInFmatRate61 5" xfId="470"/>
    <cellStyle name="OPXInFmatRate61 6" xfId="471"/>
    <cellStyle name="OPXInFmatRate61 7" xfId="472"/>
    <cellStyle name="OPXInFmatRate61 8" xfId="473"/>
    <cellStyle name="OPXInFmatRate61 9" xfId="474"/>
    <cellStyle name="OPXInFmatRate61_Display" xfId="475"/>
    <cellStyle name="OPXInFmatRate62" xfId="476"/>
    <cellStyle name="OPXInFmatRate62 2" xfId="477"/>
    <cellStyle name="OPXInFmatRate62 3" xfId="478"/>
    <cellStyle name="OPXInFmatRate62 4" xfId="479"/>
    <cellStyle name="OPXInFmatRate62 5" xfId="480"/>
    <cellStyle name="OPXInFmatRate62 6" xfId="481"/>
    <cellStyle name="OPXInFmatRate62 7" xfId="482"/>
    <cellStyle name="OPXInFmatRate62 8" xfId="483"/>
    <cellStyle name="OPXInFmatRate62 9" xfId="484"/>
    <cellStyle name="OPXInFmatRate62_Display" xfId="485"/>
    <cellStyle name="OPXInFmatRate63" xfId="486"/>
    <cellStyle name="OPXInFmatRate63 2" xfId="487"/>
    <cellStyle name="OPXInFmatRate63 3" xfId="488"/>
    <cellStyle name="OPXInFmatRate63 4" xfId="489"/>
    <cellStyle name="OPXInFmatRate63 5" xfId="490"/>
    <cellStyle name="OPXInFmatRate63 6" xfId="491"/>
    <cellStyle name="OPXInFmatRate63 7" xfId="492"/>
    <cellStyle name="OPXInFmatRate63 8" xfId="493"/>
    <cellStyle name="OPXInFmatRate63 9" xfId="494"/>
    <cellStyle name="OPXInFmatRate63_Display" xfId="495"/>
    <cellStyle name="OPXInFmatRate64" xfId="496"/>
    <cellStyle name="OPXInFmatRate64 2" xfId="497"/>
    <cellStyle name="OPXInFmatRate64 3" xfId="498"/>
    <cellStyle name="OPXInFmatRate64 4" xfId="499"/>
    <cellStyle name="OPXInFmatRate64 5" xfId="500"/>
    <cellStyle name="OPXInFmatRate64 6" xfId="501"/>
    <cellStyle name="OPXInFmatRate64 7" xfId="502"/>
    <cellStyle name="OPXInFmatRate64 8" xfId="503"/>
    <cellStyle name="OPXInFmatRate64 9" xfId="504"/>
    <cellStyle name="OPXInFmatRate64_Display" xfId="505"/>
    <cellStyle name="OPXInFmatRate65" xfId="506"/>
    <cellStyle name="OPXInFmatRate65 2" xfId="507"/>
    <cellStyle name="OPXInFmatRate65 3" xfId="508"/>
    <cellStyle name="OPXInFmatRate65 4" xfId="509"/>
    <cellStyle name="OPXInFmatRate65 5" xfId="510"/>
    <cellStyle name="OPXInFmatRate65 6" xfId="511"/>
    <cellStyle name="OPXInFmatRate65 7" xfId="512"/>
    <cellStyle name="OPXInFmatRate65 8" xfId="513"/>
    <cellStyle name="OPXInFmatRate65 9" xfId="514"/>
    <cellStyle name="OPXInFmatRate65_Display" xfId="515"/>
    <cellStyle name="OPXInFmatRate66" xfId="516"/>
    <cellStyle name="OPXInFmatRate66 2" xfId="517"/>
    <cellStyle name="OPXInFmatRate66 3" xfId="518"/>
    <cellStyle name="OPXInFmatRate66 4" xfId="519"/>
    <cellStyle name="OPXInFmatRate66 5" xfId="520"/>
    <cellStyle name="OPXInFmatRate66 6" xfId="521"/>
    <cellStyle name="OPXInFmatRate66 7" xfId="522"/>
    <cellStyle name="OPXInFmatRate66 8" xfId="523"/>
    <cellStyle name="OPXInFmatRate66 9" xfId="524"/>
    <cellStyle name="OPXInFmatRate66_Display" xfId="525"/>
    <cellStyle name="OPXInFmatRate67" xfId="526"/>
    <cellStyle name="OPXInFmatRate67 2" xfId="527"/>
    <cellStyle name="OPXInFmatRate67 3" xfId="528"/>
    <cellStyle name="OPXInFmatRate67 4" xfId="529"/>
    <cellStyle name="OPXInFmatRate67 5" xfId="530"/>
    <cellStyle name="OPXInFmatRate67 6" xfId="531"/>
    <cellStyle name="OPXInFmatRate67 7" xfId="532"/>
    <cellStyle name="OPXInFmatRate67 8" xfId="533"/>
    <cellStyle name="OPXInFmatRate67 9" xfId="534"/>
    <cellStyle name="OPXInFmatRate67_Display" xfId="535"/>
    <cellStyle name="OPXInFmatRate68" xfId="536"/>
    <cellStyle name="OPXInFmatRate68 2" xfId="537"/>
    <cellStyle name="OPXInFmatRate68 3" xfId="538"/>
    <cellStyle name="OPXInFmatRate68 4" xfId="539"/>
    <cellStyle name="OPXInFmatRate68 5" xfId="540"/>
    <cellStyle name="OPXInFmatRate68 6" xfId="541"/>
    <cellStyle name="OPXInFmatRate68 7" xfId="542"/>
    <cellStyle name="OPXInFmatRate68 8" xfId="543"/>
    <cellStyle name="OPXInFmatRate68 9" xfId="544"/>
    <cellStyle name="OPXInFmatRate68_Display" xfId="545"/>
    <cellStyle name="OPXInText" xfId="546"/>
    <cellStyle name="OPXInText 2" xfId="547"/>
    <cellStyle name="OPXInText 3" xfId="548"/>
    <cellStyle name="OPXInText 4" xfId="549"/>
    <cellStyle name="OPXInText 5" xfId="550"/>
    <cellStyle name="OPXInText 6" xfId="551"/>
    <cellStyle name="OPXInText 7" xfId="552"/>
    <cellStyle name="OPXInText 8" xfId="553"/>
    <cellStyle name="OPXInText 9" xfId="554"/>
    <cellStyle name="OPXInText_Display" xfId="555"/>
    <cellStyle name="OPXInTextWrap" xfId="556"/>
    <cellStyle name="OPXInTextWrap 2" xfId="557"/>
    <cellStyle name="OPXInTextWrap 3" xfId="558"/>
    <cellStyle name="OPXInTextWrap 4" xfId="559"/>
    <cellStyle name="OPXInTextWrap 5" xfId="560"/>
    <cellStyle name="OPXInTextWrap 6" xfId="561"/>
    <cellStyle name="OPXInTextWrap 7" xfId="562"/>
    <cellStyle name="OPXInTextWrap 8" xfId="563"/>
    <cellStyle name="OPXInTextWrap 9" xfId="564"/>
    <cellStyle name="OPXInTextWrap_Display" xfId="565"/>
    <cellStyle name="OPXInTime" xfId="566"/>
    <cellStyle name="OPXInTime 2" xfId="567"/>
    <cellStyle name="OPXInTime 3" xfId="568"/>
    <cellStyle name="OPXInTime 4" xfId="569"/>
    <cellStyle name="OPXInTime 5" xfId="570"/>
    <cellStyle name="OPXInTime 6" xfId="571"/>
    <cellStyle name="OPXInTime 7" xfId="572"/>
    <cellStyle name="OPXInTime 8" xfId="573"/>
    <cellStyle name="OPXInTime 9" xfId="574"/>
    <cellStyle name="OPXInTime_Display" xfId="575"/>
    <cellStyle name="OPXLiteralCenter" xfId="576"/>
    <cellStyle name="OPXLiteralCenter 2" xfId="577"/>
    <cellStyle name="OPXLiteralCenter 3" xfId="578"/>
    <cellStyle name="OPXLiteralCenter 4" xfId="579"/>
    <cellStyle name="OPXLiteralCenter 5" xfId="580"/>
    <cellStyle name="OPXLiteralCenter 6" xfId="581"/>
    <cellStyle name="OPXLiteralCenter 7" xfId="582"/>
    <cellStyle name="OPXLiteralCenter 8" xfId="583"/>
    <cellStyle name="OPXLiteralCenter 9" xfId="584"/>
    <cellStyle name="OPXLiteralCenterWrap" xfId="585"/>
    <cellStyle name="OPXLiteralCenterWrap 2" xfId="586"/>
    <cellStyle name="OPXLiteralCenterWrap 3" xfId="587"/>
    <cellStyle name="OPXLiteralCenterWrap 4" xfId="588"/>
    <cellStyle name="OPXLiteralCenterWrap 5" xfId="589"/>
    <cellStyle name="OPXLiteralCenterWrap 6" xfId="590"/>
    <cellStyle name="OPXLiteralCenterWrap 7" xfId="591"/>
    <cellStyle name="OPXLiteralCenterWrap 8" xfId="592"/>
    <cellStyle name="OPXLiteralCenterWrap 9" xfId="593"/>
    <cellStyle name="OPXLiteralDateLeft" xfId="594"/>
    <cellStyle name="OPXLiteralDateLeft 2" xfId="595"/>
    <cellStyle name="OPXLiteralDateLeft 3" xfId="596"/>
    <cellStyle name="OPXLiteralDateLeft 4" xfId="597"/>
    <cellStyle name="OPXLiteralDateLeft 5" xfId="598"/>
    <cellStyle name="OPXLiteralDateLeft 6" xfId="599"/>
    <cellStyle name="OPXLiteralDateLeft 7" xfId="600"/>
    <cellStyle name="OPXLiteralDateLeft 8" xfId="601"/>
    <cellStyle name="OPXLiteralDateLeft 9" xfId="602"/>
    <cellStyle name="OPXLiteralDateLeft_Display" xfId="603"/>
    <cellStyle name="OPXLiteralLeft" xfId="604"/>
    <cellStyle name="OPXLiteralLeft 2" xfId="605"/>
    <cellStyle name="OPXLiteralLeft 3" xfId="606"/>
    <cellStyle name="OPXLiteralLeft 4" xfId="607"/>
    <cellStyle name="OPXLiteralLeft 5" xfId="608"/>
    <cellStyle name="OPXLiteralLeft 6" xfId="609"/>
    <cellStyle name="OPXLiteralLeft 7" xfId="610"/>
    <cellStyle name="OPXLiteralLeft 8" xfId="611"/>
    <cellStyle name="OPXLiteralLeft 9" xfId="612"/>
    <cellStyle name="OPXLiteralLeftWrap" xfId="613"/>
    <cellStyle name="OPXLiteralLeftWrap 2" xfId="614"/>
    <cellStyle name="OPXLiteralLeftWrap 3" xfId="615"/>
    <cellStyle name="OPXLiteralLeftWrap 4" xfId="616"/>
    <cellStyle name="OPXLiteralLeftWrap 5" xfId="617"/>
    <cellStyle name="OPXLiteralLeftWrap 6" xfId="618"/>
    <cellStyle name="OPXLiteralLeftWrap 7" xfId="619"/>
    <cellStyle name="OPXLiteralLeftWrap 8" xfId="620"/>
    <cellStyle name="OPXLiteralLeftWrap 9" xfId="621"/>
    <cellStyle name="OPXLiteralRight" xfId="622"/>
    <cellStyle name="OPXLiteralRight 2" xfId="623"/>
    <cellStyle name="OPXLiteralRight 3" xfId="624"/>
    <cellStyle name="OPXLiteralRight 4" xfId="625"/>
    <cellStyle name="OPXLiteralRight 5" xfId="626"/>
    <cellStyle name="OPXLiteralRight 6" xfId="627"/>
    <cellStyle name="OPXLiteralRight 7" xfId="628"/>
    <cellStyle name="OPXLiteralRight 8" xfId="629"/>
    <cellStyle name="OPXLiteralRight 9" xfId="630"/>
    <cellStyle name="OPXLiteralRightWrap" xfId="631"/>
    <cellStyle name="OPXLiteralRightWrap 2" xfId="632"/>
    <cellStyle name="OPXLiteralRightWrap 3" xfId="633"/>
    <cellStyle name="OPXLiteralRightWrap 4" xfId="634"/>
    <cellStyle name="OPXLiteralRightWrap 5" xfId="635"/>
    <cellStyle name="OPXLiteralRightWrap 6" xfId="636"/>
    <cellStyle name="OPXLiteralRightWrap 7" xfId="637"/>
    <cellStyle name="OPXLiteralRightWrap 8" xfId="638"/>
    <cellStyle name="OPXLiteralRightWrap 9" xfId="639"/>
    <cellStyle name="OPXOutDate" xfId="640"/>
    <cellStyle name="OPXOutDate 2" xfId="641"/>
    <cellStyle name="OPXOutDate 3" xfId="642"/>
    <cellStyle name="OPXOutDate 4" xfId="643"/>
    <cellStyle name="OPXOutDate 5" xfId="644"/>
    <cellStyle name="OPXOutDate 6" xfId="645"/>
    <cellStyle name="OPXOutDate 7" xfId="646"/>
    <cellStyle name="OPXOutDate 8" xfId="647"/>
    <cellStyle name="OPXOutDate 9" xfId="648"/>
    <cellStyle name="OPXOutDate_Display" xfId="649"/>
    <cellStyle name="OPXOutFmat1" xfId="650"/>
    <cellStyle name="OPXOutFmat1 2" xfId="651"/>
    <cellStyle name="OPXOutFmat1 3" xfId="652"/>
    <cellStyle name="OPXOutFmat1 4" xfId="653"/>
    <cellStyle name="OPXOutFmat1 5" xfId="654"/>
    <cellStyle name="OPXOutFmat1 6" xfId="655"/>
    <cellStyle name="OPXOutFmat1 7" xfId="656"/>
    <cellStyle name="OPXOutFmat1 8" xfId="657"/>
    <cellStyle name="OPXOutFmat1 9" xfId="658"/>
    <cellStyle name="OPXOutFmat1_Display" xfId="659"/>
    <cellStyle name="OPXOutFmat10" xfId="660"/>
    <cellStyle name="OPXOutFmat10 2" xfId="661"/>
    <cellStyle name="OPXOutFmat10 3" xfId="662"/>
    <cellStyle name="OPXOutFmat10 4" xfId="663"/>
    <cellStyle name="OPXOutFmat10 5" xfId="664"/>
    <cellStyle name="OPXOutFmat10 6" xfId="665"/>
    <cellStyle name="OPXOutFmat10 7" xfId="666"/>
    <cellStyle name="OPXOutFmat10 8" xfId="667"/>
    <cellStyle name="OPXOutFmat10 9" xfId="668"/>
    <cellStyle name="OPXOutFmat10_Display" xfId="669"/>
    <cellStyle name="OPXOutFmat11" xfId="670"/>
    <cellStyle name="OPXOutFmat11 2" xfId="671"/>
    <cellStyle name="OPXOutFmat11 3" xfId="672"/>
    <cellStyle name="OPXOutFmat11 4" xfId="673"/>
    <cellStyle name="OPXOutFmat11 5" xfId="674"/>
    <cellStyle name="OPXOutFmat11 6" xfId="675"/>
    <cellStyle name="OPXOutFmat11 7" xfId="676"/>
    <cellStyle name="OPXOutFmat11 8" xfId="677"/>
    <cellStyle name="OPXOutFmat11 9" xfId="678"/>
    <cellStyle name="OPXOutFmat11_Display" xfId="679"/>
    <cellStyle name="OPXOutFmat2" xfId="680"/>
    <cellStyle name="OPXOutFmat2 2" xfId="681"/>
    <cellStyle name="OPXOutFmat2 3" xfId="682"/>
    <cellStyle name="OPXOutFmat2 4" xfId="683"/>
    <cellStyle name="OPXOutFmat2 5" xfId="684"/>
    <cellStyle name="OPXOutFmat2 6" xfId="685"/>
    <cellStyle name="OPXOutFmat2 7" xfId="686"/>
    <cellStyle name="OPXOutFmat2 8" xfId="687"/>
    <cellStyle name="OPXOutFmat2 9" xfId="688"/>
    <cellStyle name="OPXOutFmat2_Display" xfId="689"/>
    <cellStyle name="OPXOutFmat5" xfId="690"/>
    <cellStyle name="OPXOutFmat5 2" xfId="691"/>
    <cellStyle name="OPXOutFmat5 3" xfId="692"/>
    <cellStyle name="OPXOutFmat5 4" xfId="693"/>
    <cellStyle name="OPXOutFmat5 5" xfId="694"/>
    <cellStyle name="OPXOutFmat5 6" xfId="695"/>
    <cellStyle name="OPXOutFmat5 7" xfId="696"/>
    <cellStyle name="OPXOutFmat5 8" xfId="697"/>
    <cellStyle name="OPXOutFmat5 9" xfId="698"/>
    <cellStyle name="OPXOutFmat5_Display" xfId="699"/>
    <cellStyle name="OPXOutFmat6" xfId="700"/>
    <cellStyle name="OPXOutFmat6 2" xfId="701"/>
    <cellStyle name="OPXOutFmat6 3" xfId="702"/>
    <cellStyle name="OPXOutFmat6 4" xfId="703"/>
    <cellStyle name="OPXOutFmat6 5" xfId="704"/>
    <cellStyle name="OPXOutFmat6 6" xfId="705"/>
    <cellStyle name="OPXOutFmat6 7" xfId="706"/>
    <cellStyle name="OPXOutFmat6 8" xfId="707"/>
    <cellStyle name="OPXOutFmat6 9" xfId="708"/>
    <cellStyle name="OPXOutFmat6_Display" xfId="709"/>
    <cellStyle name="OPXOutFmat7" xfId="710"/>
    <cellStyle name="OPXOutFmat7 2" xfId="711"/>
    <cellStyle name="OPXOutFmat7 3" xfId="712"/>
    <cellStyle name="OPXOutFmat7 4" xfId="713"/>
    <cellStyle name="OPXOutFmat7 5" xfId="714"/>
    <cellStyle name="OPXOutFmat7 6" xfId="715"/>
    <cellStyle name="OPXOutFmat7 7" xfId="716"/>
    <cellStyle name="OPXOutFmat7 8" xfId="717"/>
    <cellStyle name="OPXOutFmat7 9" xfId="718"/>
    <cellStyle name="OPXOutFmat7_Display" xfId="719"/>
    <cellStyle name="OPXOutFmat8" xfId="720"/>
    <cellStyle name="OPXOutFmat8 2" xfId="721"/>
    <cellStyle name="OPXOutFmat8 3" xfId="722"/>
    <cellStyle name="OPXOutFmat8 4" xfId="723"/>
    <cellStyle name="OPXOutFmat8 5" xfId="724"/>
    <cellStyle name="OPXOutFmat8 6" xfId="725"/>
    <cellStyle name="OPXOutFmat8 7" xfId="726"/>
    <cellStyle name="OPXOutFmat8 8" xfId="727"/>
    <cellStyle name="OPXOutFmat8 9" xfId="728"/>
    <cellStyle name="OPXOutFmat8_Display" xfId="729"/>
    <cellStyle name="OPXOutFmat9" xfId="730"/>
    <cellStyle name="OPXOutFmat9 2" xfId="731"/>
    <cellStyle name="OPXOutFmat9 3" xfId="732"/>
    <cellStyle name="OPXOutFmat9 4" xfId="733"/>
    <cellStyle name="OPXOutFmat9 5" xfId="734"/>
    <cellStyle name="OPXOutFmat9 6" xfId="735"/>
    <cellStyle name="OPXOutFmat9 7" xfId="736"/>
    <cellStyle name="OPXOutFmat9 8" xfId="737"/>
    <cellStyle name="OPXOutFmat9 9" xfId="738"/>
    <cellStyle name="OPXOutFmat9_Display" xfId="739"/>
    <cellStyle name="OPXOutFmatRate61" xfId="740"/>
    <cellStyle name="OPXOutFmatRate61 2" xfId="741"/>
    <cellStyle name="OPXOutFmatRate61 3" xfId="742"/>
    <cellStyle name="OPXOutFmatRate61 4" xfId="743"/>
    <cellStyle name="OPXOutFmatRate61 5" xfId="744"/>
    <cellStyle name="OPXOutFmatRate61 6" xfId="745"/>
    <cellStyle name="OPXOutFmatRate61 7" xfId="746"/>
    <cellStyle name="OPXOutFmatRate61 8" xfId="747"/>
    <cellStyle name="OPXOutFmatRate61 9" xfId="748"/>
    <cellStyle name="OPXOutFmatRate61_Display" xfId="749"/>
    <cellStyle name="OPXOutFmatRate62" xfId="750"/>
    <cellStyle name="OPXOutFmatRate62 2" xfId="751"/>
    <cellStyle name="OPXOutFmatRate62 3" xfId="752"/>
    <cellStyle name="OPXOutFmatRate62 4" xfId="753"/>
    <cellStyle name="OPXOutFmatRate62 5" xfId="754"/>
    <cellStyle name="OPXOutFmatRate62 6" xfId="755"/>
    <cellStyle name="OPXOutFmatRate62 7" xfId="756"/>
    <cellStyle name="OPXOutFmatRate62 8" xfId="757"/>
    <cellStyle name="OPXOutFmatRate62 9" xfId="758"/>
    <cellStyle name="OPXOutFmatRate62_Display" xfId="759"/>
    <cellStyle name="OPXOutFmatRate63" xfId="760"/>
    <cellStyle name="OPXOutFmatRate63 2" xfId="761"/>
    <cellStyle name="OPXOutFmatRate63 3" xfId="762"/>
    <cellStyle name="OPXOutFmatRate63 4" xfId="763"/>
    <cellStyle name="OPXOutFmatRate63 5" xfId="764"/>
    <cellStyle name="OPXOutFmatRate63 6" xfId="765"/>
    <cellStyle name="OPXOutFmatRate63 7" xfId="766"/>
    <cellStyle name="OPXOutFmatRate63 8" xfId="767"/>
    <cellStyle name="OPXOutFmatRate63 9" xfId="768"/>
    <cellStyle name="OPXOutFmatRate63_Display" xfId="769"/>
    <cellStyle name="OPXOutFmatRate64" xfId="770"/>
    <cellStyle name="OPXOutFmatRate64 2" xfId="771"/>
    <cellStyle name="OPXOutFmatRate64 3" xfId="772"/>
    <cellStyle name="OPXOutFmatRate64 4" xfId="773"/>
    <cellStyle name="OPXOutFmatRate64 5" xfId="774"/>
    <cellStyle name="OPXOutFmatRate64 6" xfId="775"/>
    <cellStyle name="OPXOutFmatRate64 7" xfId="776"/>
    <cellStyle name="OPXOutFmatRate64 8" xfId="777"/>
    <cellStyle name="OPXOutFmatRate64 9" xfId="778"/>
    <cellStyle name="OPXOutFmatRate64_Display" xfId="779"/>
    <cellStyle name="OPXOutFmatRate65" xfId="780"/>
    <cellStyle name="OPXOutFmatRate65 2" xfId="781"/>
    <cellStyle name="OPXOutFmatRate65 3" xfId="782"/>
    <cellStyle name="OPXOutFmatRate65 4" xfId="783"/>
    <cellStyle name="OPXOutFmatRate65 5" xfId="784"/>
    <cellStyle name="OPXOutFmatRate65 6" xfId="785"/>
    <cellStyle name="OPXOutFmatRate65 7" xfId="786"/>
    <cellStyle name="OPXOutFmatRate65 8" xfId="787"/>
    <cellStyle name="OPXOutFmatRate65 9" xfId="788"/>
    <cellStyle name="OPXOutFmatRate65_Display" xfId="789"/>
    <cellStyle name="OPXOutFmatRate66" xfId="790"/>
    <cellStyle name="OPXOutFmatRate66 2" xfId="791"/>
    <cellStyle name="OPXOutFmatRate66 3" xfId="792"/>
    <cellStyle name="OPXOutFmatRate66 4" xfId="793"/>
    <cellStyle name="OPXOutFmatRate66 5" xfId="794"/>
    <cellStyle name="OPXOutFmatRate66 6" xfId="795"/>
    <cellStyle name="OPXOutFmatRate66 7" xfId="796"/>
    <cellStyle name="OPXOutFmatRate66 8" xfId="797"/>
    <cellStyle name="OPXOutFmatRate66 9" xfId="798"/>
    <cellStyle name="OPXOutFmatRate66_Display" xfId="799"/>
    <cellStyle name="OPXOutFmatRate67" xfId="800"/>
    <cellStyle name="OPXOutFmatRate67 2" xfId="801"/>
    <cellStyle name="OPXOutFmatRate67 3" xfId="802"/>
    <cellStyle name="OPXOutFmatRate67 4" xfId="803"/>
    <cellStyle name="OPXOutFmatRate67 5" xfId="804"/>
    <cellStyle name="OPXOutFmatRate67 6" xfId="805"/>
    <cellStyle name="OPXOutFmatRate67 7" xfId="806"/>
    <cellStyle name="OPXOutFmatRate67 8" xfId="807"/>
    <cellStyle name="OPXOutFmatRate67 9" xfId="808"/>
    <cellStyle name="OPXOutFmatRate67_Display" xfId="809"/>
    <cellStyle name="OPXOutFmatRate68" xfId="810"/>
    <cellStyle name="OPXOutFmatRate68 2" xfId="811"/>
    <cellStyle name="OPXOutFmatRate68 3" xfId="812"/>
    <cellStyle name="OPXOutFmatRate68 4" xfId="813"/>
    <cellStyle name="OPXOutFmatRate68 5" xfId="814"/>
    <cellStyle name="OPXOutFmatRate68 6" xfId="815"/>
    <cellStyle name="OPXOutFmatRate68 7" xfId="816"/>
    <cellStyle name="OPXOutFmatRate68 8" xfId="817"/>
    <cellStyle name="OPXOutFmatRate68 9" xfId="818"/>
    <cellStyle name="OPXOutFmatRate68_Display" xfId="819"/>
    <cellStyle name="OPXOutText" xfId="820"/>
    <cellStyle name="OPXOutText 2" xfId="821"/>
    <cellStyle name="OPXOutText 3" xfId="822"/>
    <cellStyle name="OPXOutText 4" xfId="823"/>
    <cellStyle name="OPXOutText 5" xfId="824"/>
    <cellStyle name="OPXOutText 6" xfId="825"/>
    <cellStyle name="OPXOutText 7" xfId="826"/>
    <cellStyle name="OPXOutText 8" xfId="827"/>
    <cellStyle name="OPXOutText 9" xfId="828"/>
    <cellStyle name="OPXOutText_Display" xfId="829"/>
    <cellStyle name="OPXOutTextWrap" xfId="830"/>
    <cellStyle name="OPXOutTextWrap 2" xfId="831"/>
    <cellStyle name="OPXOutTextWrap 3" xfId="832"/>
    <cellStyle name="OPXOutTextWrap 4" xfId="833"/>
    <cellStyle name="OPXOutTextWrap 5" xfId="834"/>
    <cellStyle name="OPXOutTextWrap 6" xfId="835"/>
    <cellStyle name="OPXOutTextWrap 7" xfId="836"/>
    <cellStyle name="OPXOutTextWrap 8" xfId="837"/>
    <cellStyle name="OPXOutTextWrap 9" xfId="838"/>
    <cellStyle name="OPXOutTextWrap_Display" xfId="839"/>
    <cellStyle name="OPXOutTime" xfId="840"/>
    <cellStyle name="OPXOutTime 2" xfId="841"/>
    <cellStyle name="OPXOutTime 3" xfId="842"/>
    <cellStyle name="OPXOutTime 4" xfId="843"/>
    <cellStyle name="OPXOutTime 5" xfId="844"/>
    <cellStyle name="OPXOutTime 6" xfId="845"/>
    <cellStyle name="OPXOutTime 7" xfId="846"/>
    <cellStyle name="OPXOutTime 8" xfId="847"/>
    <cellStyle name="OPXOutTime 9" xfId="848"/>
    <cellStyle name="OPXOutTime_Display" xfId="849"/>
    <cellStyle name="OPXProtected" xfId="850"/>
    <cellStyle name="OPXProtected 2" xfId="851"/>
    <cellStyle name="OPXProtected 3" xfId="852"/>
    <cellStyle name="OPXProtected 4" xfId="853"/>
    <cellStyle name="OPXProtected 5" xfId="854"/>
    <cellStyle name="OPXProtected 6" xfId="855"/>
    <cellStyle name="OPXProtected 7" xfId="856"/>
    <cellStyle name="OPXProtected 8" xfId="857"/>
    <cellStyle name="OPXProtected 9" xfId="858"/>
    <cellStyle name="OPXProtected_Display" xfId="859"/>
    <cellStyle name="Output" xfId="8"/>
    <cellStyle name="Output 2" xfId="860"/>
    <cellStyle name="Percent" xfId="1"/>
    <cellStyle name="Percent [2]" xfId="861"/>
    <cellStyle name="Percent 10" xfId="862"/>
    <cellStyle name="Percent 11" xfId="863"/>
    <cellStyle name="Percent 12" xfId="864"/>
    <cellStyle name="Percent 13" xfId="865"/>
    <cellStyle name="Percent 14" xfId="866"/>
    <cellStyle name="Percent 15" xfId="867"/>
    <cellStyle name="Percent 16" xfId="868"/>
    <cellStyle name="Percent 2" xfId="28"/>
    <cellStyle name="Percent 2 2" xfId="869"/>
    <cellStyle name="Percent 3" xfId="870"/>
    <cellStyle name="Percent 4" xfId="871"/>
    <cellStyle name="Percent 5" xfId="872"/>
    <cellStyle name="Percent 6" xfId="873"/>
    <cellStyle name="Percent 7" xfId="874"/>
    <cellStyle name="Percent 8" xfId="875"/>
    <cellStyle name="Percent 9" xfId="876"/>
    <cellStyle name="RevList" xfId="877"/>
    <cellStyle name="showExposure" xfId="878"/>
    <cellStyle name="showExposure 2" xfId="879"/>
    <cellStyle name="showExposure 3" xfId="880"/>
    <cellStyle name="showExposure 4" xfId="881"/>
    <cellStyle name="showExposure 5" xfId="882"/>
    <cellStyle name="showExposure 6" xfId="883"/>
    <cellStyle name="showExposure 7" xfId="884"/>
    <cellStyle name="showExposure 8" xfId="885"/>
    <cellStyle name="showExposure 9" xfId="886"/>
    <cellStyle name="showParameterE" xfId="887"/>
    <cellStyle name="showParameterE 2" xfId="888"/>
    <cellStyle name="showParameterE 3" xfId="889"/>
    <cellStyle name="showParameterE 4" xfId="890"/>
    <cellStyle name="showParameterE 5" xfId="891"/>
    <cellStyle name="showParameterE 6" xfId="892"/>
    <cellStyle name="showParameterE 7" xfId="893"/>
    <cellStyle name="showParameterE 8" xfId="894"/>
    <cellStyle name="showParameterE 9" xfId="895"/>
    <cellStyle name="showParameterS" xfId="896"/>
    <cellStyle name="showParameterS 2" xfId="897"/>
    <cellStyle name="showParameterS 3" xfId="898"/>
    <cellStyle name="showParameterS 4" xfId="899"/>
    <cellStyle name="showParameterS 5" xfId="900"/>
    <cellStyle name="showParameterS 6" xfId="901"/>
    <cellStyle name="showParameterS 7" xfId="902"/>
    <cellStyle name="showParameterS 8" xfId="903"/>
    <cellStyle name="showParameterS 9" xfId="904"/>
    <cellStyle name="showPD" xfId="905"/>
    <cellStyle name="showPD 2" xfId="906"/>
    <cellStyle name="showPD 3" xfId="907"/>
    <cellStyle name="showPD 4" xfId="908"/>
    <cellStyle name="showPD 5" xfId="909"/>
    <cellStyle name="showPD 6" xfId="910"/>
    <cellStyle name="showPD 7" xfId="911"/>
    <cellStyle name="showPD 8" xfId="912"/>
    <cellStyle name="showPD 9" xfId="913"/>
    <cellStyle name="showPercentage" xfId="914"/>
    <cellStyle name="showPercentage 2" xfId="915"/>
    <cellStyle name="showPercentage 3" xfId="916"/>
    <cellStyle name="showPercentage 4" xfId="917"/>
    <cellStyle name="showPercentage 5" xfId="918"/>
    <cellStyle name="showPercentage 6" xfId="919"/>
    <cellStyle name="showPercentage 7" xfId="920"/>
    <cellStyle name="showPercentage 8" xfId="921"/>
    <cellStyle name="showPercentage 9" xfId="922"/>
    <cellStyle name="showSelection" xfId="923"/>
    <cellStyle name="showSelection 2" xfId="924"/>
    <cellStyle name="showSelection 3" xfId="925"/>
    <cellStyle name="showSelection 4" xfId="926"/>
    <cellStyle name="showSelection 5" xfId="927"/>
    <cellStyle name="showSelection 6" xfId="928"/>
    <cellStyle name="showSelection 7" xfId="929"/>
    <cellStyle name="showSelection 8" xfId="930"/>
    <cellStyle name="showSelection 9" xfId="931"/>
    <cellStyle name="Style 1" xfId="932"/>
    <cellStyle name="Subtotal" xfId="933"/>
    <cellStyle name="supFloat" xfId="934"/>
    <cellStyle name="supFloat 2" xfId="935"/>
    <cellStyle name="supFloat 3" xfId="936"/>
    <cellStyle name="supFloat 4" xfId="937"/>
    <cellStyle name="supFloat 5" xfId="938"/>
    <cellStyle name="supFloat 6" xfId="939"/>
    <cellStyle name="supFloat 7" xfId="940"/>
    <cellStyle name="supFloat 8" xfId="941"/>
    <cellStyle name="supFloat 9" xfId="942"/>
    <cellStyle name="supInt" xfId="943"/>
    <cellStyle name="supInt 2" xfId="944"/>
    <cellStyle name="supInt 3" xfId="945"/>
    <cellStyle name="supInt 4" xfId="946"/>
    <cellStyle name="supInt 5" xfId="947"/>
    <cellStyle name="supInt 6" xfId="948"/>
    <cellStyle name="supInt 7" xfId="949"/>
    <cellStyle name="supInt 8" xfId="950"/>
    <cellStyle name="supInt 9" xfId="951"/>
    <cellStyle name="supParameterE" xfId="952"/>
    <cellStyle name="supParameterE 2" xfId="953"/>
    <cellStyle name="supParameterE 3" xfId="954"/>
    <cellStyle name="supParameterE 4" xfId="955"/>
    <cellStyle name="supParameterE 5" xfId="956"/>
    <cellStyle name="supParameterE 6" xfId="957"/>
    <cellStyle name="supParameterE 7" xfId="958"/>
    <cellStyle name="supParameterE 8" xfId="959"/>
    <cellStyle name="supParameterE 9" xfId="960"/>
    <cellStyle name="supParameterS" xfId="961"/>
    <cellStyle name="supParameterS 2" xfId="962"/>
    <cellStyle name="supParameterS 3" xfId="963"/>
    <cellStyle name="supParameterS 4" xfId="964"/>
    <cellStyle name="supParameterS 5" xfId="965"/>
    <cellStyle name="supParameterS 6" xfId="966"/>
    <cellStyle name="supParameterS 7" xfId="967"/>
    <cellStyle name="supParameterS 8" xfId="968"/>
    <cellStyle name="supParameterS 9" xfId="969"/>
    <cellStyle name="supPD" xfId="970"/>
    <cellStyle name="supPD 2" xfId="971"/>
    <cellStyle name="supPD 3" xfId="972"/>
    <cellStyle name="supPD 4" xfId="973"/>
    <cellStyle name="supPD 5" xfId="974"/>
    <cellStyle name="supPD 6" xfId="975"/>
    <cellStyle name="supPD 7" xfId="976"/>
    <cellStyle name="supPD 8" xfId="977"/>
    <cellStyle name="supPD 9" xfId="978"/>
    <cellStyle name="supPercentage" xfId="979"/>
    <cellStyle name="supPercentage 2" xfId="980"/>
    <cellStyle name="supPercentage 3" xfId="981"/>
    <cellStyle name="supPercentage 4" xfId="982"/>
    <cellStyle name="supPercentage 5" xfId="983"/>
    <cellStyle name="supPercentage 6" xfId="984"/>
    <cellStyle name="supPercentage 7" xfId="985"/>
    <cellStyle name="supPercentage 8" xfId="986"/>
    <cellStyle name="supPercentage 9" xfId="987"/>
    <cellStyle name="supPercentageL" xfId="988"/>
    <cellStyle name="supPercentageL 2" xfId="989"/>
    <cellStyle name="supPercentageL 3" xfId="990"/>
    <cellStyle name="supPercentageL 4" xfId="991"/>
    <cellStyle name="supPercentageL 5" xfId="992"/>
    <cellStyle name="supPercentageL 6" xfId="993"/>
    <cellStyle name="supPercentageL 7" xfId="994"/>
    <cellStyle name="supPercentageL 8" xfId="995"/>
    <cellStyle name="supPercentageL 9" xfId="996"/>
    <cellStyle name="supSelection" xfId="997"/>
    <cellStyle name="supSelection 2" xfId="998"/>
    <cellStyle name="supSelection 3" xfId="999"/>
    <cellStyle name="supSelection 4" xfId="1000"/>
    <cellStyle name="supSelection 5" xfId="1001"/>
    <cellStyle name="supSelection 6" xfId="1002"/>
    <cellStyle name="supSelection 7" xfId="1003"/>
    <cellStyle name="supSelection 8" xfId="1004"/>
    <cellStyle name="supSelection 9" xfId="1005"/>
    <cellStyle name="supSelection_Display" xfId="1006"/>
    <cellStyle name="supText" xfId="1007"/>
    <cellStyle name="supText 2" xfId="1008"/>
    <cellStyle name="supText 3" xfId="1009"/>
    <cellStyle name="supText 4" xfId="1010"/>
    <cellStyle name="supText 5" xfId="1011"/>
    <cellStyle name="supText 6" xfId="1012"/>
    <cellStyle name="supText 7" xfId="1013"/>
    <cellStyle name="supText 8" xfId="1014"/>
    <cellStyle name="supText 9" xfId="1015"/>
    <cellStyle name="Title 10" xfId="1016"/>
    <cellStyle name="Title 2" xfId="1017"/>
    <cellStyle name="Title 3" xfId="1018"/>
    <cellStyle name="Title 4" xfId="1019"/>
    <cellStyle name="Title 5" xfId="1020"/>
    <cellStyle name="Title 6" xfId="1021"/>
    <cellStyle name="Title 7" xfId="1022"/>
    <cellStyle name="Title 8" xfId="1023"/>
    <cellStyle name="Title 9" xfId="1024"/>
    <cellStyle name="Total 10" xfId="1025"/>
    <cellStyle name="Total 2" xfId="1026"/>
    <cellStyle name="Total 2 2" xfId="1027"/>
    <cellStyle name="Total 2 3" xfId="1028"/>
    <cellStyle name="Total 2 4" xfId="1029"/>
    <cellStyle name="Total 2 5" xfId="1030"/>
    <cellStyle name="Total 2 6" xfId="1031"/>
    <cellStyle name="Total 2 7" xfId="1032"/>
    <cellStyle name="Total 3" xfId="1033"/>
    <cellStyle name="Total 3 2" xfId="1034"/>
    <cellStyle name="Total 3 3" xfId="1035"/>
    <cellStyle name="Total 3 4" xfId="1036"/>
    <cellStyle name="Total 3 5" xfId="1037"/>
    <cellStyle name="Total 3 6" xfId="1038"/>
    <cellStyle name="Total 3 7" xfId="1039"/>
    <cellStyle name="Total 4" xfId="1040"/>
    <cellStyle name="Total 5" xfId="1041"/>
    <cellStyle name="Total 6" xfId="1042"/>
    <cellStyle name="Total 7" xfId="1043"/>
    <cellStyle name="Total 8" xfId="1044"/>
    <cellStyle name="Total 9" xfId="1045"/>
    <cellStyle name="Unlocked" xfId="1046"/>
    <cellStyle name="Warning Text 10" xfId="1047"/>
    <cellStyle name="Warning Text 2" xfId="1048"/>
    <cellStyle name="Warning Text 3" xfId="1049"/>
    <cellStyle name="Warning Text 4" xfId="1050"/>
    <cellStyle name="Warning Text 5" xfId="1051"/>
    <cellStyle name="Warning Text 6" xfId="1052"/>
    <cellStyle name="Warning Text 7" xfId="1053"/>
    <cellStyle name="Warning Text 8" xfId="1054"/>
    <cellStyle name="Warning Text 9" xfId="1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477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bc.com/content/dam/about_cibc/investor_relations/pdfs/quarterly_results/2018/q418rci-en.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A73" sqref="A73"/>
    </sheetView>
  </sheetViews>
  <sheetFormatPr defaultColWidth="8.85546875" defaultRowHeight="12.75" x14ac:dyDescent="0.2"/>
  <cols>
    <col min="1" max="1" width="118.7109375" style="1623" customWidth="1"/>
    <col min="2" max="2" width="118.85546875" style="1623" customWidth="1"/>
    <col min="3" max="3" width="16.7109375" style="1623" customWidth="1"/>
    <col min="4" max="256" width="9.140625" style="1623" customWidth="1"/>
    <col min="257" max="258" width="118.7109375" style="1623" customWidth="1"/>
    <col min="259" max="259" width="16.7109375" style="1623" customWidth="1"/>
    <col min="260" max="512" width="9.140625" style="1623" customWidth="1"/>
    <col min="513" max="514" width="118.7109375" style="1623" customWidth="1"/>
    <col min="515" max="515" width="16.7109375" style="1623" customWidth="1"/>
    <col min="516" max="768" width="9.140625" style="1623" customWidth="1"/>
    <col min="769" max="770" width="118.7109375" style="1623" customWidth="1"/>
    <col min="771" max="771" width="16.7109375" style="1623" customWidth="1"/>
    <col min="772" max="1024" width="9.140625" style="1623" customWidth="1"/>
    <col min="1025" max="1026" width="118.7109375" style="1623" customWidth="1"/>
    <col min="1027" max="1027" width="16.7109375" style="1623" customWidth="1"/>
    <col min="1028" max="1280" width="9.140625" style="1623" customWidth="1"/>
    <col min="1281" max="1282" width="118.7109375" style="1623" customWidth="1"/>
    <col min="1283" max="1283" width="16.7109375" style="1623" customWidth="1"/>
    <col min="1284" max="1536" width="9.140625" style="1623" customWidth="1"/>
    <col min="1537" max="1538" width="118.7109375" style="1623" customWidth="1"/>
    <col min="1539" max="1539" width="16.7109375" style="1623" customWidth="1"/>
    <col min="1540" max="1792" width="9.140625" style="1623" customWidth="1"/>
    <col min="1793" max="1794" width="118.7109375" style="1623" customWidth="1"/>
    <col min="1795" max="1795" width="16.7109375" style="1623" customWidth="1"/>
    <col min="1796" max="2048" width="9.140625" style="1623" customWidth="1"/>
    <col min="2049" max="2050" width="118.7109375" style="1623" customWidth="1"/>
    <col min="2051" max="2051" width="16.7109375" style="1623" customWidth="1"/>
    <col min="2052" max="2304" width="9.140625" style="1623" customWidth="1"/>
    <col min="2305" max="2306" width="118.7109375" style="1623" customWidth="1"/>
    <col min="2307" max="2307" width="16.7109375" style="1623" customWidth="1"/>
    <col min="2308" max="2560" width="9.140625" style="1623" customWidth="1"/>
    <col min="2561" max="2562" width="118.7109375" style="1623" customWidth="1"/>
    <col min="2563" max="2563" width="16.7109375" style="1623" customWidth="1"/>
    <col min="2564" max="2816" width="9.140625" style="1623" customWidth="1"/>
    <col min="2817" max="2818" width="118.7109375" style="1623" customWidth="1"/>
    <col min="2819" max="2819" width="16.7109375" style="1623" customWidth="1"/>
    <col min="2820" max="3072" width="9.140625" style="1623" customWidth="1"/>
    <col min="3073" max="3074" width="118.7109375" style="1623" customWidth="1"/>
    <col min="3075" max="3075" width="16.7109375" style="1623" customWidth="1"/>
    <col min="3076" max="3328" width="9.140625" style="1623" customWidth="1"/>
    <col min="3329" max="3330" width="118.7109375" style="1623" customWidth="1"/>
    <col min="3331" max="3331" width="16.7109375" style="1623" customWidth="1"/>
    <col min="3332" max="3584" width="9.140625" style="1623" customWidth="1"/>
    <col min="3585" max="3586" width="118.7109375" style="1623" customWidth="1"/>
    <col min="3587" max="3587" width="16.7109375" style="1623" customWidth="1"/>
    <col min="3588" max="3840" width="9.140625" style="1623" customWidth="1"/>
    <col min="3841" max="3842" width="118.7109375" style="1623" customWidth="1"/>
    <col min="3843" max="3843" width="16.7109375" style="1623" customWidth="1"/>
    <col min="3844" max="4096" width="9.140625" style="1623" customWidth="1"/>
    <col min="4097" max="4098" width="118.7109375" style="1623" customWidth="1"/>
    <col min="4099" max="4099" width="16.7109375" style="1623" customWidth="1"/>
    <col min="4100" max="4352" width="9.140625" style="1623" customWidth="1"/>
    <col min="4353" max="4354" width="118.7109375" style="1623" customWidth="1"/>
    <col min="4355" max="4355" width="16.7109375" style="1623" customWidth="1"/>
    <col min="4356" max="4608" width="9.140625" style="1623" customWidth="1"/>
    <col min="4609" max="4610" width="118.7109375" style="1623" customWidth="1"/>
    <col min="4611" max="4611" width="16.7109375" style="1623" customWidth="1"/>
    <col min="4612" max="4864" width="9.140625" style="1623" customWidth="1"/>
    <col min="4865" max="4866" width="118.7109375" style="1623" customWidth="1"/>
    <col min="4867" max="4867" width="16.7109375" style="1623" customWidth="1"/>
    <col min="4868" max="5120" width="9.140625" style="1623" customWidth="1"/>
    <col min="5121" max="5122" width="118.7109375" style="1623" customWidth="1"/>
    <col min="5123" max="5123" width="16.7109375" style="1623" customWidth="1"/>
    <col min="5124" max="5376" width="9.140625" style="1623" customWidth="1"/>
    <col min="5377" max="5378" width="118.7109375" style="1623" customWidth="1"/>
    <col min="5379" max="5379" width="16.7109375" style="1623" customWidth="1"/>
    <col min="5380" max="5632" width="9.140625" style="1623" customWidth="1"/>
    <col min="5633" max="5634" width="118.7109375" style="1623" customWidth="1"/>
    <col min="5635" max="5635" width="16.7109375" style="1623" customWidth="1"/>
    <col min="5636" max="5888" width="9.140625" style="1623" customWidth="1"/>
    <col min="5889" max="5890" width="118.7109375" style="1623" customWidth="1"/>
    <col min="5891" max="5891" width="16.7109375" style="1623" customWidth="1"/>
    <col min="5892" max="6144" width="9.140625" style="1623" customWidth="1"/>
    <col min="6145" max="6146" width="118.7109375" style="1623" customWidth="1"/>
    <col min="6147" max="6147" width="16.7109375" style="1623" customWidth="1"/>
    <col min="6148" max="6400" width="9.140625" style="1623" customWidth="1"/>
    <col min="6401" max="6402" width="118.7109375" style="1623" customWidth="1"/>
    <col min="6403" max="6403" width="16.7109375" style="1623" customWidth="1"/>
    <col min="6404" max="6656" width="9.140625" style="1623" customWidth="1"/>
    <col min="6657" max="6658" width="118.7109375" style="1623" customWidth="1"/>
    <col min="6659" max="6659" width="16.7109375" style="1623" customWidth="1"/>
    <col min="6660" max="6912" width="9.140625" style="1623" customWidth="1"/>
    <col min="6913" max="6914" width="118.7109375" style="1623" customWidth="1"/>
    <col min="6915" max="6915" width="16.7109375" style="1623" customWidth="1"/>
    <col min="6916" max="7168" width="9.140625" style="1623" customWidth="1"/>
    <col min="7169" max="7170" width="118.7109375" style="1623" customWidth="1"/>
    <col min="7171" max="7171" width="16.7109375" style="1623" customWidth="1"/>
    <col min="7172" max="7424" width="9.140625" style="1623" customWidth="1"/>
    <col min="7425" max="7426" width="118.7109375" style="1623" customWidth="1"/>
    <col min="7427" max="7427" width="16.7109375" style="1623" customWidth="1"/>
    <col min="7428" max="7680" width="9.140625" style="1623" customWidth="1"/>
    <col min="7681" max="7682" width="118.7109375" style="1623" customWidth="1"/>
    <col min="7683" max="7683" width="16.7109375" style="1623" customWidth="1"/>
    <col min="7684" max="7936" width="9.140625" style="1623" customWidth="1"/>
    <col min="7937" max="7938" width="118.7109375" style="1623" customWidth="1"/>
    <col min="7939" max="7939" width="16.7109375" style="1623" customWidth="1"/>
    <col min="7940" max="8192" width="9.140625" style="1623" customWidth="1"/>
    <col min="8193" max="8194" width="118.7109375" style="1623" customWidth="1"/>
    <col min="8195" max="8195" width="16.7109375" style="1623" customWidth="1"/>
    <col min="8196" max="8448" width="9.140625" style="1623" customWidth="1"/>
    <col min="8449" max="8450" width="118.7109375" style="1623" customWidth="1"/>
    <col min="8451" max="8451" width="16.7109375" style="1623" customWidth="1"/>
    <col min="8452" max="8704" width="9.140625" style="1623" customWidth="1"/>
    <col min="8705" max="8706" width="118.7109375" style="1623" customWidth="1"/>
    <col min="8707" max="8707" width="16.7109375" style="1623" customWidth="1"/>
    <col min="8708" max="8960" width="9.140625" style="1623" customWidth="1"/>
    <col min="8961" max="8962" width="118.7109375" style="1623" customWidth="1"/>
    <col min="8963" max="8963" width="16.7109375" style="1623" customWidth="1"/>
    <col min="8964" max="9216" width="9.140625" style="1623" customWidth="1"/>
    <col min="9217" max="9218" width="118.7109375" style="1623" customWidth="1"/>
    <col min="9219" max="9219" width="16.7109375" style="1623" customWidth="1"/>
    <col min="9220" max="9472" width="9.140625" style="1623" customWidth="1"/>
    <col min="9473" max="9474" width="118.7109375" style="1623" customWidth="1"/>
    <col min="9475" max="9475" width="16.7109375" style="1623" customWidth="1"/>
    <col min="9476" max="9728" width="9.140625" style="1623" customWidth="1"/>
    <col min="9729" max="9730" width="118.7109375" style="1623" customWidth="1"/>
    <col min="9731" max="9731" width="16.7109375" style="1623" customWidth="1"/>
    <col min="9732" max="9984" width="9.140625" style="1623" customWidth="1"/>
    <col min="9985" max="9986" width="118.7109375" style="1623" customWidth="1"/>
    <col min="9987" max="9987" width="16.7109375" style="1623" customWidth="1"/>
    <col min="9988" max="10240" width="9.140625" style="1623" customWidth="1"/>
    <col min="10241" max="10242" width="118.7109375" style="1623" customWidth="1"/>
    <col min="10243" max="10243" width="16.7109375" style="1623" customWidth="1"/>
    <col min="10244" max="10496" width="9.140625" style="1623" customWidth="1"/>
    <col min="10497" max="10498" width="118.7109375" style="1623" customWidth="1"/>
    <col min="10499" max="10499" width="16.7109375" style="1623" customWidth="1"/>
    <col min="10500" max="10752" width="9.140625" style="1623" customWidth="1"/>
    <col min="10753" max="10754" width="118.7109375" style="1623" customWidth="1"/>
    <col min="10755" max="10755" width="16.7109375" style="1623" customWidth="1"/>
    <col min="10756" max="11008" width="9.140625" style="1623" customWidth="1"/>
    <col min="11009" max="11010" width="118.7109375" style="1623" customWidth="1"/>
    <col min="11011" max="11011" width="16.7109375" style="1623" customWidth="1"/>
    <col min="11012" max="11264" width="9.140625" style="1623" customWidth="1"/>
    <col min="11265" max="11266" width="118.7109375" style="1623" customWidth="1"/>
    <col min="11267" max="11267" width="16.7109375" style="1623" customWidth="1"/>
    <col min="11268" max="11520" width="9.140625" style="1623" customWidth="1"/>
    <col min="11521" max="11522" width="118.7109375" style="1623" customWidth="1"/>
    <col min="11523" max="11523" width="16.7109375" style="1623" customWidth="1"/>
    <col min="11524" max="11776" width="9.140625" style="1623" customWidth="1"/>
    <col min="11777" max="11778" width="118.7109375" style="1623" customWidth="1"/>
    <col min="11779" max="11779" width="16.7109375" style="1623" customWidth="1"/>
    <col min="11780" max="12032" width="9.140625" style="1623" customWidth="1"/>
    <col min="12033" max="12034" width="118.7109375" style="1623" customWidth="1"/>
    <col min="12035" max="12035" width="16.7109375" style="1623" customWidth="1"/>
    <col min="12036" max="12288" width="9.140625" style="1623" customWidth="1"/>
    <col min="12289" max="12290" width="118.7109375" style="1623" customWidth="1"/>
    <col min="12291" max="12291" width="16.7109375" style="1623" customWidth="1"/>
    <col min="12292" max="12544" width="9.140625" style="1623" customWidth="1"/>
    <col min="12545" max="12546" width="118.7109375" style="1623" customWidth="1"/>
    <col min="12547" max="12547" width="16.7109375" style="1623" customWidth="1"/>
    <col min="12548" max="12800" width="9.140625" style="1623" customWidth="1"/>
    <col min="12801" max="12802" width="118.7109375" style="1623" customWidth="1"/>
    <col min="12803" max="12803" width="16.7109375" style="1623" customWidth="1"/>
    <col min="12804" max="13056" width="9.140625" style="1623" customWidth="1"/>
    <col min="13057" max="13058" width="118.7109375" style="1623" customWidth="1"/>
    <col min="13059" max="13059" width="16.7109375" style="1623" customWidth="1"/>
    <col min="13060" max="13312" width="9.140625" style="1623" customWidth="1"/>
    <col min="13313" max="13314" width="118.7109375" style="1623" customWidth="1"/>
    <col min="13315" max="13315" width="16.7109375" style="1623" customWidth="1"/>
    <col min="13316" max="13568" width="9.140625" style="1623" customWidth="1"/>
    <col min="13569" max="13570" width="118.7109375" style="1623" customWidth="1"/>
    <col min="13571" max="13571" width="16.7109375" style="1623" customWidth="1"/>
    <col min="13572" max="13824" width="9.140625" style="1623" customWidth="1"/>
    <col min="13825" max="13826" width="118.7109375" style="1623" customWidth="1"/>
    <col min="13827" max="13827" width="16.7109375" style="1623" customWidth="1"/>
    <col min="13828" max="14080" width="9.140625" style="1623" customWidth="1"/>
    <col min="14081" max="14082" width="118.7109375" style="1623" customWidth="1"/>
    <col min="14083" max="14083" width="16.7109375" style="1623" customWidth="1"/>
    <col min="14084" max="14336" width="9.140625" style="1623" customWidth="1"/>
    <col min="14337" max="14338" width="118.7109375" style="1623" customWidth="1"/>
    <col min="14339" max="14339" width="16.7109375" style="1623" customWidth="1"/>
    <col min="14340" max="14592" width="9.140625" style="1623" customWidth="1"/>
    <col min="14593" max="14594" width="118.7109375" style="1623" customWidth="1"/>
    <col min="14595" max="14595" width="16.7109375" style="1623" customWidth="1"/>
    <col min="14596" max="14848" width="9.140625" style="1623" customWidth="1"/>
    <col min="14849" max="14850" width="118.7109375" style="1623" customWidth="1"/>
    <col min="14851" max="14851" width="16.7109375" style="1623" customWidth="1"/>
    <col min="14852" max="15104" width="9.140625" style="1623" customWidth="1"/>
    <col min="15105" max="15106" width="118.7109375" style="1623" customWidth="1"/>
    <col min="15107" max="15107" width="16.7109375" style="1623" customWidth="1"/>
    <col min="15108" max="15360" width="9.140625" style="1623" customWidth="1"/>
    <col min="15361" max="15362" width="118.7109375" style="1623" customWidth="1"/>
    <col min="15363" max="15363" width="16.7109375" style="1623" customWidth="1"/>
    <col min="15364" max="15616" width="9.140625" style="1623" customWidth="1"/>
    <col min="15617" max="15618" width="118.7109375" style="1623" customWidth="1"/>
    <col min="15619" max="15619" width="16.7109375" style="1623" customWidth="1"/>
    <col min="15620" max="15872" width="9.140625" style="1623" customWidth="1"/>
    <col min="15873" max="15874" width="118.7109375" style="1623" customWidth="1"/>
    <col min="15875" max="15875" width="16.7109375" style="1623" customWidth="1"/>
    <col min="15876" max="16128" width="9.140625" style="1623" customWidth="1"/>
    <col min="16129" max="16130" width="118.7109375" style="1623" customWidth="1"/>
    <col min="16131" max="16131" width="16.7109375" style="1623" customWidth="1"/>
    <col min="16132" max="16384" width="9.140625" style="1623" customWidth="1"/>
  </cols>
  <sheetData>
    <row r="1" spans="1:8" s="1624" customFormat="1" ht="39.950000000000003" customHeight="1" x14ac:dyDescent="0.2">
      <c r="A1" s="1623"/>
      <c r="B1" s="1623"/>
      <c r="C1" s="1623"/>
      <c r="D1" s="1623"/>
      <c r="E1" s="1623"/>
      <c r="F1" s="1623"/>
      <c r="G1" s="1623"/>
    </row>
    <row r="2" spans="1:8" s="1624" customFormat="1" ht="39.950000000000003" customHeight="1" x14ac:dyDescent="0.2">
      <c r="A2" s="1623"/>
      <c r="B2" s="1623"/>
      <c r="C2" s="1623"/>
      <c r="D2" s="1623"/>
      <c r="E2" s="1623"/>
      <c r="F2" s="1623"/>
      <c r="G2" s="1623"/>
    </row>
    <row r="3" spans="1:8" ht="57" customHeight="1" x14ac:dyDescent="0.9">
      <c r="B3" s="1625" t="s">
        <v>1207</v>
      </c>
    </row>
    <row r="4" spans="1:8" s="1624" customFormat="1" ht="57" customHeight="1" x14ac:dyDescent="0.9">
      <c r="A4" s="1623"/>
      <c r="B4" s="1625" t="s">
        <v>1208</v>
      </c>
      <c r="C4" s="1623"/>
      <c r="D4" s="1623"/>
      <c r="E4" s="1623"/>
      <c r="F4" s="1623"/>
      <c r="G4" s="1623"/>
    </row>
    <row r="5" spans="1:8" s="1624" customFormat="1" ht="57" customHeight="1" x14ac:dyDescent="0.9">
      <c r="A5" s="1623"/>
      <c r="B5" s="1625" t="s">
        <v>984</v>
      </c>
      <c r="C5" s="1623"/>
      <c r="D5" s="1623"/>
      <c r="E5" s="1623"/>
      <c r="F5" s="1623"/>
      <c r="G5" s="1623"/>
    </row>
    <row r="6" spans="1:8" s="1624" customFormat="1" ht="57" customHeight="1" x14ac:dyDescent="0.9">
      <c r="A6" s="1623"/>
      <c r="B6" s="1625" t="s">
        <v>273</v>
      </c>
      <c r="C6" s="1623"/>
      <c r="D6" s="1623"/>
      <c r="E6" s="1623"/>
      <c r="F6" s="1623"/>
      <c r="G6" s="1623"/>
    </row>
    <row r="7" spans="1:8" s="1624" customFormat="1" ht="57" customHeight="1" x14ac:dyDescent="0.9">
      <c r="A7" s="1623"/>
      <c r="B7" s="1625" t="s">
        <v>1209</v>
      </c>
      <c r="C7" s="1623"/>
      <c r="D7" s="1623"/>
      <c r="E7" s="1623"/>
      <c r="F7" s="1623"/>
      <c r="G7" s="1623"/>
    </row>
    <row r="8" spans="1:8" s="1626" customFormat="1" ht="26.25" x14ac:dyDescent="0.2">
      <c r="A8" s="1623"/>
      <c r="C8" s="1623"/>
      <c r="D8" s="1623"/>
      <c r="E8" s="1623"/>
      <c r="F8" s="1623"/>
      <c r="G8" s="1623"/>
    </row>
    <row r="9" spans="1:8" s="1626" customFormat="1" ht="39.950000000000003" customHeight="1" x14ac:dyDescent="0.2">
      <c r="A9" s="1623"/>
      <c r="B9" s="1627"/>
      <c r="C9" s="1623"/>
      <c r="D9" s="1623"/>
      <c r="E9" s="1623"/>
      <c r="F9" s="1623"/>
      <c r="G9" s="1623"/>
    </row>
    <row r="10" spans="1:8" s="1626" customFormat="1" ht="39.75" customHeight="1" x14ac:dyDescent="0.7">
      <c r="A10" s="1623"/>
      <c r="B10" s="1628" t="s">
        <v>1210</v>
      </c>
      <c r="C10" s="1623"/>
      <c r="D10" s="1623"/>
      <c r="E10" s="1623"/>
      <c r="F10" s="1623"/>
      <c r="G10" s="1623"/>
    </row>
    <row r="11" spans="1:8" s="1624" customFormat="1" ht="39.950000000000003" customHeight="1" x14ac:dyDescent="0.7">
      <c r="A11" s="1623"/>
      <c r="B11" s="1629" t="s">
        <v>1216</v>
      </c>
      <c r="C11" s="1623"/>
      <c r="D11" s="1623"/>
      <c r="E11" s="1623"/>
      <c r="F11" s="1623"/>
      <c r="G11" s="1623"/>
    </row>
    <row r="12" spans="1:8" s="1624" customFormat="1" ht="39.950000000000003" customHeight="1" x14ac:dyDescent="0.3">
      <c r="A12" s="1623"/>
      <c r="B12" s="1623"/>
      <c r="C12" s="1623"/>
      <c r="D12" s="1623"/>
      <c r="E12" s="1623"/>
      <c r="F12" s="1623"/>
      <c r="G12" s="1623"/>
      <c r="H12" s="1630"/>
    </row>
    <row r="13" spans="1:8" s="1624" customFormat="1" ht="39.950000000000003" customHeight="1" x14ac:dyDescent="0.2">
      <c r="A13" s="1623"/>
      <c r="B13" s="1623"/>
      <c r="C13" s="1623"/>
      <c r="D13" s="1623"/>
      <c r="E13" s="1623"/>
      <c r="F13" s="1623"/>
      <c r="G13" s="1623"/>
    </row>
    <row r="14" spans="1:8" s="1624" customFormat="1" ht="36" customHeight="1" x14ac:dyDescent="0.45">
      <c r="A14" s="2233" t="s">
        <v>1211</v>
      </c>
      <c r="B14" s="2233"/>
      <c r="C14" s="1623"/>
      <c r="D14" s="1623"/>
      <c r="E14" s="1623"/>
      <c r="F14" s="1623"/>
      <c r="G14" s="1623"/>
    </row>
    <row r="15" spans="1:8" s="1624" customFormat="1" ht="36" customHeight="1" x14ac:dyDescent="0.45">
      <c r="A15" s="2234" t="s">
        <v>1212</v>
      </c>
      <c r="B15" s="2234"/>
    </row>
    <row r="16" spans="1:8" s="1624" customFormat="1" ht="36" customHeight="1" x14ac:dyDescent="0.45">
      <c r="A16" s="2233" t="s">
        <v>1213</v>
      </c>
      <c r="B16" s="2233"/>
    </row>
    <row r="17" spans="1:2" s="1624" customFormat="1" ht="39.950000000000003" customHeight="1" x14ac:dyDescent="0.5">
      <c r="A17" s="2235"/>
      <c r="B17" s="2235"/>
    </row>
    <row r="18" spans="1:2" s="1624" customFormat="1" ht="39.950000000000003" customHeight="1" x14ac:dyDescent="0.55000000000000004">
      <c r="A18" s="2236"/>
      <c r="B18" s="2236"/>
    </row>
    <row r="19" spans="1:2" s="1624" customFormat="1" ht="39.950000000000003" customHeight="1" x14ac:dyDescent="0.2"/>
    <row r="20" spans="1:2" ht="39.950000000000003" customHeight="1" x14ac:dyDescent="0.2"/>
    <row r="21" spans="1:2" ht="39.950000000000003" customHeight="1" x14ac:dyDescent="0.2"/>
  </sheetData>
  <mergeCells count="5">
    <mergeCell ref="A14:B14"/>
    <mergeCell ref="A15:B15"/>
    <mergeCell ref="A16:B16"/>
    <mergeCell ref="A17:B17"/>
    <mergeCell ref="A18:B18"/>
  </mergeCells>
  <printOptions horizontalCentered="1"/>
  <pageMargins left="0.25" right="0.25" top="0.5" bottom="0.25" header="0.4"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zoomScaleNormal="100" zoomScaleSheetLayoutView="100" workbookViewId="0">
      <selection activeCell="F7" sqref="F7"/>
    </sheetView>
  </sheetViews>
  <sheetFormatPr defaultColWidth="9.140625" defaultRowHeight="9" x14ac:dyDescent="0.15"/>
  <cols>
    <col min="1" max="1" width="2.85546875" style="772" customWidth="1"/>
    <col min="2" max="2" width="4.28515625" style="772" customWidth="1"/>
    <col min="3" max="4" width="1.7109375" style="772" customWidth="1"/>
    <col min="5" max="5" width="95.5703125" style="772" customWidth="1"/>
    <col min="6" max="6" width="7.42578125" style="772" customWidth="1"/>
    <col min="7" max="7" width="1" style="772" customWidth="1"/>
    <col min="8" max="8" width="12" style="772" customWidth="1"/>
    <col min="9" max="9" width="1.28515625" style="772" customWidth="1"/>
    <col min="10" max="10" width="1" style="772" customWidth="1"/>
    <col min="11" max="11" width="6.7109375" style="772" customWidth="1"/>
    <col min="12" max="12" width="1" style="772" customWidth="1"/>
    <col min="13" max="13" width="6.7109375" style="772" customWidth="1"/>
    <col min="14" max="14" width="1" style="772" customWidth="1"/>
    <col min="15" max="15" width="6.7109375" style="772" customWidth="1"/>
    <col min="16" max="16" width="1" style="772" customWidth="1"/>
    <col min="17" max="17" width="6.7109375" style="772" customWidth="1"/>
    <col min="18" max="18" width="1" style="772" customWidth="1"/>
    <col min="19" max="20" width="9.140625" style="772" customWidth="1"/>
    <col min="21" max="21" width="9.140625" style="773" customWidth="1"/>
    <col min="22" max="28" width="9.140625" style="772" customWidth="1"/>
    <col min="29" max="29" width="9.140625" style="774" customWidth="1"/>
    <col min="30" max="30" width="9.140625" style="772" customWidth="1"/>
    <col min="31" max="16384" width="9.140625" style="772"/>
  </cols>
  <sheetData>
    <row r="1" spans="1:18" ht="14.25" customHeight="1" x14ac:dyDescent="0.15">
      <c r="A1" s="2408" t="s">
        <v>504</v>
      </c>
      <c r="B1" s="2408"/>
      <c r="C1" s="2408"/>
      <c r="D1" s="2408"/>
      <c r="E1" s="2408"/>
      <c r="F1" s="2408"/>
      <c r="G1" s="2408"/>
      <c r="H1" s="2408"/>
      <c r="I1" s="2408"/>
      <c r="J1" s="2408"/>
      <c r="K1" s="2408"/>
      <c r="L1" s="2408"/>
      <c r="M1" s="2408"/>
      <c r="N1" s="2408"/>
      <c r="O1" s="2408"/>
      <c r="P1" s="2408"/>
      <c r="Q1" s="2408"/>
      <c r="R1" s="2408"/>
    </row>
    <row r="2" spans="1:18" s="693" customFormat="1" ht="4.5" customHeight="1" x14ac:dyDescent="0.15">
      <c r="A2" s="2414"/>
      <c r="B2" s="2414"/>
      <c r="C2" s="2414"/>
      <c r="D2" s="2414"/>
      <c r="E2" s="2414"/>
      <c r="F2" s="2414"/>
      <c r="G2" s="2414"/>
      <c r="H2" s="2414"/>
      <c r="I2" s="2414"/>
      <c r="J2" s="2414"/>
      <c r="K2" s="2414"/>
      <c r="L2" s="2414"/>
      <c r="M2" s="2414"/>
      <c r="N2" s="2414"/>
      <c r="O2" s="2414"/>
      <c r="P2" s="2414"/>
      <c r="Q2" s="2414"/>
      <c r="R2" s="2414"/>
    </row>
    <row r="3" spans="1:18" s="694" customFormat="1" ht="8.25" customHeight="1" x14ac:dyDescent="0.15">
      <c r="A3" s="2409" t="s">
        <v>1</v>
      </c>
      <c r="B3" s="2409"/>
      <c r="C3" s="2409"/>
      <c r="D3" s="2409"/>
      <c r="E3" s="2409"/>
      <c r="F3" s="2410" t="s">
        <v>1220</v>
      </c>
      <c r="G3" s="2411"/>
      <c r="H3" s="2411"/>
      <c r="I3" s="2411"/>
      <c r="J3" s="2412"/>
      <c r="K3" s="696" t="s">
        <v>2</v>
      </c>
      <c r="L3" s="697"/>
      <c r="M3" s="696" t="s">
        <v>95</v>
      </c>
      <c r="N3" s="697"/>
      <c r="O3" s="696" t="s">
        <v>106</v>
      </c>
      <c r="P3" s="697"/>
      <c r="Q3" s="696" t="s">
        <v>505</v>
      </c>
      <c r="R3" s="698"/>
    </row>
    <row r="4" spans="1:18" s="694" customFormat="1" ht="8.25" customHeight="1" x14ac:dyDescent="0.15">
      <c r="A4" s="695"/>
      <c r="B4" s="695"/>
      <c r="C4" s="695"/>
      <c r="D4" s="695"/>
      <c r="E4" s="695"/>
      <c r="F4" s="699"/>
      <c r="G4" s="700"/>
      <c r="H4" s="701" t="s">
        <v>506</v>
      </c>
      <c r="I4" s="702"/>
      <c r="J4" s="703"/>
      <c r="K4" s="704"/>
      <c r="L4" s="703"/>
      <c r="M4" s="704"/>
      <c r="N4" s="703"/>
      <c r="O4" s="704"/>
      <c r="P4" s="703"/>
      <c r="Q4" s="704"/>
      <c r="R4" s="703"/>
    </row>
    <row r="5" spans="1:18" s="694" customFormat="1" ht="8.25" customHeight="1" x14ac:dyDescent="0.15">
      <c r="A5" s="705" t="s">
        <v>507</v>
      </c>
      <c r="B5" s="706"/>
      <c r="C5" s="707"/>
      <c r="D5" s="707"/>
      <c r="E5" s="707"/>
      <c r="F5" s="708"/>
      <c r="G5" s="709"/>
      <c r="H5" s="708" t="s">
        <v>508</v>
      </c>
      <c r="I5" s="1603" t="s">
        <v>72</v>
      </c>
      <c r="J5" s="712"/>
      <c r="K5" s="713"/>
      <c r="L5" s="712"/>
      <c r="M5" s="713"/>
      <c r="N5" s="712"/>
      <c r="O5" s="713"/>
      <c r="P5" s="712"/>
      <c r="Q5" s="713"/>
      <c r="R5" s="712"/>
    </row>
    <row r="6" spans="1:18" s="694" customFormat="1" ht="8.25" customHeight="1" x14ac:dyDescent="0.15">
      <c r="A6" s="714"/>
      <c r="B6" s="714"/>
      <c r="C6" s="2413" t="s">
        <v>509</v>
      </c>
      <c r="D6" s="2413"/>
      <c r="E6" s="2413"/>
      <c r="F6" s="699"/>
      <c r="G6" s="715"/>
      <c r="H6" s="716"/>
      <c r="I6" s="716"/>
      <c r="J6" s="715"/>
      <c r="K6" s="2203"/>
      <c r="L6" s="2204"/>
      <c r="M6" s="2203"/>
      <c r="N6" s="2204"/>
      <c r="O6" s="2203"/>
      <c r="P6" s="2204"/>
      <c r="Q6" s="2203"/>
      <c r="R6" s="717"/>
    </row>
    <row r="7" spans="1:18" s="694" customFormat="1" ht="8.25" customHeight="1" x14ac:dyDescent="0.15">
      <c r="A7" s="718">
        <v>1</v>
      </c>
      <c r="B7" s="718"/>
      <c r="C7" s="719"/>
      <c r="D7" s="2403" t="s">
        <v>510</v>
      </c>
      <c r="E7" s="2403"/>
      <c r="F7" s="2197">
        <v>13653</v>
      </c>
      <c r="G7" s="721"/>
      <c r="H7" s="722" t="s">
        <v>511</v>
      </c>
      <c r="I7" s="723"/>
      <c r="J7" s="721"/>
      <c r="K7" s="2205">
        <v>13568</v>
      </c>
      <c r="L7" s="2206"/>
      <c r="M7" s="2207">
        <v>13477</v>
      </c>
      <c r="N7" s="2206"/>
      <c r="O7" s="2207">
        <v>13379</v>
      </c>
      <c r="P7" s="2206"/>
      <c r="Q7" s="2207">
        <v>13334</v>
      </c>
      <c r="R7" s="721"/>
    </row>
    <row r="8" spans="1:18" s="694" customFormat="1" ht="8.25" customHeight="1" x14ac:dyDescent="0.15">
      <c r="A8" s="718">
        <v>2</v>
      </c>
      <c r="B8" s="718"/>
      <c r="C8" s="719"/>
      <c r="D8" s="2404" t="s">
        <v>512</v>
      </c>
      <c r="E8" s="2404"/>
      <c r="F8" s="2197">
        <v>20535</v>
      </c>
      <c r="G8" s="721"/>
      <c r="H8" s="722" t="s">
        <v>513</v>
      </c>
      <c r="I8" s="723"/>
      <c r="J8" s="721"/>
      <c r="K8" s="2205">
        <v>19793</v>
      </c>
      <c r="L8" s="2208"/>
      <c r="M8" s="2207">
        <v>19101</v>
      </c>
      <c r="N8" s="2208"/>
      <c r="O8" s="2207">
        <v>18537</v>
      </c>
      <c r="P8" s="2208"/>
      <c r="Q8" s="2207">
        <v>18051</v>
      </c>
      <c r="R8" s="721"/>
    </row>
    <row r="9" spans="1:18" s="694" customFormat="1" ht="8.25" customHeight="1" x14ac:dyDescent="0.15">
      <c r="A9" s="724">
        <v>3</v>
      </c>
      <c r="B9" s="724"/>
      <c r="C9" s="725"/>
      <c r="D9" s="2404" t="s">
        <v>514</v>
      </c>
      <c r="E9" s="2404"/>
      <c r="F9" s="2197">
        <v>815</v>
      </c>
      <c r="G9" s="721"/>
      <c r="H9" s="722" t="s">
        <v>515</v>
      </c>
      <c r="I9" s="723"/>
      <c r="J9" s="721"/>
      <c r="K9" s="2205">
        <v>1094</v>
      </c>
      <c r="L9" s="2208"/>
      <c r="M9" s="2207">
        <v>752</v>
      </c>
      <c r="N9" s="2208"/>
      <c r="O9" s="2207">
        <v>777</v>
      </c>
      <c r="P9" s="2208"/>
      <c r="Q9" s="2207">
        <v>746</v>
      </c>
      <c r="R9" s="721"/>
    </row>
    <row r="10" spans="1:18" s="694" customFormat="1" ht="8.25" customHeight="1" x14ac:dyDescent="0.15">
      <c r="A10" s="726">
        <v>4</v>
      </c>
      <c r="B10" s="726"/>
      <c r="C10" s="727"/>
      <c r="D10" s="2400" t="s">
        <v>516</v>
      </c>
      <c r="E10" s="2400"/>
      <c r="F10" s="2197" t="s">
        <v>125</v>
      </c>
      <c r="G10" s="729"/>
      <c r="H10" s="730"/>
      <c r="I10" s="731"/>
      <c r="J10" s="729"/>
      <c r="K10" s="2205" t="s">
        <v>125</v>
      </c>
      <c r="L10" s="2209"/>
      <c r="M10" s="2205" t="s">
        <v>125</v>
      </c>
      <c r="N10" s="2209"/>
      <c r="O10" s="2205" t="s">
        <v>125</v>
      </c>
      <c r="P10" s="2209"/>
      <c r="Q10" s="2205" t="s">
        <v>125</v>
      </c>
      <c r="R10" s="729"/>
    </row>
    <row r="11" spans="1:18" s="694" customFormat="1" ht="8.25" customHeight="1" x14ac:dyDescent="0.15">
      <c r="A11" s="724">
        <v>5</v>
      </c>
      <c r="B11" s="724"/>
      <c r="C11" s="725"/>
      <c r="D11" s="2405" t="s">
        <v>517</v>
      </c>
      <c r="E11" s="2404"/>
      <c r="F11" s="2198">
        <v>124</v>
      </c>
      <c r="G11" s="721"/>
      <c r="H11" s="732" t="s">
        <v>518</v>
      </c>
      <c r="I11" s="733"/>
      <c r="J11" s="721"/>
      <c r="K11" s="2210">
        <v>124</v>
      </c>
      <c r="L11" s="2208"/>
      <c r="M11" s="2211">
        <v>121</v>
      </c>
      <c r="N11" s="2208"/>
      <c r="O11" s="2211">
        <v>118</v>
      </c>
      <c r="P11" s="2208"/>
      <c r="Q11" s="2211">
        <v>118</v>
      </c>
      <c r="R11" s="721"/>
    </row>
    <row r="12" spans="1:18" s="694" customFormat="1" ht="8.25" customHeight="1" x14ac:dyDescent="0.15">
      <c r="A12" s="724">
        <v>6</v>
      </c>
      <c r="B12" s="724"/>
      <c r="C12" s="725"/>
      <c r="D12" s="2406" t="s">
        <v>519</v>
      </c>
      <c r="E12" s="2406"/>
      <c r="F12" s="2199">
        <f>SUM(F7:F11)</f>
        <v>35127</v>
      </c>
      <c r="G12" s="734"/>
      <c r="H12" s="735"/>
      <c r="I12" s="736"/>
      <c r="J12" s="734"/>
      <c r="K12" s="2212">
        <f>SUM(K7:K11)</f>
        <v>34579</v>
      </c>
      <c r="L12" s="2213"/>
      <c r="M12" s="2214">
        <f>SUM(M7:M11)</f>
        <v>33451</v>
      </c>
      <c r="N12" s="2213"/>
      <c r="O12" s="2214">
        <f>SUM(O7:O11)</f>
        <v>32811</v>
      </c>
      <c r="P12" s="2213"/>
      <c r="Q12" s="2214">
        <f>SUM(Q7:Q11)</f>
        <v>32249</v>
      </c>
      <c r="R12" s="734"/>
    </row>
    <row r="13" spans="1:18" s="694" customFormat="1" ht="8.25" customHeight="1" x14ac:dyDescent="0.15">
      <c r="A13" s="737"/>
      <c r="B13" s="737"/>
      <c r="C13" s="2407" t="s">
        <v>520</v>
      </c>
      <c r="D13" s="2407"/>
      <c r="E13" s="2407"/>
      <c r="F13" s="2198"/>
      <c r="G13" s="721"/>
      <c r="H13" s="732"/>
      <c r="I13" s="733"/>
      <c r="J13" s="721"/>
      <c r="K13" s="2210"/>
      <c r="L13" s="2208"/>
      <c r="M13" s="2211"/>
      <c r="N13" s="2208"/>
      <c r="O13" s="2211"/>
      <c r="P13" s="2208"/>
      <c r="Q13" s="2211"/>
      <c r="R13" s="721"/>
    </row>
    <row r="14" spans="1:18" s="694" customFormat="1" ht="8.25" customHeight="1" x14ac:dyDescent="0.15">
      <c r="A14" s="718">
        <v>7</v>
      </c>
      <c r="B14" s="718"/>
      <c r="C14" s="719"/>
      <c r="D14" s="2403" t="s">
        <v>521</v>
      </c>
      <c r="E14" s="2403"/>
      <c r="F14" s="2197">
        <v>28</v>
      </c>
      <c r="G14" s="738"/>
      <c r="H14" s="739" t="s">
        <v>522</v>
      </c>
      <c r="I14" s="740"/>
      <c r="J14" s="738"/>
      <c r="K14" s="2205">
        <v>28</v>
      </c>
      <c r="L14" s="2215"/>
      <c r="M14" s="2216">
        <v>26</v>
      </c>
      <c r="N14" s="2215"/>
      <c r="O14" s="2216">
        <v>27</v>
      </c>
      <c r="P14" s="2215"/>
      <c r="Q14" s="2216">
        <v>55</v>
      </c>
      <c r="R14" s="738"/>
    </row>
    <row r="15" spans="1:18" s="694" customFormat="1" ht="8.25" customHeight="1" x14ac:dyDescent="0.15">
      <c r="A15" s="718">
        <v>8</v>
      </c>
      <c r="B15" s="718"/>
      <c r="C15" s="719"/>
      <c r="D15" s="2403" t="s">
        <v>523</v>
      </c>
      <c r="E15" s="2403"/>
      <c r="F15" s="2197">
        <v>5502</v>
      </c>
      <c r="G15" s="721"/>
      <c r="H15" s="722" t="s">
        <v>524</v>
      </c>
      <c r="I15" s="723"/>
      <c r="J15" s="721"/>
      <c r="K15" s="2205">
        <v>5569</v>
      </c>
      <c r="L15" s="2208"/>
      <c r="M15" s="2207">
        <v>5480</v>
      </c>
      <c r="N15" s="2208"/>
      <c r="O15" s="2207">
        <v>5489</v>
      </c>
      <c r="P15" s="2208"/>
      <c r="Q15" s="2207">
        <v>5436</v>
      </c>
      <c r="R15" s="721"/>
    </row>
    <row r="16" spans="1:18" s="694" customFormat="1" ht="8.25" customHeight="1" x14ac:dyDescent="0.15">
      <c r="A16" s="724">
        <v>9</v>
      </c>
      <c r="B16" s="724"/>
      <c r="C16" s="725"/>
      <c r="D16" s="2404" t="s">
        <v>525</v>
      </c>
      <c r="E16" s="2404"/>
      <c r="F16" s="2197">
        <v>1649</v>
      </c>
      <c r="G16" s="721"/>
      <c r="H16" s="722" t="s">
        <v>526</v>
      </c>
      <c r="I16" s="723"/>
      <c r="J16" s="721"/>
      <c r="K16" s="2205">
        <v>1669</v>
      </c>
      <c r="L16" s="2208"/>
      <c r="M16" s="2207">
        <v>1641</v>
      </c>
      <c r="N16" s="2208"/>
      <c r="O16" s="2207">
        <v>1661</v>
      </c>
      <c r="P16" s="2208"/>
      <c r="Q16" s="2207">
        <v>1649</v>
      </c>
      <c r="R16" s="721"/>
    </row>
    <row r="17" spans="1:18" s="694" customFormat="1" ht="8.25" customHeight="1" x14ac:dyDescent="0.15">
      <c r="A17" s="724">
        <v>10</v>
      </c>
      <c r="B17" s="724"/>
      <c r="C17" s="725"/>
      <c r="D17" s="2405" t="s">
        <v>527</v>
      </c>
      <c r="E17" s="2404"/>
      <c r="F17" s="2200">
        <v>55</v>
      </c>
      <c r="G17" s="738"/>
      <c r="H17" s="722" t="s">
        <v>528</v>
      </c>
      <c r="I17" s="723"/>
      <c r="J17" s="738"/>
      <c r="K17" s="2217">
        <v>51</v>
      </c>
      <c r="L17" s="2215"/>
      <c r="M17" s="2207">
        <v>49</v>
      </c>
      <c r="N17" s="2215"/>
      <c r="O17" s="2207">
        <v>38</v>
      </c>
      <c r="P17" s="2215"/>
      <c r="Q17" s="2207">
        <v>19</v>
      </c>
      <c r="R17" s="738"/>
    </row>
    <row r="18" spans="1:18" s="694" customFormat="1" ht="8.25" customHeight="1" x14ac:dyDescent="0.15">
      <c r="A18" s="718">
        <v>11</v>
      </c>
      <c r="B18" s="718"/>
      <c r="C18" s="725"/>
      <c r="D18" s="2404" t="s">
        <v>529</v>
      </c>
      <c r="E18" s="2404"/>
      <c r="F18" s="2197">
        <v>72</v>
      </c>
      <c r="G18" s="738"/>
      <c r="H18" s="722" t="s">
        <v>530</v>
      </c>
      <c r="I18" s="723"/>
      <c r="J18" s="738"/>
      <c r="K18" s="2205">
        <v>67</v>
      </c>
      <c r="L18" s="2215"/>
      <c r="M18" s="2207">
        <v>25</v>
      </c>
      <c r="N18" s="2215"/>
      <c r="O18" s="2207">
        <v>-18</v>
      </c>
      <c r="P18" s="2215"/>
      <c r="Q18" s="2207">
        <v>10</v>
      </c>
      <c r="R18" s="738"/>
    </row>
    <row r="19" spans="1:18" s="694" customFormat="1" ht="8.25" customHeight="1" x14ac:dyDescent="0.15">
      <c r="A19" s="724">
        <v>12</v>
      </c>
      <c r="B19" s="718"/>
      <c r="C19" s="725"/>
      <c r="D19" s="2400" t="s">
        <v>1117</v>
      </c>
      <c r="E19" s="2400"/>
      <c r="F19" s="2197">
        <v>576</v>
      </c>
      <c r="G19" s="721"/>
      <c r="H19" s="722" t="s">
        <v>522</v>
      </c>
      <c r="I19" s="723"/>
      <c r="J19" s="721"/>
      <c r="K19" s="2205">
        <v>661</v>
      </c>
      <c r="L19" s="2208"/>
      <c r="M19" s="2207">
        <v>662</v>
      </c>
      <c r="N19" s="2208"/>
      <c r="O19" s="2207">
        <v>647</v>
      </c>
      <c r="P19" s="2208"/>
      <c r="Q19" s="2207">
        <v>625</v>
      </c>
      <c r="R19" s="721"/>
    </row>
    <row r="20" spans="1:18" s="694" customFormat="1" ht="8.25" customHeight="1" x14ac:dyDescent="0.15">
      <c r="A20" s="726">
        <v>13</v>
      </c>
      <c r="B20" s="726"/>
      <c r="C20" s="727"/>
      <c r="D20" s="2400" t="s">
        <v>531</v>
      </c>
      <c r="E20" s="2400"/>
      <c r="F20" s="2197">
        <v>0</v>
      </c>
      <c r="G20" s="729"/>
      <c r="H20" s="730"/>
      <c r="I20" s="731"/>
      <c r="J20" s="729"/>
      <c r="K20" s="2205">
        <v>0</v>
      </c>
      <c r="L20" s="2209"/>
      <c r="M20" s="2205">
        <v>0</v>
      </c>
      <c r="N20" s="2209"/>
      <c r="O20" s="2205">
        <v>0</v>
      </c>
      <c r="P20" s="2209"/>
      <c r="Q20" s="2205">
        <v>0</v>
      </c>
      <c r="R20" s="729"/>
    </row>
    <row r="21" spans="1:18" s="694" customFormat="1" ht="8.25" customHeight="1" x14ac:dyDescent="0.15">
      <c r="A21" s="741">
        <v>14</v>
      </c>
      <c r="B21" s="741"/>
      <c r="C21" s="728"/>
      <c r="D21" s="2401" t="s">
        <v>532</v>
      </c>
      <c r="E21" s="2401"/>
      <c r="F21" s="2197">
        <v>58</v>
      </c>
      <c r="G21" s="729"/>
      <c r="H21" s="730" t="s">
        <v>533</v>
      </c>
      <c r="I21" s="731"/>
      <c r="J21" s="729"/>
      <c r="K21" s="2205">
        <v>40</v>
      </c>
      <c r="L21" s="2209"/>
      <c r="M21" s="2205">
        <v>55</v>
      </c>
      <c r="N21" s="2209"/>
      <c r="O21" s="2205">
        <v>41</v>
      </c>
      <c r="P21" s="2209"/>
      <c r="Q21" s="2205">
        <v>48</v>
      </c>
      <c r="R21" s="721"/>
    </row>
    <row r="22" spans="1:18" s="694" customFormat="1" ht="8.25" customHeight="1" x14ac:dyDescent="0.15">
      <c r="A22" s="726">
        <v>15</v>
      </c>
      <c r="B22" s="726"/>
      <c r="C22" s="742"/>
      <c r="D22" s="2400" t="s">
        <v>534</v>
      </c>
      <c r="E22" s="2400"/>
      <c r="F22" s="2197">
        <v>160</v>
      </c>
      <c r="G22" s="729"/>
      <c r="H22" s="730" t="s">
        <v>535</v>
      </c>
      <c r="I22" s="731"/>
      <c r="J22" s="729"/>
      <c r="K22" s="2205">
        <v>185</v>
      </c>
      <c r="L22" s="2209"/>
      <c r="M22" s="2205">
        <v>174</v>
      </c>
      <c r="N22" s="2209"/>
      <c r="O22" s="2205">
        <v>284</v>
      </c>
      <c r="P22" s="2209"/>
      <c r="Q22" s="2205">
        <v>496</v>
      </c>
      <c r="R22" s="738"/>
    </row>
    <row r="23" spans="1:18" s="694" customFormat="1" ht="8.25" customHeight="1" x14ac:dyDescent="0.15">
      <c r="A23" s="726">
        <v>16</v>
      </c>
      <c r="B23" s="726"/>
      <c r="C23" s="742"/>
      <c r="D23" s="2400" t="s">
        <v>536</v>
      </c>
      <c r="E23" s="2400"/>
      <c r="F23" s="2197">
        <v>3</v>
      </c>
      <c r="G23" s="729"/>
      <c r="H23" s="730" t="s">
        <v>522</v>
      </c>
      <c r="I23" s="731"/>
      <c r="J23" s="729"/>
      <c r="K23" s="2205">
        <v>5</v>
      </c>
      <c r="L23" s="2209"/>
      <c r="M23" s="2205">
        <v>3</v>
      </c>
      <c r="N23" s="2209"/>
      <c r="O23" s="2205">
        <v>1</v>
      </c>
      <c r="P23" s="2209"/>
      <c r="Q23" s="2205">
        <v>0</v>
      </c>
      <c r="R23" s="738"/>
    </row>
    <row r="24" spans="1:18" s="694" customFormat="1" ht="8.25" customHeight="1" x14ac:dyDescent="0.15">
      <c r="A24" s="726">
        <v>17</v>
      </c>
      <c r="B24" s="726"/>
      <c r="C24" s="727"/>
      <c r="D24" s="2400" t="s">
        <v>537</v>
      </c>
      <c r="E24" s="2400"/>
      <c r="F24" s="2197">
        <v>0</v>
      </c>
      <c r="G24" s="729"/>
      <c r="H24" s="730"/>
      <c r="I24" s="731"/>
      <c r="J24" s="729"/>
      <c r="K24" s="2205">
        <v>0</v>
      </c>
      <c r="L24" s="2209"/>
      <c r="M24" s="2205">
        <v>0</v>
      </c>
      <c r="N24" s="2209"/>
      <c r="O24" s="2205">
        <v>0</v>
      </c>
      <c r="P24" s="2209"/>
      <c r="Q24" s="2205">
        <v>0</v>
      </c>
      <c r="R24" s="729"/>
    </row>
    <row r="25" spans="1:18" s="694" customFormat="1" ht="8.25" customHeight="1" x14ac:dyDescent="0.15">
      <c r="A25" s="726">
        <v>18</v>
      </c>
      <c r="B25" s="726"/>
      <c r="C25" s="727"/>
      <c r="D25" s="2400" t="s">
        <v>538</v>
      </c>
      <c r="E25" s="2400"/>
      <c r="F25" s="2197">
        <v>0</v>
      </c>
      <c r="G25" s="729"/>
      <c r="H25" s="730"/>
      <c r="I25" s="731"/>
      <c r="J25" s="729"/>
      <c r="K25" s="2205">
        <v>0</v>
      </c>
      <c r="L25" s="2209"/>
      <c r="M25" s="2205">
        <v>0</v>
      </c>
      <c r="N25" s="2209"/>
      <c r="O25" s="2205">
        <v>0</v>
      </c>
      <c r="P25" s="2209"/>
      <c r="Q25" s="2205">
        <v>0</v>
      </c>
      <c r="R25" s="729"/>
    </row>
    <row r="26" spans="1:18" s="694" customFormat="1" ht="8.25" customHeight="1" x14ac:dyDescent="0.15">
      <c r="A26" s="743">
        <v>19</v>
      </c>
      <c r="B26" s="743"/>
      <c r="C26" s="744"/>
      <c r="D26" s="2399" t="s">
        <v>539</v>
      </c>
      <c r="E26" s="2399"/>
      <c r="F26" s="2197"/>
      <c r="G26" s="729"/>
      <c r="H26" s="745"/>
      <c r="I26" s="746"/>
      <c r="J26" s="729"/>
      <c r="K26" s="2205"/>
      <c r="L26" s="2209"/>
      <c r="M26" s="2210"/>
      <c r="N26" s="2209"/>
      <c r="O26" s="2210"/>
      <c r="P26" s="2209"/>
      <c r="Q26" s="2210"/>
      <c r="R26" s="729"/>
    </row>
    <row r="27" spans="1:18" s="694" customFormat="1" ht="8.25" customHeight="1" x14ac:dyDescent="0.15">
      <c r="A27" s="741"/>
      <c r="B27" s="741"/>
      <c r="C27" s="728"/>
      <c r="D27" s="741"/>
      <c r="E27" s="747" t="s">
        <v>540</v>
      </c>
      <c r="F27" s="2197">
        <v>0</v>
      </c>
      <c r="G27" s="729"/>
      <c r="H27" s="730" t="s">
        <v>541</v>
      </c>
      <c r="I27" s="731"/>
      <c r="J27" s="729"/>
      <c r="K27" s="2205">
        <v>0</v>
      </c>
      <c r="L27" s="2209"/>
      <c r="M27" s="2205">
        <v>0</v>
      </c>
      <c r="N27" s="2209"/>
      <c r="O27" s="2205">
        <v>0</v>
      </c>
      <c r="P27" s="2209"/>
      <c r="Q27" s="2205">
        <v>0</v>
      </c>
      <c r="R27" s="729"/>
    </row>
    <row r="28" spans="1:18" s="694" customFormat="1" ht="8.25" customHeight="1" x14ac:dyDescent="0.15">
      <c r="A28" s="726">
        <v>20</v>
      </c>
      <c r="B28" s="726"/>
      <c r="C28" s="727"/>
      <c r="D28" s="2400" t="s">
        <v>542</v>
      </c>
      <c r="E28" s="2400"/>
      <c r="F28" s="2197">
        <v>0</v>
      </c>
      <c r="G28" s="729"/>
      <c r="H28" s="730"/>
      <c r="I28" s="731"/>
      <c r="J28" s="729"/>
      <c r="K28" s="2205">
        <v>0</v>
      </c>
      <c r="L28" s="2209"/>
      <c r="M28" s="2205">
        <v>0</v>
      </c>
      <c r="N28" s="2209"/>
      <c r="O28" s="2205">
        <v>0</v>
      </c>
      <c r="P28" s="2209"/>
      <c r="Q28" s="2205">
        <v>0</v>
      </c>
      <c r="R28" s="729"/>
    </row>
    <row r="29" spans="1:18" s="694" customFormat="1" ht="8.25" customHeight="1" x14ac:dyDescent="0.15">
      <c r="A29" s="726">
        <v>21</v>
      </c>
      <c r="B29" s="726"/>
      <c r="C29" s="727"/>
      <c r="D29" s="2400" t="s">
        <v>543</v>
      </c>
      <c r="E29" s="2400"/>
      <c r="F29" s="2197">
        <v>0</v>
      </c>
      <c r="G29" s="729"/>
      <c r="H29" s="730"/>
      <c r="I29" s="731"/>
      <c r="J29" s="729"/>
      <c r="K29" s="2205">
        <v>0</v>
      </c>
      <c r="L29" s="2209"/>
      <c r="M29" s="2205">
        <v>0</v>
      </c>
      <c r="N29" s="2209"/>
      <c r="O29" s="2205">
        <v>0</v>
      </c>
      <c r="P29" s="2209"/>
      <c r="Q29" s="2205">
        <v>0</v>
      </c>
      <c r="R29" s="729"/>
    </row>
    <row r="30" spans="1:18" s="694" customFormat="1" ht="8.25" customHeight="1" x14ac:dyDescent="0.15">
      <c r="A30" s="726">
        <v>22</v>
      </c>
      <c r="B30" s="726"/>
      <c r="C30" s="742"/>
      <c r="D30" s="2400" t="s">
        <v>544</v>
      </c>
      <c r="E30" s="2400"/>
      <c r="F30" s="2197">
        <v>0</v>
      </c>
      <c r="G30" s="729"/>
      <c r="H30" s="730"/>
      <c r="I30" s="731"/>
      <c r="J30" s="729"/>
      <c r="K30" s="2205">
        <v>0</v>
      </c>
      <c r="L30" s="2209"/>
      <c r="M30" s="2217">
        <v>0</v>
      </c>
      <c r="N30" s="2209"/>
      <c r="O30" s="2217">
        <v>0</v>
      </c>
      <c r="P30" s="2209"/>
      <c r="Q30" s="2217">
        <v>0</v>
      </c>
      <c r="R30" s="729"/>
    </row>
    <row r="31" spans="1:18" s="694" customFormat="1" ht="8.25" customHeight="1" x14ac:dyDescent="0.15">
      <c r="A31" s="726">
        <v>23</v>
      </c>
      <c r="B31" s="726"/>
      <c r="C31" s="742"/>
      <c r="D31" s="741"/>
      <c r="E31" s="741" t="s">
        <v>545</v>
      </c>
      <c r="F31" s="2197">
        <v>0</v>
      </c>
      <c r="G31" s="729"/>
      <c r="H31" s="730" t="s">
        <v>546</v>
      </c>
      <c r="I31" s="731"/>
      <c r="J31" s="729"/>
      <c r="K31" s="2205">
        <v>0</v>
      </c>
      <c r="L31" s="2209"/>
      <c r="M31" s="2205">
        <v>0</v>
      </c>
      <c r="N31" s="2209"/>
      <c r="O31" s="2205">
        <v>0</v>
      </c>
      <c r="P31" s="2209"/>
      <c r="Q31" s="2205">
        <v>0</v>
      </c>
      <c r="R31" s="729"/>
    </row>
    <row r="32" spans="1:18" s="694" customFormat="1" ht="8.25" customHeight="1" x14ac:dyDescent="0.15">
      <c r="A32" s="726">
        <v>24</v>
      </c>
      <c r="B32" s="726"/>
      <c r="C32" s="727"/>
      <c r="D32" s="748"/>
      <c r="E32" s="741" t="s">
        <v>547</v>
      </c>
      <c r="F32" s="2197">
        <v>0</v>
      </c>
      <c r="G32" s="729"/>
      <c r="H32" s="730"/>
      <c r="I32" s="731"/>
      <c r="J32" s="729"/>
      <c r="K32" s="2205">
        <v>0</v>
      </c>
      <c r="L32" s="2209"/>
      <c r="M32" s="2205">
        <v>0</v>
      </c>
      <c r="N32" s="2209"/>
      <c r="O32" s="2205">
        <v>0</v>
      </c>
      <c r="P32" s="2209"/>
      <c r="Q32" s="2205">
        <v>0</v>
      </c>
      <c r="R32" s="729"/>
    </row>
    <row r="33" spans="1:18" s="694" customFormat="1" ht="8.25" customHeight="1" x14ac:dyDescent="0.15">
      <c r="A33" s="726">
        <v>25</v>
      </c>
      <c r="B33" s="726"/>
      <c r="C33" s="742"/>
      <c r="D33" s="741"/>
      <c r="E33" s="741" t="s">
        <v>548</v>
      </c>
      <c r="F33" s="2197">
        <v>0</v>
      </c>
      <c r="G33" s="729"/>
      <c r="H33" s="730" t="s">
        <v>549</v>
      </c>
      <c r="I33" s="731"/>
      <c r="J33" s="729"/>
      <c r="K33" s="2205">
        <v>0</v>
      </c>
      <c r="L33" s="2209"/>
      <c r="M33" s="2205">
        <v>0</v>
      </c>
      <c r="N33" s="2209"/>
      <c r="O33" s="2205">
        <v>0</v>
      </c>
      <c r="P33" s="2209"/>
      <c r="Q33" s="2205">
        <v>0</v>
      </c>
      <c r="R33" s="729"/>
    </row>
    <row r="34" spans="1:18" s="694" customFormat="1" ht="8.25" customHeight="1" x14ac:dyDescent="0.15">
      <c r="A34" s="743">
        <v>26</v>
      </c>
      <c r="B34" s="743"/>
      <c r="C34" s="744"/>
      <c r="D34" s="2399" t="s">
        <v>550</v>
      </c>
      <c r="E34" s="2399"/>
      <c r="F34" s="2197">
        <v>0</v>
      </c>
      <c r="G34" s="729"/>
      <c r="H34" s="730"/>
      <c r="I34" s="731"/>
      <c r="J34" s="729"/>
      <c r="K34" s="2205">
        <v>0</v>
      </c>
      <c r="L34" s="2209"/>
      <c r="M34" s="2205">
        <v>0</v>
      </c>
      <c r="N34" s="2209"/>
      <c r="O34" s="2205">
        <v>0</v>
      </c>
      <c r="P34" s="2209"/>
      <c r="Q34" s="2205">
        <v>0</v>
      </c>
      <c r="R34" s="729"/>
    </row>
    <row r="35" spans="1:18" s="694" customFormat="1" ht="8.25" customHeight="1" x14ac:dyDescent="0.15">
      <c r="A35" s="726">
        <v>27</v>
      </c>
      <c r="B35" s="726"/>
      <c r="C35" s="727"/>
      <c r="D35" s="2400" t="s">
        <v>551</v>
      </c>
      <c r="E35" s="2400"/>
      <c r="F35" s="2201">
        <v>0</v>
      </c>
      <c r="G35" s="729"/>
      <c r="H35" s="730"/>
      <c r="I35" s="731"/>
      <c r="J35" s="729"/>
      <c r="K35" s="2218">
        <v>0</v>
      </c>
      <c r="L35" s="2209"/>
      <c r="M35" s="2205">
        <v>0</v>
      </c>
      <c r="N35" s="2209"/>
      <c r="O35" s="2205">
        <v>0</v>
      </c>
      <c r="P35" s="2209"/>
      <c r="Q35" s="2205">
        <v>0</v>
      </c>
      <c r="R35" s="729"/>
    </row>
    <row r="36" spans="1:18" s="694" customFormat="1" ht="8.25" customHeight="1" x14ac:dyDescent="0.15">
      <c r="A36" s="726">
        <v>28</v>
      </c>
      <c r="B36" s="726"/>
      <c r="C36" s="742"/>
      <c r="D36" s="2415" t="s">
        <v>552</v>
      </c>
      <c r="E36" s="2415"/>
      <c r="F36" s="2199">
        <f>SUM(F14:F35)</f>
        <v>8103</v>
      </c>
      <c r="G36" s="749"/>
      <c r="H36" s="750"/>
      <c r="I36" s="751"/>
      <c r="J36" s="749"/>
      <c r="K36" s="2212">
        <f>SUM(K14:K35)</f>
        <v>8275</v>
      </c>
      <c r="L36" s="2219"/>
      <c r="M36" s="2212">
        <f>SUM(M14:M35)</f>
        <v>8115</v>
      </c>
      <c r="N36" s="2219"/>
      <c r="O36" s="2212">
        <f>SUM(O14:O35)</f>
        <v>8170</v>
      </c>
      <c r="P36" s="2219"/>
      <c r="Q36" s="2212">
        <f>SUM(Q14:Q35)</f>
        <v>8338</v>
      </c>
      <c r="R36" s="752"/>
    </row>
    <row r="37" spans="1:18" s="694" customFormat="1" ht="8.25" customHeight="1" x14ac:dyDescent="0.15">
      <c r="A37" s="726">
        <v>29</v>
      </c>
      <c r="B37" s="726"/>
      <c r="C37" s="2415" t="s">
        <v>439</v>
      </c>
      <c r="D37" s="2416"/>
      <c r="E37" s="2416"/>
      <c r="F37" s="2199">
        <f>F12-F36</f>
        <v>27024</v>
      </c>
      <c r="G37" s="749"/>
      <c r="H37" s="750"/>
      <c r="I37" s="751"/>
      <c r="J37" s="749"/>
      <c r="K37" s="2212">
        <f>K12-K36</f>
        <v>26304</v>
      </c>
      <c r="L37" s="2219"/>
      <c r="M37" s="2212">
        <f>M12-M36</f>
        <v>25336</v>
      </c>
      <c r="N37" s="2219"/>
      <c r="O37" s="2212">
        <f>O12-O36</f>
        <v>24641</v>
      </c>
      <c r="P37" s="2219"/>
      <c r="Q37" s="2212">
        <f>Q12-Q36</f>
        <v>23911</v>
      </c>
      <c r="R37" s="753"/>
    </row>
    <row r="38" spans="1:18" s="694" customFormat="1" ht="8.25" customHeight="1" x14ac:dyDescent="0.15">
      <c r="A38" s="754"/>
      <c r="B38" s="754"/>
      <c r="C38" s="2417" t="s">
        <v>553</v>
      </c>
      <c r="D38" s="2417"/>
      <c r="E38" s="2417"/>
      <c r="F38" s="2198"/>
      <c r="G38" s="755"/>
      <c r="H38" s="745"/>
      <c r="I38" s="746"/>
      <c r="J38" s="729"/>
      <c r="K38" s="2210"/>
      <c r="L38" s="2209"/>
      <c r="M38" s="2210"/>
      <c r="N38" s="2209"/>
      <c r="O38" s="2210"/>
      <c r="P38" s="2209"/>
      <c r="Q38" s="2210"/>
      <c r="R38" s="738"/>
    </row>
    <row r="39" spans="1:18" s="694" customFormat="1" ht="8.25" customHeight="1" x14ac:dyDescent="0.15">
      <c r="A39" s="741">
        <v>30</v>
      </c>
      <c r="B39" s="741"/>
      <c r="C39" s="756"/>
      <c r="D39" s="2401" t="s">
        <v>1118</v>
      </c>
      <c r="E39" s="2401"/>
      <c r="F39" s="2197">
        <v>2825</v>
      </c>
      <c r="G39" s="729"/>
      <c r="H39" s="730"/>
      <c r="I39" s="731"/>
      <c r="J39" s="729"/>
      <c r="K39" s="2205">
        <v>2575</v>
      </c>
      <c r="L39" s="2209"/>
      <c r="M39" s="2205">
        <v>2575</v>
      </c>
      <c r="N39" s="2209"/>
      <c r="O39" s="2205">
        <v>2250</v>
      </c>
      <c r="P39" s="2209"/>
      <c r="Q39" s="2205">
        <v>2250</v>
      </c>
      <c r="R39" s="738"/>
    </row>
    <row r="40" spans="1:18" s="694" customFormat="1" ht="8.25" customHeight="1" x14ac:dyDescent="0.15">
      <c r="A40" s="726">
        <v>31</v>
      </c>
      <c r="B40" s="726"/>
      <c r="C40" s="727"/>
      <c r="D40" s="748"/>
      <c r="E40" s="748" t="s">
        <v>554</v>
      </c>
      <c r="F40" s="2200">
        <f>F39</f>
        <v>2825</v>
      </c>
      <c r="G40" s="729"/>
      <c r="H40" s="730" t="s">
        <v>555</v>
      </c>
      <c r="I40" s="731"/>
      <c r="J40" s="729"/>
      <c r="K40" s="2217">
        <f>K39</f>
        <v>2575</v>
      </c>
      <c r="L40" s="2209"/>
      <c r="M40" s="2217">
        <f>M39</f>
        <v>2575</v>
      </c>
      <c r="N40" s="2209"/>
      <c r="O40" s="2217">
        <f>O39</f>
        <v>2250</v>
      </c>
      <c r="P40" s="2209"/>
      <c r="Q40" s="2217">
        <f>Q39</f>
        <v>2250</v>
      </c>
      <c r="R40" s="738"/>
    </row>
    <row r="41" spans="1:18" s="694" customFormat="1" ht="8.25" customHeight="1" x14ac:dyDescent="0.15">
      <c r="A41" s="726">
        <v>32</v>
      </c>
      <c r="B41" s="726"/>
      <c r="C41" s="727"/>
      <c r="D41" s="748"/>
      <c r="E41" s="741" t="s">
        <v>556</v>
      </c>
      <c r="F41" s="2197">
        <v>0</v>
      </c>
      <c r="G41" s="729"/>
      <c r="H41" s="730"/>
      <c r="I41" s="731"/>
      <c r="J41" s="729"/>
      <c r="K41" s="2205">
        <v>0</v>
      </c>
      <c r="L41" s="2209"/>
      <c r="M41" s="2205">
        <v>0</v>
      </c>
      <c r="N41" s="2209"/>
      <c r="O41" s="2205">
        <v>0</v>
      </c>
      <c r="P41" s="2209"/>
      <c r="Q41" s="2205">
        <v>0</v>
      </c>
      <c r="R41" s="721"/>
    </row>
    <row r="42" spans="1:18" s="694" customFormat="1" ht="8.25" customHeight="1" x14ac:dyDescent="0.15">
      <c r="A42" s="726">
        <v>33</v>
      </c>
      <c r="B42" s="726"/>
      <c r="C42" s="727"/>
      <c r="D42" s="2400" t="s">
        <v>557</v>
      </c>
      <c r="E42" s="2400"/>
      <c r="F42" s="2197">
        <v>303</v>
      </c>
      <c r="G42" s="729"/>
      <c r="H42" s="730" t="s">
        <v>558</v>
      </c>
      <c r="I42" s="731"/>
      <c r="J42" s="729"/>
      <c r="K42" s="2205">
        <v>752</v>
      </c>
      <c r="L42" s="2209"/>
      <c r="M42" s="2205">
        <v>752</v>
      </c>
      <c r="N42" s="2209"/>
      <c r="O42" s="2205">
        <v>1003</v>
      </c>
      <c r="P42" s="2209"/>
      <c r="Q42" s="2205">
        <v>1003</v>
      </c>
      <c r="R42" s="738"/>
    </row>
    <row r="43" spans="1:18" s="694" customFormat="1" ht="8.25" customHeight="1" x14ac:dyDescent="0.15">
      <c r="A43" s="726">
        <v>34</v>
      </c>
      <c r="B43" s="741"/>
      <c r="C43" s="756"/>
      <c r="D43" s="2399" t="s">
        <v>559</v>
      </c>
      <c r="E43" s="2399"/>
      <c r="F43" s="2197">
        <v>17</v>
      </c>
      <c r="G43" s="729"/>
      <c r="H43" s="730" t="s">
        <v>560</v>
      </c>
      <c r="I43" s="731"/>
      <c r="J43" s="729"/>
      <c r="K43" s="2205">
        <v>17</v>
      </c>
      <c r="L43" s="2209"/>
      <c r="M43" s="2205">
        <v>16</v>
      </c>
      <c r="N43" s="2209"/>
      <c r="O43" s="2205">
        <v>14</v>
      </c>
      <c r="P43" s="2209"/>
      <c r="Q43" s="2205">
        <v>16</v>
      </c>
      <c r="R43" s="738"/>
    </row>
    <row r="44" spans="1:18" s="694" customFormat="1" ht="8.25" customHeight="1" x14ac:dyDescent="0.15">
      <c r="A44" s="726">
        <v>35</v>
      </c>
      <c r="B44" s="726"/>
      <c r="C44" s="727"/>
      <c r="D44" s="748"/>
      <c r="E44" s="741" t="s">
        <v>561</v>
      </c>
      <c r="F44" s="2201">
        <v>0</v>
      </c>
      <c r="G44" s="729"/>
      <c r="H44" s="730"/>
      <c r="I44" s="731"/>
      <c r="J44" s="729"/>
      <c r="K44" s="2218">
        <v>0</v>
      </c>
      <c r="L44" s="2209"/>
      <c r="M44" s="2205">
        <v>0</v>
      </c>
      <c r="N44" s="2209"/>
      <c r="O44" s="2205">
        <v>0</v>
      </c>
      <c r="P44" s="2209"/>
      <c r="Q44" s="2205">
        <v>0</v>
      </c>
      <c r="R44" s="721"/>
    </row>
    <row r="45" spans="1:18" s="694" customFormat="1" ht="8.25" customHeight="1" x14ac:dyDescent="0.15">
      <c r="A45" s="726">
        <v>36</v>
      </c>
      <c r="B45" s="726"/>
      <c r="C45" s="742"/>
      <c r="D45" s="2415" t="s">
        <v>562</v>
      </c>
      <c r="E45" s="2415"/>
      <c r="F45" s="2199">
        <f>F39+F42+F43</f>
        <v>3145</v>
      </c>
      <c r="G45" s="749"/>
      <c r="H45" s="750"/>
      <c r="I45" s="751"/>
      <c r="J45" s="749"/>
      <c r="K45" s="2212">
        <f>K39+K42+K43</f>
        <v>3344</v>
      </c>
      <c r="L45" s="2219"/>
      <c r="M45" s="2212">
        <f>M39+M42+M43</f>
        <v>3343</v>
      </c>
      <c r="N45" s="2219"/>
      <c r="O45" s="2212">
        <f>O39+O42+O43</f>
        <v>3267</v>
      </c>
      <c r="P45" s="2219"/>
      <c r="Q45" s="2212">
        <f>Q39+Q42+Q43</f>
        <v>3269</v>
      </c>
      <c r="R45" s="752"/>
    </row>
    <row r="46" spans="1:18" s="694" customFormat="1" ht="8.25" customHeight="1" x14ac:dyDescent="0.15">
      <c r="A46" s="757"/>
      <c r="B46" s="757"/>
      <c r="C46" s="2421" t="s">
        <v>563</v>
      </c>
      <c r="D46" s="2421"/>
      <c r="E46" s="2421"/>
      <c r="F46" s="2198"/>
      <c r="G46" s="729"/>
      <c r="H46" s="745"/>
      <c r="I46" s="746"/>
      <c r="J46" s="729"/>
      <c r="K46" s="2210"/>
      <c r="L46" s="2209"/>
      <c r="M46" s="2210"/>
      <c r="N46" s="2209"/>
      <c r="O46" s="2210"/>
      <c r="P46" s="2209"/>
      <c r="Q46" s="2210"/>
      <c r="R46" s="738"/>
    </row>
    <row r="47" spans="1:18" s="694" customFormat="1" ht="8.25" customHeight="1" x14ac:dyDescent="0.15">
      <c r="A47" s="741">
        <v>37</v>
      </c>
      <c r="B47" s="741"/>
      <c r="C47" s="756"/>
      <c r="D47" s="2401" t="s">
        <v>564</v>
      </c>
      <c r="E47" s="2401"/>
      <c r="F47" s="2197">
        <v>0</v>
      </c>
      <c r="G47" s="729"/>
      <c r="H47" s="730"/>
      <c r="I47" s="731"/>
      <c r="J47" s="729"/>
      <c r="K47" s="2205">
        <v>0</v>
      </c>
      <c r="L47" s="2209"/>
      <c r="M47" s="2205">
        <v>0</v>
      </c>
      <c r="N47" s="2209"/>
      <c r="O47" s="2205">
        <v>0</v>
      </c>
      <c r="P47" s="2209"/>
      <c r="Q47" s="2205">
        <v>0</v>
      </c>
      <c r="R47" s="721"/>
    </row>
    <row r="48" spans="1:18" s="694" customFormat="1" ht="8.25" customHeight="1" x14ac:dyDescent="0.15">
      <c r="A48" s="741">
        <v>38</v>
      </c>
      <c r="B48" s="726"/>
      <c r="C48" s="727"/>
      <c r="D48" s="2400" t="s">
        <v>565</v>
      </c>
      <c r="E48" s="2400"/>
      <c r="F48" s="2197">
        <v>0</v>
      </c>
      <c r="G48" s="729"/>
      <c r="H48" s="730"/>
      <c r="I48" s="731"/>
      <c r="J48" s="729"/>
      <c r="K48" s="2205">
        <v>0</v>
      </c>
      <c r="L48" s="2209"/>
      <c r="M48" s="2205">
        <v>0</v>
      </c>
      <c r="N48" s="2209"/>
      <c r="O48" s="2205">
        <v>0</v>
      </c>
      <c r="P48" s="2209"/>
      <c r="Q48" s="2205">
        <v>0</v>
      </c>
      <c r="R48" s="721"/>
    </row>
    <row r="49" spans="1:18" s="694" customFormat="1" ht="8.25" customHeight="1" x14ac:dyDescent="0.15">
      <c r="A49" s="741">
        <v>39</v>
      </c>
      <c r="B49" s="726"/>
      <c r="C49" s="727"/>
      <c r="D49" s="2402" t="s">
        <v>538</v>
      </c>
      <c r="E49" s="2400"/>
      <c r="F49" s="2197">
        <v>0</v>
      </c>
      <c r="G49" s="729"/>
      <c r="H49" s="730"/>
      <c r="I49" s="731"/>
      <c r="J49" s="729"/>
      <c r="K49" s="2205">
        <v>0</v>
      </c>
      <c r="L49" s="2209"/>
      <c r="M49" s="2205">
        <v>0</v>
      </c>
      <c r="N49" s="2209"/>
      <c r="O49" s="2205">
        <v>0</v>
      </c>
      <c r="P49" s="2209"/>
      <c r="Q49" s="2205">
        <v>0</v>
      </c>
      <c r="R49" s="721"/>
    </row>
    <row r="50" spans="1:18" s="694" customFormat="1" ht="8.25" customHeight="1" x14ac:dyDescent="0.15">
      <c r="A50" s="726">
        <v>40</v>
      </c>
      <c r="B50" s="726"/>
      <c r="C50" s="727"/>
      <c r="D50" s="2402" t="s">
        <v>566</v>
      </c>
      <c r="E50" s="2400"/>
      <c r="F50" s="2197">
        <v>0</v>
      </c>
      <c r="G50" s="729"/>
      <c r="H50" s="730"/>
      <c r="I50" s="731"/>
      <c r="J50" s="729"/>
      <c r="K50" s="2205">
        <v>0</v>
      </c>
      <c r="L50" s="2209"/>
      <c r="M50" s="2205">
        <v>0</v>
      </c>
      <c r="N50" s="2209"/>
      <c r="O50" s="2205">
        <v>0</v>
      </c>
      <c r="P50" s="2209"/>
      <c r="Q50" s="2205">
        <v>0</v>
      </c>
      <c r="R50" s="721"/>
    </row>
    <row r="51" spans="1:18" s="694" customFormat="1" ht="8.25" customHeight="1" x14ac:dyDescent="0.15">
      <c r="A51" s="741">
        <v>41</v>
      </c>
      <c r="B51" s="741"/>
      <c r="C51" s="728"/>
      <c r="D51" s="2401" t="s">
        <v>567</v>
      </c>
      <c r="E51" s="2401"/>
      <c r="F51" s="2197">
        <v>0</v>
      </c>
      <c r="G51" s="729"/>
      <c r="H51" s="730"/>
      <c r="I51" s="731"/>
      <c r="J51" s="729"/>
      <c r="K51" s="2205">
        <v>0</v>
      </c>
      <c r="L51" s="2209"/>
      <c r="M51" s="2205">
        <v>0</v>
      </c>
      <c r="N51" s="2209"/>
      <c r="O51" s="2205">
        <v>0</v>
      </c>
      <c r="P51" s="2209"/>
      <c r="Q51" s="2205">
        <v>0</v>
      </c>
      <c r="R51" s="738"/>
    </row>
    <row r="52" spans="1:18" s="694" customFormat="1" ht="8.25" customHeight="1" x14ac:dyDescent="0.15">
      <c r="A52" s="726" t="s">
        <v>568</v>
      </c>
      <c r="B52" s="726"/>
      <c r="C52" s="742"/>
      <c r="D52" s="748"/>
      <c r="E52" s="748" t="s">
        <v>569</v>
      </c>
      <c r="F52" s="2200">
        <v>0</v>
      </c>
      <c r="G52" s="729"/>
      <c r="H52" s="730"/>
      <c r="I52" s="731"/>
      <c r="J52" s="729"/>
      <c r="K52" s="2217">
        <v>0</v>
      </c>
      <c r="L52" s="2209"/>
      <c r="M52" s="2205">
        <v>0</v>
      </c>
      <c r="N52" s="2209"/>
      <c r="O52" s="2205">
        <v>0</v>
      </c>
      <c r="P52" s="2209"/>
      <c r="Q52" s="2205">
        <v>0</v>
      </c>
      <c r="R52" s="738"/>
    </row>
    <row r="53" spans="1:18" s="694" customFormat="1" ht="8.25" customHeight="1" x14ac:dyDescent="0.15">
      <c r="A53" s="726">
        <v>42</v>
      </c>
      <c r="B53" s="726"/>
      <c r="C53" s="727"/>
      <c r="D53" s="2400" t="s">
        <v>570</v>
      </c>
      <c r="E53" s="2400"/>
      <c r="F53" s="2201">
        <v>0</v>
      </c>
      <c r="G53" s="729"/>
      <c r="H53" s="730"/>
      <c r="I53" s="731"/>
      <c r="J53" s="729"/>
      <c r="K53" s="2218">
        <v>0</v>
      </c>
      <c r="L53" s="2209"/>
      <c r="M53" s="2205">
        <v>0</v>
      </c>
      <c r="N53" s="2209"/>
      <c r="O53" s="2205">
        <v>0</v>
      </c>
      <c r="P53" s="2209"/>
      <c r="Q53" s="2205">
        <v>0</v>
      </c>
      <c r="R53" s="721"/>
    </row>
    <row r="54" spans="1:18" s="694" customFormat="1" ht="8.25" customHeight="1" x14ac:dyDescent="0.15">
      <c r="A54" s="726">
        <v>43</v>
      </c>
      <c r="B54" s="726"/>
      <c r="C54" s="742"/>
      <c r="D54" s="2415" t="s">
        <v>571</v>
      </c>
      <c r="E54" s="2415"/>
      <c r="F54" s="2202">
        <f>SUM(F47:F53)</f>
        <v>0</v>
      </c>
      <c r="G54" s="758"/>
      <c r="H54" s="759"/>
      <c r="I54" s="760"/>
      <c r="J54" s="758"/>
      <c r="K54" s="2220">
        <v>0</v>
      </c>
      <c r="L54" s="2221"/>
      <c r="M54" s="2220">
        <v>0</v>
      </c>
      <c r="N54" s="2221"/>
      <c r="O54" s="2220">
        <v>0</v>
      </c>
      <c r="P54" s="2221"/>
      <c r="Q54" s="2220">
        <v>0</v>
      </c>
      <c r="R54" s="761"/>
    </row>
    <row r="55" spans="1:18" s="694" customFormat="1" ht="8.25" customHeight="1" x14ac:dyDescent="0.15">
      <c r="A55" s="726">
        <v>44</v>
      </c>
      <c r="B55" s="726"/>
      <c r="C55" s="2422" t="s">
        <v>572</v>
      </c>
      <c r="D55" s="2423"/>
      <c r="E55" s="2423"/>
      <c r="F55" s="2199">
        <f>F45-F54</f>
        <v>3145</v>
      </c>
      <c r="G55" s="749"/>
      <c r="H55" s="750"/>
      <c r="I55" s="751"/>
      <c r="J55" s="749"/>
      <c r="K55" s="2212">
        <f>K45-K54</f>
        <v>3344</v>
      </c>
      <c r="L55" s="2219"/>
      <c r="M55" s="2212">
        <f>M45-M54</f>
        <v>3343</v>
      </c>
      <c r="N55" s="2219"/>
      <c r="O55" s="2212">
        <f>O45-O54</f>
        <v>3267</v>
      </c>
      <c r="P55" s="2219"/>
      <c r="Q55" s="2212">
        <f>Q45-Q54</f>
        <v>3269</v>
      </c>
      <c r="R55" s="753"/>
    </row>
    <row r="56" spans="1:18" s="694" customFormat="1" ht="8.25" customHeight="1" x14ac:dyDescent="0.15">
      <c r="A56" s="743">
        <v>45</v>
      </c>
      <c r="B56" s="743"/>
      <c r="C56" s="2415" t="s">
        <v>573</v>
      </c>
      <c r="D56" s="2416"/>
      <c r="E56" s="2416"/>
      <c r="F56" s="2199">
        <f>F37+F55</f>
        <v>30169</v>
      </c>
      <c r="G56" s="762"/>
      <c r="H56" s="763"/>
      <c r="I56" s="764"/>
      <c r="J56" s="765"/>
      <c r="K56" s="2212">
        <f>K37+K55</f>
        <v>29648</v>
      </c>
      <c r="L56" s="2222"/>
      <c r="M56" s="2212">
        <f>M37+M55</f>
        <v>28679</v>
      </c>
      <c r="N56" s="2222"/>
      <c r="O56" s="2212">
        <f>O37+O55</f>
        <v>27908</v>
      </c>
      <c r="P56" s="2222"/>
      <c r="Q56" s="2212">
        <f>Q37+Q55</f>
        <v>27180</v>
      </c>
      <c r="R56" s="766"/>
    </row>
    <row r="57" spans="1:18" s="694" customFormat="1" ht="8.25" customHeight="1" x14ac:dyDescent="0.15">
      <c r="A57" s="757"/>
      <c r="B57" s="757"/>
      <c r="C57" s="2421" t="s">
        <v>574</v>
      </c>
      <c r="D57" s="2421"/>
      <c r="E57" s="2421"/>
      <c r="F57" s="2198"/>
      <c r="G57" s="729"/>
      <c r="H57" s="745"/>
      <c r="I57" s="746"/>
      <c r="J57" s="729"/>
      <c r="K57" s="2210"/>
      <c r="L57" s="2209"/>
      <c r="M57" s="2210"/>
      <c r="N57" s="2209"/>
      <c r="O57" s="2210"/>
      <c r="P57" s="2209"/>
      <c r="Q57" s="2210"/>
      <c r="R57" s="738"/>
    </row>
    <row r="58" spans="1:18" s="694" customFormat="1" ht="8.25" customHeight="1" x14ac:dyDescent="0.15">
      <c r="A58" s="741">
        <v>46</v>
      </c>
      <c r="B58" s="741"/>
      <c r="C58" s="756"/>
      <c r="D58" s="2424" t="s">
        <v>1119</v>
      </c>
      <c r="E58" s="2424"/>
      <c r="F58" s="2197">
        <v>4959</v>
      </c>
      <c r="G58" s="729"/>
      <c r="H58" s="730" t="s">
        <v>575</v>
      </c>
      <c r="I58" s="731"/>
      <c r="J58" s="729"/>
      <c r="K58" s="2205">
        <v>3509</v>
      </c>
      <c r="L58" s="2209"/>
      <c r="M58" s="2205">
        <v>3484</v>
      </c>
      <c r="N58" s="2209"/>
      <c r="O58" s="2205">
        <v>3430</v>
      </c>
      <c r="P58" s="2209"/>
      <c r="Q58" s="2205">
        <v>3390</v>
      </c>
      <c r="R58" s="738"/>
    </row>
    <row r="59" spans="1:18" s="694" customFormat="1" ht="8.25" customHeight="1" x14ac:dyDescent="0.15">
      <c r="A59" s="741">
        <v>47</v>
      </c>
      <c r="B59" s="741"/>
      <c r="C59" s="756"/>
      <c r="D59" s="2424" t="s">
        <v>576</v>
      </c>
      <c r="E59" s="2424"/>
      <c r="F59" s="2197">
        <v>627</v>
      </c>
      <c r="G59" s="729"/>
      <c r="H59" s="730" t="s">
        <v>577</v>
      </c>
      <c r="I59" s="731"/>
      <c r="J59" s="729"/>
      <c r="K59" s="2205">
        <v>615</v>
      </c>
      <c r="L59" s="2209"/>
      <c r="M59" s="2205">
        <v>601</v>
      </c>
      <c r="N59" s="2209"/>
      <c r="O59" s="2205">
        <v>579</v>
      </c>
      <c r="P59" s="2209"/>
      <c r="Q59" s="2205">
        <v>586</v>
      </c>
      <c r="R59" s="738"/>
    </row>
    <row r="60" spans="1:18" s="694" customFormat="1" ht="8.25" customHeight="1" x14ac:dyDescent="0.15">
      <c r="A60" s="741">
        <v>48</v>
      </c>
      <c r="B60" s="741"/>
      <c r="C60" s="756"/>
      <c r="D60" s="2424" t="s">
        <v>578</v>
      </c>
      <c r="E60" s="2424"/>
      <c r="F60" s="2197">
        <v>23</v>
      </c>
      <c r="G60" s="729"/>
      <c r="H60" s="730" t="s">
        <v>579</v>
      </c>
      <c r="I60" s="731"/>
      <c r="J60" s="729"/>
      <c r="K60" s="2205">
        <v>23</v>
      </c>
      <c r="L60" s="2209"/>
      <c r="M60" s="2205">
        <v>23</v>
      </c>
      <c r="N60" s="2209"/>
      <c r="O60" s="2205">
        <v>20</v>
      </c>
      <c r="P60" s="2209"/>
      <c r="Q60" s="2205">
        <v>21</v>
      </c>
      <c r="R60" s="738"/>
    </row>
    <row r="61" spans="1:18" s="694" customFormat="1" ht="8.25" customHeight="1" x14ac:dyDescent="0.15">
      <c r="A61" s="726">
        <v>49</v>
      </c>
      <c r="B61" s="726"/>
      <c r="C61" s="727"/>
      <c r="D61" s="748"/>
      <c r="E61" s="741" t="s">
        <v>561</v>
      </c>
      <c r="F61" s="2197">
        <v>0</v>
      </c>
      <c r="G61" s="729"/>
      <c r="H61" s="730"/>
      <c r="I61" s="731"/>
      <c r="J61" s="729"/>
      <c r="K61" s="2205">
        <v>0</v>
      </c>
      <c r="L61" s="2209"/>
      <c r="M61" s="2205">
        <v>0</v>
      </c>
      <c r="N61" s="2209"/>
      <c r="O61" s="2205">
        <v>0</v>
      </c>
      <c r="P61" s="2209"/>
      <c r="Q61" s="2205">
        <v>0</v>
      </c>
      <c r="R61" s="721"/>
    </row>
    <row r="62" spans="1:18" s="694" customFormat="1" ht="8.25" customHeight="1" x14ac:dyDescent="0.15">
      <c r="A62" s="724">
        <v>50</v>
      </c>
      <c r="B62" s="724"/>
      <c r="C62" s="725"/>
      <c r="D62" s="2425" t="s">
        <v>580</v>
      </c>
      <c r="E62" s="2425"/>
      <c r="F62" s="2198">
        <v>306</v>
      </c>
      <c r="G62" s="729"/>
      <c r="H62" s="745" t="s">
        <v>581</v>
      </c>
      <c r="I62" s="746"/>
      <c r="J62" s="729"/>
      <c r="K62" s="2210">
        <v>302</v>
      </c>
      <c r="L62" s="2209"/>
      <c r="M62" s="2210">
        <v>276</v>
      </c>
      <c r="N62" s="2209"/>
      <c r="O62" s="2210">
        <v>293</v>
      </c>
      <c r="P62" s="2209"/>
      <c r="Q62" s="2210">
        <v>291</v>
      </c>
      <c r="R62" s="767"/>
    </row>
    <row r="63" spans="1:18" s="694" customFormat="1" ht="8.25" customHeight="1" x14ac:dyDescent="0.15">
      <c r="A63" s="724">
        <v>51</v>
      </c>
      <c r="B63" s="724"/>
      <c r="C63" s="2420" t="s">
        <v>582</v>
      </c>
      <c r="D63" s="2420"/>
      <c r="E63" s="2420"/>
      <c r="F63" s="2199">
        <f>SUM(F58:F62)</f>
        <v>5915</v>
      </c>
      <c r="G63" s="752"/>
      <c r="H63" s="768"/>
      <c r="I63" s="769"/>
      <c r="J63" s="752"/>
      <c r="K63" s="2223">
        <f>SUM(K58:K62)</f>
        <v>4449</v>
      </c>
      <c r="L63" s="2224"/>
      <c r="M63" s="2223">
        <f>SUM(M58:M62)</f>
        <v>4384</v>
      </c>
      <c r="N63" s="2224"/>
      <c r="O63" s="2223">
        <f>SUM(O58:O62)</f>
        <v>4322</v>
      </c>
      <c r="P63" s="2224"/>
      <c r="Q63" s="2223">
        <f>SUM(Q58:Q62)</f>
        <v>4288</v>
      </c>
      <c r="R63" s="753"/>
    </row>
    <row r="64" spans="1:18" s="770" customFormat="1" ht="4.5" customHeight="1" x14ac:dyDescent="0.15">
      <c r="A64" s="2419"/>
      <c r="B64" s="2419"/>
      <c r="C64" s="2419"/>
      <c r="D64" s="2419"/>
      <c r="E64" s="2419"/>
      <c r="F64" s="2419"/>
      <c r="G64" s="2419"/>
      <c r="H64" s="2419"/>
      <c r="I64" s="2419"/>
      <c r="J64" s="2419"/>
      <c r="K64" s="2419"/>
      <c r="L64" s="2419"/>
      <c r="M64" s="2419"/>
      <c r="N64" s="2419"/>
      <c r="O64" s="2419"/>
      <c r="P64" s="2419"/>
      <c r="Q64" s="2419"/>
      <c r="R64" s="2419"/>
    </row>
    <row r="65" spans="1:18" s="771" customFormat="1" ht="9" customHeight="1" x14ac:dyDescent="0.15">
      <c r="A65" s="2418" t="s">
        <v>589</v>
      </c>
      <c r="B65" s="2418"/>
      <c r="C65" s="2418"/>
      <c r="D65" s="2418"/>
      <c r="E65" s="2418"/>
      <c r="F65" s="2418"/>
      <c r="G65" s="2418"/>
      <c r="H65" s="2418"/>
      <c r="I65" s="2418"/>
      <c r="J65" s="2418"/>
      <c r="K65" s="2418"/>
      <c r="L65" s="2418"/>
      <c r="M65" s="2418"/>
      <c r="N65" s="2418"/>
      <c r="O65" s="2418"/>
      <c r="P65" s="2418"/>
      <c r="Q65" s="2418"/>
      <c r="R65" s="2418"/>
    </row>
  </sheetData>
  <sheetProtection selectLockedCells="1"/>
  <mergeCells count="55">
    <mergeCell ref="A65:R65"/>
    <mergeCell ref="A64:R64"/>
    <mergeCell ref="C63:E63"/>
    <mergeCell ref="D45:E45"/>
    <mergeCell ref="C46:E46"/>
    <mergeCell ref="D51:E51"/>
    <mergeCell ref="D54:E54"/>
    <mergeCell ref="C55:E55"/>
    <mergeCell ref="C56:E56"/>
    <mergeCell ref="C57:E57"/>
    <mergeCell ref="D58:E58"/>
    <mergeCell ref="D59:E59"/>
    <mergeCell ref="D60:E60"/>
    <mergeCell ref="D62:E62"/>
    <mergeCell ref="D50:E50"/>
    <mergeCell ref="D53:E53"/>
    <mergeCell ref="D34:E34"/>
    <mergeCell ref="D36:E36"/>
    <mergeCell ref="C37:E37"/>
    <mergeCell ref="C38:E38"/>
    <mergeCell ref="D39:E39"/>
    <mergeCell ref="D22:E22"/>
    <mergeCell ref="D23:E23"/>
    <mergeCell ref="D26:E26"/>
    <mergeCell ref="D30:E30"/>
    <mergeCell ref="D24:E24"/>
    <mergeCell ref="D25:E25"/>
    <mergeCell ref="D28:E28"/>
    <mergeCell ref="D29:E29"/>
    <mergeCell ref="A1:R1"/>
    <mergeCell ref="A3:E3"/>
    <mergeCell ref="F3:J3"/>
    <mergeCell ref="C6:E6"/>
    <mergeCell ref="A2:R2"/>
    <mergeCell ref="D7:E7"/>
    <mergeCell ref="D21:E21"/>
    <mergeCell ref="D8:E8"/>
    <mergeCell ref="D9:E9"/>
    <mergeCell ref="D11:E11"/>
    <mergeCell ref="D12:E12"/>
    <mergeCell ref="C13:E13"/>
    <mergeCell ref="D14:E14"/>
    <mergeCell ref="D15:E15"/>
    <mergeCell ref="D16:E16"/>
    <mergeCell ref="D17:E17"/>
    <mergeCell ref="D18:E18"/>
    <mergeCell ref="D19:E19"/>
    <mergeCell ref="D10:E10"/>
    <mergeCell ref="D20:E20"/>
    <mergeCell ref="D43:E43"/>
    <mergeCell ref="D35:E35"/>
    <mergeCell ref="D47:E47"/>
    <mergeCell ref="D48:E48"/>
    <mergeCell ref="D49:E49"/>
    <mergeCell ref="D42:E42"/>
  </mergeCells>
  <pageMargins left="0.5" right="0.5" top="0.5" bottom="0.5" header="0.3" footer="0.3"/>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Normal="100" zoomScaleSheetLayoutView="100" workbookViewId="0">
      <selection activeCell="C61" sqref="C61:S61"/>
    </sheetView>
  </sheetViews>
  <sheetFormatPr defaultColWidth="9.140625" defaultRowHeight="9" x14ac:dyDescent="0.15"/>
  <cols>
    <col min="1" max="1" width="2.85546875" style="772" customWidth="1"/>
    <col min="2" max="2" width="4.28515625" style="772" customWidth="1"/>
    <col min="3" max="4" width="1.7109375" style="772" customWidth="1"/>
    <col min="5" max="5" width="93" style="772" customWidth="1"/>
    <col min="6" max="6" width="8" style="772" customWidth="1"/>
    <col min="7" max="7" width="1" style="772" customWidth="1"/>
    <col min="8" max="8" width="10.5703125" style="772" customWidth="1"/>
    <col min="9" max="9" width="1.28515625" style="772" customWidth="1"/>
    <col min="10" max="10" width="4.28515625" style="772" customWidth="1"/>
    <col min="11" max="11" width="1" style="772" customWidth="1"/>
    <col min="12" max="12" width="6.140625" style="772" customWidth="1"/>
    <col min="13" max="13" width="1" style="772" customWidth="1"/>
    <col min="14" max="14" width="6.140625" style="772" customWidth="1"/>
    <col min="15" max="15" width="1" style="772" customWidth="1"/>
    <col min="16" max="16" width="6" style="772" customWidth="1"/>
    <col min="17" max="17" width="1" style="772" customWidth="1"/>
    <col min="18" max="18" width="6.28515625" style="772" customWidth="1"/>
    <col min="19" max="19" width="1" style="772" customWidth="1"/>
    <col min="20" max="29" width="9.140625" style="772" customWidth="1"/>
    <col min="30" max="30" width="9.140625" style="774" customWidth="1"/>
    <col min="31" max="31" width="9.140625" style="772" customWidth="1"/>
    <col min="32" max="16384" width="9.140625" style="772"/>
  </cols>
  <sheetData>
    <row r="1" spans="1:19" s="861" customFormat="1" ht="13.5" customHeight="1" x14ac:dyDescent="0.15">
      <c r="A1" s="2408" t="s">
        <v>755</v>
      </c>
      <c r="B1" s="2408"/>
      <c r="C1" s="2408"/>
      <c r="D1" s="2408"/>
      <c r="E1" s="2408"/>
      <c r="F1" s="2408"/>
      <c r="G1" s="2408"/>
      <c r="H1" s="2408"/>
      <c r="I1" s="2408"/>
      <c r="J1" s="2408"/>
      <c r="K1" s="2408"/>
      <c r="L1" s="2408"/>
      <c r="M1" s="2408"/>
      <c r="N1" s="2408"/>
      <c r="O1" s="2408"/>
      <c r="P1" s="2408"/>
      <c r="Q1" s="2408"/>
      <c r="R1" s="2408"/>
      <c r="S1" s="2408"/>
    </row>
    <row r="2" spans="1:19" s="693" customFormat="1" ht="5.25" customHeight="1" x14ac:dyDescent="0.15">
      <c r="A2" s="2439"/>
      <c r="B2" s="2439"/>
      <c r="C2" s="2439"/>
      <c r="D2" s="2439"/>
      <c r="E2" s="2439"/>
      <c r="F2" s="2439"/>
      <c r="G2" s="2439"/>
      <c r="H2" s="2439"/>
      <c r="I2" s="2439"/>
      <c r="J2" s="2439"/>
      <c r="K2" s="2439"/>
      <c r="L2" s="2439"/>
      <c r="M2" s="2439"/>
      <c r="N2" s="2439"/>
      <c r="O2" s="2439"/>
      <c r="P2" s="2439"/>
      <c r="Q2" s="2439"/>
      <c r="R2" s="2439"/>
      <c r="S2" s="2439"/>
    </row>
    <row r="3" spans="1:19" s="694" customFormat="1" ht="9" customHeight="1" x14ac:dyDescent="0.15">
      <c r="A3" s="2409" t="s">
        <v>1</v>
      </c>
      <c r="B3" s="2409"/>
      <c r="C3" s="2409"/>
      <c r="D3" s="2409"/>
      <c r="E3" s="2409"/>
      <c r="F3" s="2410" t="s">
        <v>1220</v>
      </c>
      <c r="G3" s="2411"/>
      <c r="H3" s="2411"/>
      <c r="I3" s="2411"/>
      <c r="J3" s="2411"/>
      <c r="K3" s="947"/>
      <c r="L3" s="948" t="s">
        <v>2</v>
      </c>
      <c r="M3" s="949"/>
      <c r="N3" s="948" t="s">
        <v>95</v>
      </c>
      <c r="O3" s="949"/>
      <c r="P3" s="948" t="s">
        <v>106</v>
      </c>
      <c r="Q3" s="949"/>
      <c r="R3" s="948" t="s">
        <v>505</v>
      </c>
      <c r="S3" s="950"/>
    </row>
    <row r="4" spans="1:19" s="694" customFormat="1" ht="9" customHeight="1" x14ac:dyDescent="0.15">
      <c r="A4" s="2440"/>
      <c r="B4" s="2440"/>
      <c r="C4" s="2440"/>
      <c r="D4" s="2440"/>
      <c r="E4" s="2440"/>
      <c r="F4" s="699"/>
      <c r="G4" s="700"/>
      <c r="H4" s="701" t="s">
        <v>506</v>
      </c>
      <c r="I4" s="702"/>
      <c r="J4" s="702"/>
      <c r="K4" s="951"/>
      <c r="L4" s="701"/>
      <c r="M4" s="951"/>
      <c r="N4" s="701"/>
      <c r="O4" s="951"/>
      <c r="P4" s="701"/>
      <c r="Q4" s="951"/>
      <c r="R4" s="701"/>
      <c r="S4" s="951"/>
    </row>
    <row r="5" spans="1:19" s="694" customFormat="1" ht="9" customHeight="1" x14ac:dyDescent="0.15">
      <c r="A5" s="714" t="s">
        <v>507</v>
      </c>
      <c r="B5" s="952"/>
      <c r="C5" s="2441"/>
      <c r="D5" s="2441"/>
      <c r="E5" s="2441"/>
      <c r="F5" s="708"/>
      <c r="G5" s="709"/>
      <c r="H5" s="708" t="s">
        <v>508</v>
      </c>
      <c r="I5" s="710"/>
      <c r="J5" s="711" t="s">
        <v>72</v>
      </c>
      <c r="K5" s="953"/>
      <c r="L5" s="708"/>
      <c r="M5" s="953"/>
      <c r="N5" s="708"/>
      <c r="O5" s="953"/>
      <c r="P5" s="708"/>
      <c r="Q5" s="953"/>
      <c r="R5" s="708"/>
      <c r="S5" s="953"/>
    </row>
    <row r="6" spans="1:19" s="694" customFormat="1" ht="9" customHeight="1" x14ac:dyDescent="0.15">
      <c r="A6" s="741">
        <v>52</v>
      </c>
      <c r="B6" s="741"/>
      <c r="C6" s="756"/>
      <c r="D6" s="2401" t="s">
        <v>756</v>
      </c>
      <c r="E6" s="2401"/>
      <c r="F6" s="1913">
        <v>0</v>
      </c>
      <c r="G6" s="954"/>
      <c r="H6" s="955"/>
      <c r="I6" s="956"/>
      <c r="J6" s="956"/>
      <c r="K6" s="954"/>
      <c r="L6" s="955">
        <v>0</v>
      </c>
      <c r="M6" s="957"/>
      <c r="N6" s="955">
        <v>0</v>
      </c>
      <c r="O6" s="957"/>
      <c r="P6" s="955">
        <v>0</v>
      </c>
      <c r="Q6" s="957"/>
      <c r="R6" s="955">
        <v>0</v>
      </c>
      <c r="S6" s="958"/>
    </row>
    <row r="7" spans="1:19" s="694" customFormat="1" ht="9" customHeight="1" x14ac:dyDescent="0.15">
      <c r="A7" s="726">
        <v>53</v>
      </c>
      <c r="B7" s="726"/>
      <c r="C7" s="727"/>
      <c r="D7" s="2400" t="s">
        <v>757</v>
      </c>
      <c r="E7" s="2400"/>
      <c r="F7" s="1913">
        <v>0</v>
      </c>
      <c r="G7" s="954"/>
      <c r="H7" s="955"/>
      <c r="I7" s="956"/>
      <c r="J7" s="956"/>
      <c r="K7" s="954"/>
      <c r="L7" s="955">
        <v>0</v>
      </c>
      <c r="M7" s="957"/>
      <c r="N7" s="955">
        <v>0</v>
      </c>
      <c r="O7" s="957"/>
      <c r="P7" s="955">
        <v>0</v>
      </c>
      <c r="Q7" s="957"/>
      <c r="R7" s="955">
        <v>0</v>
      </c>
      <c r="S7" s="958"/>
    </row>
    <row r="8" spans="1:19" s="694" customFormat="1" ht="27.75" customHeight="1" x14ac:dyDescent="0.15">
      <c r="A8" s="726">
        <v>54</v>
      </c>
      <c r="B8" s="726"/>
      <c r="C8" s="727"/>
      <c r="D8" s="2402" t="s">
        <v>758</v>
      </c>
      <c r="E8" s="2400"/>
      <c r="F8" s="1913">
        <v>0</v>
      </c>
      <c r="G8" s="954"/>
      <c r="H8" s="955"/>
      <c r="I8" s="956"/>
      <c r="J8" s="956"/>
      <c r="K8" s="954"/>
      <c r="L8" s="955">
        <v>0</v>
      </c>
      <c r="M8" s="957"/>
      <c r="N8" s="955">
        <v>0</v>
      </c>
      <c r="O8" s="957"/>
      <c r="P8" s="955">
        <v>0</v>
      </c>
      <c r="Q8" s="957"/>
      <c r="R8" s="955">
        <v>0</v>
      </c>
      <c r="S8" s="958"/>
    </row>
    <row r="9" spans="1:19" s="694" customFormat="1" ht="18" customHeight="1" x14ac:dyDescent="0.15">
      <c r="A9" s="726" t="s">
        <v>583</v>
      </c>
      <c r="B9" s="726"/>
      <c r="C9" s="727"/>
      <c r="D9" s="2402" t="s">
        <v>759</v>
      </c>
      <c r="E9" s="2400"/>
      <c r="F9" s="1913">
        <v>0</v>
      </c>
      <c r="G9" s="954"/>
      <c r="H9" s="955"/>
      <c r="I9" s="956"/>
      <c r="J9" s="956"/>
      <c r="K9" s="954"/>
      <c r="L9" s="955">
        <v>0</v>
      </c>
      <c r="M9" s="957"/>
      <c r="N9" s="955">
        <v>0</v>
      </c>
      <c r="O9" s="957"/>
      <c r="P9" s="955">
        <v>0</v>
      </c>
      <c r="Q9" s="957"/>
      <c r="R9" s="955">
        <v>0</v>
      </c>
      <c r="S9" s="958"/>
    </row>
    <row r="10" spans="1:19" s="694" customFormat="1" ht="18" customHeight="1" x14ac:dyDescent="0.15">
      <c r="A10" s="726">
        <v>55</v>
      </c>
      <c r="B10" s="726"/>
      <c r="C10" s="727"/>
      <c r="D10" s="2402" t="s">
        <v>760</v>
      </c>
      <c r="E10" s="2400"/>
      <c r="F10" s="1913">
        <v>0</v>
      </c>
      <c r="G10" s="954"/>
      <c r="H10" s="955"/>
      <c r="I10" s="956"/>
      <c r="J10" s="956"/>
      <c r="K10" s="954"/>
      <c r="L10" s="955">
        <v>0</v>
      </c>
      <c r="M10" s="957"/>
      <c r="N10" s="955">
        <v>0</v>
      </c>
      <c r="O10" s="957"/>
      <c r="P10" s="955">
        <v>0</v>
      </c>
      <c r="Q10" s="957"/>
      <c r="R10" s="955">
        <v>0</v>
      </c>
      <c r="S10" s="958"/>
    </row>
    <row r="11" spans="1:19" s="694" customFormat="1" ht="9" customHeight="1" x14ac:dyDescent="0.15">
      <c r="A11" s="726">
        <v>56</v>
      </c>
      <c r="B11" s="726"/>
      <c r="C11" s="727"/>
      <c r="D11" s="2400" t="s">
        <v>761</v>
      </c>
      <c r="E11" s="2400"/>
      <c r="F11" s="1913">
        <v>0</v>
      </c>
      <c r="G11" s="954"/>
      <c r="H11" s="955"/>
      <c r="I11" s="956"/>
      <c r="J11" s="956"/>
      <c r="K11" s="954"/>
      <c r="L11" s="955">
        <v>0</v>
      </c>
      <c r="M11" s="957"/>
      <c r="N11" s="955">
        <v>0</v>
      </c>
      <c r="O11" s="957"/>
      <c r="P11" s="955">
        <v>0</v>
      </c>
      <c r="Q11" s="957"/>
      <c r="R11" s="955">
        <v>0</v>
      </c>
      <c r="S11" s="958"/>
    </row>
    <row r="12" spans="1:19" s="694" customFormat="1" ht="9" customHeight="1" x14ac:dyDescent="0.15">
      <c r="A12" s="726">
        <v>57</v>
      </c>
      <c r="B12" s="726"/>
      <c r="C12" s="2446" t="s">
        <v>762</v>
      </c>
      <c r="D12" s="2446"/>
      <c r="E12" s="2446"/>
      <c r="F12" s="1914">
        <v>0</v>
      </c>
      <c r="G12" s="954"/>
      <c r="H12" s="959"/>
      <c r="I12" s="960"/>
      <c r="J12" s="960"/>
      <c r="K12" s="954"/>
      <c r="L12" s="959">
        <v>0</v>
      </c>
      <c r="M12" s="957"/>
      <c r="N12" s="959">
        <v>0</v>
      </c>
      <c r="O12" s="957"/>
      <c r="P12" s="959">
        <v>0</v>
      </c>
      <c r="Q12" s="957"/>
      <c r="R12" s="959">
        <v>0</v>
      </c>
      <c r="S12" s="961"/>
    </row>
    <row r="13" spans="1:19" s="694" customFormat="1" ht="9" customHeight="1" x14ac:dyDescent="0.15">
      <c r="A13" s="726">
        <v>58</v>
      </c>
      <c r="B13" s="726"/>
      <c r="C13" s="2447" t="s">
        <v>673</v>
      </c>
      <c r="D13" s="2447"/>
      <c r="E13" s="2447"/>
      <c r="F13" s="1915">
        <f>CC1_CQ!F63</f>
        <v>5915</v>
      </c>
      <c r="G13" s="962"/>
      <c r="H13" s="963"/>
      <c r="I13" s="964"/>
      <c r="J13" s="964"/>
      <c r="K13" s="962"/>
      <c r="L13" s="963">
        <f>CC1_CQ!K63</f>
        <v>4449</v>
      </c>
      <c r="M13" s="965"/>
      <c r="N13" s="963">
        <f>CC1_CQ!M63</f>
        <v>4384</v>
      </c>
      <c r="O13" s="965"/>
      <c r="P13" s="963">
        <f>CC1_CQ!O63</f>
        <v>4322</v>
      </c>
      <c r="Q13" s="965"/>
      <c r="R13" s="963">
        <f>CC1_CQ!Q63</f>
        <v>4288</v>
      </c>
      <c r="S13" s="966"/>
    </row>
    <row r="14" spans="1:19" s="694" customFormat="1" ht="9" customHeight="1" x14ac:dyDescent="0.15">
      <c r="A14" s="726">
        <v>59</v>
      </c>
      <c r="B14" s="726"/>
      <c r="C14" s="2447" t="s">
        <v>584</v>
      </c>
      <c r="D14" s="2447"/>
      <c r="E14" s="2447"/>
      <c r="F14" s="1915">
        <f>F13+CC1_CQ!F56</f>
        <v>36084</v>
      </c>
      <c r="G14" s="967"/>
      <c r="H14" s="968"/>
      <c r="I14" s="969"/>
      <c r="J14" s="969"/>
      <c r="K14" s="970"/>
      <c r="L14" s="963">
        <f>L13+CC1_CQ!K56</f>
        <v>34097</v>
      </c>
      <c r="M14" s="971"/>
      <c r="N14" s="963">
        <f>N13+CC1_CQ!M56</f>
        <v>33063</v>
      </c>
      <c r="O14" s="971"/>
      <c r="P14" s="963">
        <f>P13+CC1_CQ!O56</f>
        <v>32230</v>
      </c>
      <c r="Q14" s="971"/>
      <c r="R14" s="963">
        <f>R13+CC1_CQ!Q56</f>
        <v>31468</v>
      </c>
      <c r="S14" s="972"/>
    </row>
    <row r="15" spans="1:19" s="694" customFormat="1" ht="9" customHeight="1" x14ac:dyDescent="0.15">
      <c r="A15" s="973">
        <v>60</v>
      </c>
      <c r="B15" s="973"/>
      <c r="C15" s="2445" t="s">
        <v>585</v>
      </c>
      <c r="D15" s="2445"/>
      <c r="E15" s="2445"/>
      <c r="F15" s="1915">
        <v>236836</v>
      </c>
      <c r="G15" s="967"/>
      <c r="H15" s="963"/>
      <c r="I15" s="969"/>
      <c r="J15" s="969"/>
      <c r="K15" s="970"/>
      <c r="L15" s="963">
        <v>234816</v>
      </c>
      <c r="M15" s="971"/>
      <c r="N15" s="963">
        <v>225663</v>
      </c>
      <c r="O15" s="971"/>
      <c r="P15" s="963" t="s">
        <v>125</v>
      </c>
      <c r="Q15" s="971"/>
      <c r="R15" s="963" t="s">
        <v>125</v>
      </c>
      <c r="S15" s="972"/>
    </row>
    <row r="16" spans="1:19" s="694" customFormat="1" ht="9" customHeight="1" x14ac:dyDescent="0.15">
      <c r="A16" s="973" t="s">
        <v>586</v>
      </c>
      <c r="B16" s="973"/>
      <c r="C16" s="2445" t="s">
        <v>1123</v>
      </c>
      <c r="D16" s="2445"/>
      <c r="E16" s="2445"/>
      <c r="F16" s="1915" t="s">
        <v>125</v>
      </c>
      <c r="G16" s="967"/>
      <c r="H16" s="963"/>
      <c r="I16" s="964"/>
      <c r="J16" s="964"/>
      <c r="K16" s="962"/>
      <c r="L16" s="963" t="s">
        <v>125</v>
      </c>
      <c r="M16" s="971"/>
      <c r="N16" s="968" t="s">
        <v>125</v>
      </c>
      <c r="O16" s="971"/>
      <c r="P16" s="968">
        <v>216144</v>
      </c>
      <c r="Q16" s="971"/>
      <c r="R16" s="968">
        <v>211820</v>
      </c>
      <c r="S16" s="972"/>
    </row>
    <row r="17" spans="1:19" s="694" customFormat="1" ht="9" customHeight="1" x14ac:dyDescent="0.15">
      <c r="A17" s="973" t="s">
        <v>587</v>
      </c>
      <c r="B17" s="973"/>
      <c r="C17" s="2445" t="s">
        <v>1122</v>
      </c>
      <c r="D17" s="2445"/>
      <c r="E17" s="2445"/>
      <c r="F17" s="1915" t="s">
        <v>125</v>
      </c>
      <c r="G17" s="967"/>
      <c r="H17" s="963"/>
      <c r="I17" s="969"/>
      <c r="J17" s="969"/>
      <c r="K17" s="970"/>
      <c r="L17" s="963" t="s">
        <v>125</v>
      </c>
      <c r="M17" s="971"/>
      <c r="N17" s="968" t="s">
        <v>125</v>
      </c>
      <c r="O17" s="971"/>
      <c r="P17" s="968">
        <v>216303</v>
      </c>
      <c r="Q17" s="971"/>
      <c r="R17" s="968">
        <v>211968</v>
      </c>
      <c r="S17" s="972"/>
    </row>
    <row r="18" spans="1:19" s="694" customFormat="1" ht="9" customHeight="1" x14ac:dyDescent="0.15">
      <c r="A18" s="973" t="s">
        <v>588</v>
      </c>
      <c r="B18" s="973"/>
      <c r="C18" s="2445" t="s">
        <v>1121</v>
      </c>
      <c r="D18" s="2445"/>
      <c r="E18" s="2445"/>
      <c r="F18" s="1915" t="s">
        <v>125</v>
      </c>
      <c r="G18" s="967"/>
      <c r="H18" s="963"/>
      <c r="I18" s="969"/>
      <c r="J18" s="969"/>
      <c r="K18" s="970"/>
      <c r="L18" s="963" t="s">
        <v>125</v>
      </c>
      <c r="M18" s="971"/>
      <c r="N18" s="968" t="s">
        <v>125</v>
      </c>
      <c r="O18" s="971"/>
      <c r="P18" s="968">
        <v>216462</v>
      </c>
      <c r="Q18" s="971"/>
      <c r="R18" s="968">
        <v>212116</v>
      </c>
      <c r="S18" s="972"/>
    </row>
    <row r="19" spans="1:19" s="694" customFormat="1" ht="9" customHeight="1" x14ac:dyDescent="0.15">
      <c r="A19" s="974"/>
      <c r="B19" s="975"/>
      <c r="C19" s="2442" t="s">
        <v>763</v>
      </c>
      <c r="D19" s="2442"/>
      <c r="E19" s="2442"/>
      <c r="F19" s="1912"/>
      <c r="G19" s="729"/>
      <c r="H19" s="976"/>
      <c r="I19" s="746"/>
      <c r="J19" s="746"/>
      <c r="K19" s="977"/>
      <c r="L19" s="745"/>
      <c r="M19" s="977"/>
      <c r="N19" s="976"/>
      <c r="O19" s="977"/>
      <c r="P19" s="976"/>
      <c r="Q19" s="977"/>
      <c r="R19" s="976"/>
      <c r="S19" s="978"/>
    </row>
    <row r="20" spans="1:19" s="694" customFormat="1" ht="9" customHeight="1" x14ac:dyDescent="0.15">
      <c r="A20" s="741">
        <v>61</v>
      </c>
      <c r="B20" s="728"/>
      <c r="C20" s="728"/>
      <c r="D20" s="2424" t="s">
        <v>764</v>
      </c>
      <c r="E20" s="2424"/>
      <c r="F20" s="1916">
        <v>0.114</v>
      </c>
      <c r="G20" s="729"/>
      <c r="H20" s="730"/>
      <c r="I20" s="731"/>
      <c r="J20" s="731"/>
      <c r="K20" s="977"/>
      <c r="L20" s="979">
        <v>0.112</v>
      </c>
      <c r="M20" s="746"/>
      <c r="N20" s="979">
        <v>0.112</v>
      </c>
      <c r="O20" s="746"/>
      <c r="P20" s="979">
        <v>0.114</v>
      </c>
      <c r="Q20" s="746"/>
      <c r="R20" s="979">
        <v>0.113</v>
      </c>
      <c r="S20" s="978"/>
    </row>
    <row r="21" spans="1:19" s="694" customFormat="1" ht="9" customHeight="1" x14ac:dyDescent="0.15">
      <c r="A21" s="726">
        <v>62</v>
      </c>
      <c r="B21" s="742"/>
      <c r="C21" s="742"/>
      <c r="D21" s="2425" t="s">
        <v>765</v>
      </c>
      <c r="E21" s="2425"/>
      <c r="F21" s="1916">
        <v>0.127</v>
      </c>
      <c r="G21" s="729"/>
      <c r="H21" s="730"/>
      <c r="I21" s="731"/>
      <c r="J21" s="731"/>
      <c r="K21" s="977"/>
      <c r="L21" s="979">
        <v>0.126</v>
      </c>
      <c r="M21" s="746"/>
      <c r="N21" s="979">
        <v>0.127</v>
      </c>
      <c r="O21" s="746"/>
      <c r="P21" s="979">
        <v>0.129</v>
      </c>
      <c r="Q21" s="746"/>
      <c r="R21" s="979">
        <v>0.128</v>
      </c>
      <c r="S21" s="978"/>
    </row>
    <row r="22" spans="1:19" s="694" customFormat="1" ht="9" customHeight="1" x14ac:dyDescent="0.15">
      <c r="A22" s="726">
        <v>63</v>
      </c>
      <c r="B22" s="742"/>
      <c r="C22" s="742"/>
      <c r="D22" s="2425" t="s">
        <v>766</v>
      </c>
      <c r="E22" s="2425"/>
      <c r="F22" s="1916">
        <v>0.152</v>
      </c>
      <c r="G22" s="729"/>
      <c r="H22" s="730"/>
      <c r="I22" s="731"/>
      <c r="J22" s="731"/>
      <c r="K22" s="977"/>
      <c r="L22" s="979">
        <v>0.14499999999999999</v>
      </c>
      <c r="M22" s="746"/>
      <c r="N22" s="979">
        <v>0.14699999999999999</v>
      </c>
      <c r="O22" s="746"/>
      <c r="P22" s="979">
        <v>0.14899999999999999</v>
      </c>
      <c r="Q22" s="746"/>
      <c r="R22" s="979">
        <v>0.14799999999999999</v>
      </c>
      <c r="S22" s="978"/>
    </row>
    <row r="23" spans="1:19" s="694" customFormat="1" ht="6" customHeight="1" x14ac:dyDescent="0.15">
      <c r="A23" s="980"/>
      <c r="B23" s="981"/>
      <c r="C23" s="981"/>
      <c r="D23" s="2443"/>
      <c r="E23" s="2443"/>
      <c r="F23" s="1917"/>
      <c r="G23" s="729"/>
      <c r="H23" s="745"/>
      <c r="I23" s="746"/>
      <c r="J23" s="746"/>
      <c r="K23" s="977"/>
      <c r="L23" s="982"/>
      <c r="M23" s="746"/>
      <c r="N23" s="982"/>
      <c r="O23" s="746"/>
      <c r="P23" s="982"/>
      <c r="Q23" s="746"/>
      <c r="R23" s="982"/>
      <c r="S23" s="978"/>
    </row>
    <row r="24" spans="1:19" s="694" customFormat="1" ht="9" customHeight="1" x14ac:dyDescent="0.15">
      <c r="A24" s="983">
        <v>64</v>
      </c>
      <c r="B24" s="984"/>
      <c r="C24" s="984"/>
      <c r="D24" s="2444" t="s">
        <v>767</v>
      </c>
      <c r="E24" s="2444"/>
      <c r="F24" s="1916">
        <v>0.08</v>
      </c>
      <c r="G24" s="729"/>
      <c r="H24" s="730"/>
      <c r="I24" s="731"/>
      <c r="J24" s="731"/>
      <c r="K24" s="977"/>
      <c r="L24" s="979">
        <v>0.08</v>
      </c>
      <c r="M24" s="746"/>
      <c r="N24" s="979">
        <v>0.08</v>
      </c>
      <c r="O24" s="746"/>
      <c r="P24" s="979">
        <v>0.08</v>
      </c>
      <c r="Q24" s="746"/>
      <c r="R24" s="979">
        <v>0.08</v>
      </c>
      <c r="S24" s="978"/>
    </row>
    <row r="25" spans="1:19" s="694" customFormat="1" ht="9" customHeight="1" x14ac:dyDescent="0.15">
      <c r="A25" s="726">
        <v>65</v>
      </c>
      <c r="B25" s="742"/>
      <c r="C25" s="742"/>
      <c r="D25" s="742"/>
      <c r="E25" s="985" t="s">
        <v>768</v>
      </c>
      <c r="F25" s="1916">
        <v>2.5000000000000001E-2</v>
      </c>
      <c r="G25" s="729"/>
      <c r="H25" s="730"/>
      <c r="I25" s="731"/>
      <c r="J25" s="731"/>
      <c r="K25" s="977"/>
      <c r="L25" s="979">
        <v>2.5000000000000001E-2</v>
      </c>
      <c r="M25" s="746"/>
      <c r="N25" s="979">
        <v>2.5000000000000001E-2</v>
      </c>
      <c r="O25" s="746"/>
      <c r="P25" s="979">
        <v>2.5000000000000001E-2</v>
      </c>
      <c r="Q25" s="746"/>
      <c r="R25" s="979">
        <v>2.5000000000000001E-2</v>
      </c>
      <c r="S25" s="978"/>
    </row>
    <row r="26" spans="1:19" s="694" customFormat="1" ht="9" customHeight="1" x14ac:dyDescent="0.15">
      <c r="A26" s="726">
        <v>66</v>
      </c>
      <c r="B26" s="742"/>
      <c r="C26" s="742"/>
      <c r="D26" s="742"/>
      <c r="E26" s="985" t="s">
        <v>769</v>
      </c>
      <c r="F26" s="1916">
        <v>0</v>
      </c>
      <c r="G26" s="729"/>
      <c r="H26" s="730"/>
      <c r="I26" s="731"/>
      <c r="J26" s="731"/>
      <c r="K26" s="977"/>
      <c r="L26" s="979">
        <v>0</v>
      </c>
      <c r="M26" s="746"/>
      <c r="N26" s="979">
        <v>0</v>
      </c>
      <c r="O26" s="746"/>
      <c r="P26" s="979">
        <v>0</v>
      </c>
      <c r="Q26" s="746"/>
      <c r="R26" s="979">
        <v>0</v>
      </c>
      <c r="S26" s="986"/>
    </row>
    <row r="27" spans="1:19" s="694" customFormat="1" ht="9" customHeight="1" x14ac:dyDescent="0.15">
      <c r="A27" s="726">
        <v>67</v>
      </c>
      <c r="B27" s="742"/>
      <c r="C27" s="742"/>
      <c r="D27" s="742"/>
      <c r="E27" s="985" t="s">
        <v>770</v>
      </c>
      <c r="F27" s="1916">
        <v>0</v>
      </c>
      <c r="G27" s="729"/>
      <c r="H27" s="730"/>
      <c r="I27" s="731"/>
      <c r="J27" s="731"/>
      <c r="K27" s="977"/>
      <c r="L27" s="979">
        <v>0</v>
      </c>
      <c r="M27" s="746"/>
      <c r="N27" s="979">
        <v>0</v>
      </c>
      <c r="O27" s="746"/>
      <c r="P27" s="979">
        <v>0</v>
      </c>
      <c r="Q27" s="746"/>
      <c r="R27" s="979">
        <v>0</v>
      </c>
      <c r="S27" s="977"/>
    </row>
    <row r="28" spans="1:19" s="694" customFormat="1" ht="9" customHeight="1" x14ac:dyDescent="0.15">
      <c r="A28" s="726" t="s">
        <v>771</v>
      </c>
      <c r="B28" s="742"/>
      <c r="C28" s="742"/>
      <c r="D28" s="742"/>
      <c r="E28" s="985" t="s">
        <v>772</v>
      </c>
      <c r="F28" s="1916">
        <v>0.01</v>
      </c>
      <c r="G28" s="729"/>
      <c r="H28" s="730"/>
      <c r="I28" s="731"/>
      <c r="J28" s="731"/>
      <c r="K28" s="977"/>
      <c r="L28" s="979">
        <v>0.01</v>
      </c>
      <c r="M28" s="746"/>
      <c r="N28" s="979">
        <v>0.01</v>
      </c>
      <c r="O28" s="746"/>
      <c r="P28" s="979">
        <v>0.01</v>
      </c>
      <c r="Q28" s="746"/>
      <c r="R28" s="979">
        <v>0.01</v>
      </c>
      <c r="S28" s="978"/>
    </row>
    <row r="29" spans="1:19" s="694" customFormat="1" ht="9" customHeight="1" x14ac:dyDescent="0.15">
      <c r="A29" s="726">
        <v>68</v>
      </c>
      <c r="B29" s="742"/>
      <c r="C29" s="742"/>
      <c r="D29" s="2431" t="s">
        <v>773</v>
      </c>
      <c r="E29" s="2431"/>
      <c r="F29" s="1916">
        <f>F20</f>
        <v>0.114</v>
      </c>
      <c r="G29" s="729"/>
      <c r="H29" s="730"/>
      <c r="I29" s="731"/>
      <c r="J29" s="731"/>
      <c r="K29" s="977"/>
      <c r="L29" s="979">
        <f>L20</f>
        <v>0.112</v>
      </c>
      <c r="M29" s="746"/>
      <c r="N29" s="979">
        <f>N20</f>
        <v>0.112</v>
      </c>
      <c r="O29" s="746"/>
      <c r="P29" s="979">
        <f>P20</f>
        <v>0.114</v>
      </c>
      <c r="Q29" s="746"/>
      <c r="R29" s="979">
        <f>R20</f>
        <v>0.113</v>
      </c>
      <c r="S29" s="978"/>
    </row>
    <row r="30" spans="1:19" s="694" customFormat="1" ht="9" customHeight="1" x14ac:dyDescent="0.15">
      <c r="A30" s="987"/>
      <c r="B30" s="988"/>
      <c r="C30" s="2435" t="s">
        <v>1120</v>
      </c>
      <c r="D30" s="2435"/>
      <c r="E30" s="2435"/>
      <c r="F30" s="1912"/>
      <c r="G30" s="729"/>
      <c r="H30" s="745"/>
      <c r="I30" s="746"/>
      <c r="J30" s="746"/>
      <c r="K30" s="977"/>
      <c r="L30" s="745"/>
      <c r="M30" s="746"/>
      <c r="N30" s="745"/>
      <c r="O30" s="746"/>
      <c r="P30" s="745"/>
      <c r="Q30" s="746"/>
      <c r="R30" s="745"/>
      <c r="S30" s="978"/>
    </row>
    <row r="31" spans="1:19" s="694" customFormat="1" ht="9" customHeight="1" x14ac:dyDescent="0.15">
      <c r="A31" s="741">
        <v>69</v>
      </c>
      <c r="B31" s="728"/>
      <c r="C31" s="728"/>
      <c r="D31" s="2432" t="s">
        <v>774</v>
      </c>
      <c r="E31" s="2432"/>
      <c r="F31" s="1916">
        <v>0.08</v>
      </c>
      <c r="G31" s="729"/>
      <c r="H31" s="730"/>
      <c r="I31" s="731"/>
      <c r="J31" s="731"/>
      <c r="K31" s="977"/>
      <c r="L31" s="979">
        <v>0.08</v>
      </c>
      <c r="M31" s="746"/>
      <c r="N31" s="979">
        <v>0.08</v>
      </c>
      <c r="O31" s="746"/>
      <c r="P31" s="979">
        <v>0.08</v>
      </c>
      <c r="Q31" s="746"/>
      <c r="R31" s="979">
        <v>0.08</v>
      </c>
      <c r="S31" s="978"/>
    </row>
    <row r="32" spans="1:19" s="694" customFormat="1" ht="9" customHeight="1" x14ac:dyDescent="0.15">
      <c r="A32" s="741">
        <v>70</v>
      </c>
      <c r="B32" s="728"/>
      <c r="C32" s="989"/>
      <c r="D32" s="2437" t="s">
        <v>775</v>
      </c>
      <c r="E32" s="2437"/>
      <c r="F32" s="1916">
        <v>9.5000000000000001E-2</v>
      </c>
      <c r="G32" s="729"/>
      <c r="H32" s="730"/>
      <c r="I32" s="731"/>
      <c r="J32" s="731"/>
      <c r="K32" s="977"/>
      <c r="L32" s="979">
        <v>9.5000000000000001E-2</v>
      </c>
      <c r="M32" s="746"/>
      <c r="N32" s="979">
        <v>9.5000000000000001E-2</v>
      </c>
      <c r="O32" s="746"/>
      <c r="P32" s="979">
        <v>9.5000000000000001E-2</v>
      </c>
      <c r="Q32" s="746"/>
      <c r="R32" s="979">
        <v>9.5000000000000001E-2</v>
      </c>
      <c r="S32" s="986"/>
    </row>
    <row r="33" spans="1:19" s="694" customFormat="1" ht="9" customHeight="1" x14ac:dyDescent="0.15">
      <c r="A33" s="741">
        <v>71</v>
      </c>
      <c r="B33" s="728"/>
      <c r="C33" s="989"/>
      <c r="D33" s="2437" t="s">
        <v>776</v>
      </c>
      <c r="E33" s="2437"/>
      <c r="F33" s="1916">
        <v>0.115</v>
      </c>
      <c r="G33" s="729"/>
      <c r="H33" s="730"/>
      <c r="I33" s="731"/>
      <c r="J33" s="731"/>
      <c r="K33" s="977"/>
      <c r="L33" s="979">
        <v>0.115</v>
      </c>
      <c r="M33" s="746"/>
      <c r="N33" s="979">
        <v>0.115</v>
      </c>
      <c r="O33" s="746"/>
      <c r="P33" s="979">
        <v>0.115</v>
      </c>
      <c r="Q33" s="746"/>
      <c r="R33" s="979">
        <v>0.115</v>
      </c>
      <c r="S33" s="986"/>
    </row>
    <row r="34" spans="1:19" s="694" customFormat="1" ht="9" customHeight="1" x14ac:dyDescent="0.15">
      <c r="A34" s="990"/>
      <c r="B34" s="991"/>
      <c r="C34" s="2435" t="s">
        <v>777</v>
      </c>
      <c r="D34" s="2435"/>
      <c r="E34" s="2435"/>
      <c r="F34" s="1912"/>
      <c r="G34" s="729"/>
      <c r="H34" s="745" t="s">
        <v>778</v>
      </c>
      <c r="I34" s="746"/>
      <c r="J34" s="746"/>
      <c r="K34" s="977"/>
      <c r="L34" s="745"/>
      <c r="M34" s="746"/>
      <c r="N34" s="745"/>
      <c r="O34" s="746"/>
      <c r="P34" s="745"/>
      <c r="Q34" s="746"/>
      <c r="R34" s="745"/>
      <c r="S34" s="986"/>
    </row>
    <row r="35" spans="1:19" s="694" customFormat="1" ht="9" customHeight="1" x14ac:dyDescent="0.15">
      <c r="A35" s="741">
        <v>72</v>
      </c>
      <c r="B35" s="728"/>
      <c r="C35" s="728"/>
      <c r="D35" s="2432" t="s">
        <v>779</v>
      </c>
      <c r="E35" s="2432"/>
      <c r="F35" s="1911">
        <v>452</v>
      </c>
      <c r="G35" s="729"/>
      <c r="H35" s="730" t="s">
        <v>780</v>
      </c>
      <c r="I35" s="992"/>
      <c r="J35" s="993"/>
      <c r="K35" s="977"/>
      <c r="L35" s="730">
        <v>784</v>
      </c>
      <c r="M35" s="746"/>
      <c r="N35" s="730">
        <v>356</v>
      </c>
      <c r="O35" s="746"/>
      <c r="P35" s="730">
        <v>188</v>
      </c>
      <c r="Q35" s="746"/>
      <c r="R35" s="730">
        <v>204</v>
      </c>
      <c r="S35" s="978"/>
    </row>
    <row r="36" spans="1:19" s="694" customFormat="1" ht="9" customHeight="1" x14ac:dyDescent="0.15">
      <c r="A36" s="726">
        <v>73</v>
      </c>
      <c r="B36" s="742"/>
      <c r="C36" s="742"/>
      <c r="D36" s="2431" t="s">
        <v>781</v>
      </c>
      <c r="E36" s="2431"/>
      <c r="F36" s="1911">
        <v>924</v>
      </c>
      <c r="G36" s="729"/>
      <c r="H36" s="730" t="s">
        <v>782</v>
      </c>
      <c r="I36" s="731"/>
      <c r="J36" s="731"/>
      <c r="K36" s="977"/>
      <c r="L36" s="730">
        <v>1028</v>
      </c>
      <c r="M36" s="746"/>
      <c r="N36" s="730">
        <v>838</v>
      </c>
      <c r="O36" s="746"/>
      <c r="P36" s="730">
        <v>847</v>
      </c>
      <c r="Q36" s="746"/>
      <c r="R36" s="730">
        <v>829</v>
      </c>
      <c r="S36" s="978"/>
    </row>
    <row r="37" spans="1:19" s="694" customFormat="1" ht="9" customHeight="1" x14ac:dyDescent="0.15">
      <c r="A37" s="726">
        <v>74</v>
      </c>
      <c r="B37" s="742"/>
      <c r="C37" s="742"/>
      <c r="D37" s="2431" t="s">
        <v>783</v>
      </c>
      <c r="E37" s="2431"/>
      <c r="F37" s="1911">
        <v>0</v>
      </c>
      <c r="G37" s="729"/>
      <c r="H37" s="730"/>
      <c r="I37" s="731"/>
      <c r="J37" s="731"/>
      <c r="K37" s="977"/>
      <c r="L37" s="730">
        <v>0</v>
      </c>
      <c r="M37" s="746"/>
      <c r="N37" s="730">
        <v>0</v>
      </c>
      <c r="O37" s="746"/>
      <c r="P37" s="730">
        <v>0</v>
      </c>
      <c r="Q37" s="746"/>
      <c r="R37" s="730">
        <v>0</v>
      </c>
      <c r="S37" s="978"/>
    </row>
    <row r="38" spans="1:19" s="694" customFormat="1" ht="9" customHeight="1" x14ac:dyDescent="0.15">
      <c r="A38" s="726">
        <v>75</v>
      </c>
      <c r="B38" s="742"/>
      <c r="C38" s="742"/>
      <c r="D38" s="2431" t="s">
        <v>784</v>
      </c>
      <c r="E38" s="2431"/>
      <c r="F38" s="1911">
        <v>888</v>
      </c>
      <c r="G38" s="729"/>
      <c r="H38" s="730" t="s">
        <v>638</v>
      </c>
      <c r="I38" s="731"/>
      <c r="J38" s="731"/>
      <c r="K38" s="977"/>
      <c r="L38" s="730">
        <v>879</v>
      </c>
      <c r="M38" s="746"/>
      <c r="N38" s="730">
        <v>984</v>
      </c>
      <c r="O38" s="746"/>
      <c r="P38" s="730">
        <v>1013</v>
      </c>
      <c r="Q38" s="746"/>
      <c r="R38" s="730">
        <v>1024</v>
      </c>
      <c r="S38" s="978"/>
    </row>
    <row r="39" spans="1:19" s="694" customFormat="1" ht="9" customHeight="1" x14ac:dyDescent="0.15">
      <c r="A39" s="987"/>
      <c r="B39" s="988"/>
      <c r="C39" s="2435" t="s">
        <v>785</v>
      </c>
      <c r="D39" s="2435"/>
      <c r="E39" s="2435"/>
      <c r="F39" s="1912"/>
      <c r="G39" s="729"/>
      <c r="H39" s="732"/>
      <c r="I39" s="733"/>
      <c r="J39" s="733"/>
      <c r="K39" s="978"/>
      <c r="L39" s="745"/>
      <c r="M39" s="733"/>
      <c r="N39" s="732"/>
      <c r="O39" s="733"/>
      <c r="P39" s="732"/>
      <c r="Q39" s="733"/>
      <c r="R39" s="732"/>
      <c r="S39" s="978"/>
    </row>
    <row r="40" spans="1:19" s="694" customFormat="1" ht="9" customHeight="1" x14ac:dyDescent="0.15">
      <c r="A40" s="718">
        <v>76</v>
      </c>
      <c r="B40" s="720"/>
      <c r="C40" s="720"/>
      <c r="D40" s="2436" t="s">
        <v>786</v>
      </c>
      <c r="E40" s="2436"/>
      <c r="F40" s="1911">
        <v>306</v>
      </c>
      <c r="G40" s="729"/>
      <c r="H40" s="722"/>
      <c r="I40" s="723"/>
      <c r="J40" s="723"/>
      <c r="K40" s="978"/>
      <c r="L40" s="730">
        <v>302</v>
      </c>
      <c r="M40" s="733"/>
      <c r="N40" s="722">
        <v>276</v>
      </c>
      <c r="O40" s="733"/>
      <c r="P40" s="722">
        <v>293</v>
      </c>
      <c r="Q40" s="733"/>
      <c r="R40" s="722">
        <v>291</v>
      </c>
      <c r="S40" s="978"/>
    </row>
    <row r="41" spans="1:19" s="694" customFormat="1" ht="9" customHeight="1" x14ac:dyDescent="0.15">
      <c r="A41" s="724">
        <v>77</v>
      </c>
      <c r="B41" s="994"/>
      <c r="C41" s="994"/>
      <c r="D41" s="2427" t="s">
        <v>787</v>
      </c>
      <c r="E41" s="2427"/>
      <c r="F41" s="1911">
        <f>F40</f>
        <v>306</v>
      </c>
      <c r="G41" s="729"/>
      <c r="H41" s="722" t="s">
        <v>612</v>
      </c>
      <c r="I41" s="723"/>
      <c r="J41" s="723"/>
      <c r="K41" s="978"/>
      <c r="L41" s="730">
        <f>L40</f>
        <v>302</v>
      </c>
      <c r="M41" s="733"/>
      <c r="N41" s="730">
        <f>N40</f>
        <v>276</v>
      </c>
      <c r="O41" s="733"/>
      <c r="P41" s="730">
        <f>P40</f>
        <v>293</v>
      </c>
      <c r="Q41" s="733"/>
      <c r="R41" s="730">
        <f>R40</f>
        <v>291</v>
      </c>
      <c r="S41" s="978"/>
    </row>
    <row r="42" spans="1:19" s="694" customFormat="1" ht="9" customHeight="1" x14ac:dyDescent="0.15">
      <c r="A42" s="995">
        <v>78</v>
      </c>
      <c r="B42" s="720"/>
      <c r="C42" s="720"/>
      <c r="D42" s="2438" t="s">
        <v>788</v>
      </c>
      <c r="E42" s="2438"/>
      <c r="F42" s="1911">
        <v>0</v>
      </c>
      <c r="G42" s="729"/>
      <c r="H42" s="722"/>
      <c r="I42" s="723"/>
      <c r="J42" s="723"/>
      <c r="K42" s="978"/>
      <c r="L42" s="730">
        <v>0</v>
      </c>
      <c r="M42" s="733"/>
      <c r="N42" s="722">
        <v>0</v>
      </c>
      <c r="O42" s="733"/>
      <c r="P42" s="722">
        <v>0</v>
      </c>
      <c r="Q42" s="733"/>
      <c r="R42" s="722">
        <v>0</v>
      </c>
      <c r="S42" s="978"/>
    </row>
    <row r="43" spans="1:19" s="694" customFormat="1" ht="9" customHeight="1" x14ac:dyDescent="0.15">
      <c r="A43" s="724">
        <v>79</v>
      </c>
      <c r="B43" s="994"/>
      <c r="C43" s="994"/>
      <c r="D43" s="2427" t="s">
        <v>789</v>
      </c>
      <c r="E43" s="2427"/>
      <c r="F43" s="1911">
        <v>0</v>
      </c>
      <c r="G43" s="729"/>
      <c r="H43" s="722" t="s">
        <v>614</v>
      </c>
      <c r="I43" s="723"/>
      <c r="J43" s="723"/>
      <c r="K43" s="978"/>
      <c r="L43" s="730">
        <v>0</v>
      </c>
      <c r="M43" s="733"/>
      <c r="N43" s="722">
        <v>0</v>
      </c>
      <c r="O43" s="733"/>
      <c r="P43" s="722">
        <v>0</v>
      </c>
      <c r="Q43" s="733"/>
      <c r="R43" s="722">
        <v>0</v>
      </c>
      <c r="S43" s="978"/>
    </row>
    <row r="44" spans="1:19" s="694" customFormat="1" ht="9" customHeight="1" x14ac:dyDescent="0.15">
      <c r="A44" s="996"/>
      <c r="B44" s="997"/>
      <c r="C44" s="2428" t="s">
        <v>790</v>
      </c>
      <c r="D44" s="2429"/>
      <c r="E44" s="2429"/>
      <c r="F44" s="1912"/>
      <c r="G44" s="729"/>
      <c r="H44" s="732"/>
      <c r="I44" s="733"/>
      <c r="J44" s="733"/>
      <c r="K44" s="978"/>
      <c r="L44" s="745"/>
      <c r="M44" s="733"/>
      <c r="N44" s="732"/>
      <c r="O44" s="733"/>
      <c r="P44" s="732"/>
      <c r="Q44" s="733"/>
      <c r="R44" s="732"/>
      <c r="S44" s="978"/>
    </row>
    <row r="45" spans="1:19" s="694" customFormat="1" ht="9" customHeight="1" x14ac:dyDescent="0.15">
      <c r="A45" s="718">
        <v>80</v>
      </c>
      <c r="B45" s="720"/>
      <c r="C45" s="720"/>
      <c r="D45" s="2430" t="s">
        <v>791</v>
      </c>
      <c r="E45" s="2430"/>
      <c r="F45" s="1918" t="s">
        <v>125</v>
      </c>
      <c r="G45" s="729"/>
      <c r="H45" s="722"/>
      <c r="I45" s="723"/>
      <c r="J45" s="723"/>
      <c r="K45" s="978"/>
      <c r="L45" s="1672" t="s">
        <v>125</v>
      </c>
      <c r="M45" s="733"/>
      <c r="N45" s="998" t="s">
        <v>125</v>
      </c>
      <c r="O45" s="733"/>
      <c r="P45" s="998" t="s">
        <v>125</v>
      </c>
      <c r="Q45" s="733"/>
      <c r="R45" s="998" t="s">
        <v>125</v>
      </c>
      <c r="S45" s="978"/>
    </row>
    <row r="46" spans="1:19" s="694" customFormat="1" ht="9" customHeight="1" x14ac:dyDescent="0.15">
      <c r="A46" s="724">
        <v>81</v>
      </c>
      <c r="B46" s="994"/>
      <c r="C46" s="994"/>
      <c r="D46" s="2431" t="s">
        <v>792</v>
      </c>
      <c r="E46" s="2431"/>
      <c r="F46" s="1918" t="s">
        <v>125</v>
      </c>
      <c r="G46" s="729"/>
      <c r="H46" s="722"/>
      <c r="I46" s="723"/>
      <c r="J46" s="723"/>
      <c r="K46" s="978"/>
      <c r="L46" s="1672" t="s">
        <v>125</v>
      </c>
      <c r="M46" s="733"/>
      <c r="N46" s="998" t="s">
        <v>125</v>
      </c>
      <c r="O46" s="733"/>
      <c r="P46" s="998" t="s">
        <v>125</v>
      </c>
      <c r="Q46" s="733"/>
      <c r="R46" s="998" t="s">
        <v>125</v>
      </c>
      <c r="S46" s="978"/>
    </row>
    <row r="47" spans="1:19" s="694" customFormat="1" ht="9" customHeight="1" x14ac:dyDescent="0.15">
      <c r="A47" s="999">
        <v>82</v>
      </c>
      <c r="B47" s="1000"/>
      <c r="C47" s="1000"/>
      <c r="D47" s="2430" t="s">
        <v>793</v>
      </c>
      <c r="E47" s="2430"/>
      <c r="F47" s="1911">
        <v>752</v>
      </c>
      <c r="G47" s="729"/>
      <c r="H47" s="722" t="s">
        <v>558</v>
      </c>
      <c r="I47" s="723"/>
      <c r="J47" s="723"/>
      <c r="K47" s="978"/>
      <c r="L47" s="730">
        <v>752</v>
      </c>
      <c r="M47" s="733"/>
      <c r="N47" s="1001">
        <v>752</v>
      </c>
      <c r="O47" s="733"/>
      <c r="P47" s="1001">
        <v>1003</v>
      </c>
      <c r="Q47" s="733"/>
      <c r="R47" s="1001">
        <v>1003</v>
      </c>
      <c r="S47" s="978"/>
    </row>
    <row r="48" spans="1:19" s="694" customFormat="1" ht="9" customHeight="1" x14ac:dyDescent="0.15">
      <c r="A48" s="999">
        <v>83</v>
      </c>
      <c r="B48" s="1000"/>
      <c r="C48" s="1000"/>
      <c r="D48" s="2432" t="s">
        <v>794</v>
      </c>
      <c r="E48" s="2432"/>
      <c r="F48" s="1911">
        <v>0</v>
      </c>
      <c r="G48" s="729"/>
      <c r="H48" s="722" t="s">
        <v>795</v>
      </c>
      <c r="I48" s="723"/>
      <c r="J48" s="723"/>
      <c r="K48" s="978"/>
      <c r="L48" s="730">
        <v>851</v>
      </c>
      <c r="M48" s="733"/>
      <c r="N48" s="1001">
        <v>845</v>
      </c>
      <c r="O48" s="733"/>
      <c r="P48" s="1001">
        <v>590</v>
      </c>
      <c r="Q48" s="733"/>
      <c r="R48" s="1001">
        <v>602</v>
      </c>
      <c r="S48" s="978"/>
    </row>
    <row r="49" spans="1:19" s="694" customFormat="1" ht="9" customHeight="1" x14ac:dyDescent="0.15">
      <c r="A49" s="1002">
        <v>84</v>
      </c>
      <c r="B49" s="1003"/>
      <c r="C49" s="1003"/>
      <c r="D49" s="2427" t="s">
        <v>796</v>
      </c>
      <c r="E49" s="2427"/>
      <c r="F49" s="1911">
        <v>1352</v>
      </c>
      <c r="G49" s="729"/>
      <c r="H49" s="722"/>
      <c r="I49" s="723"/>
      <c r="J49" s="723"/>
      <c r="K49" s="978"/>
      <c r="L49" s="730">
        <v>1352</v>
      </c>
      <c r="M49" s="733"/>
      <c r="N49" s="1004">
        <v>1352</v>
      </c>
      <c r="O49" s="733"/>
      <c r="P49" s="1004">
        <v>1802</v>
      </c>
      <c r="Q49" s="733"/>
      <c r="R49" s="1004">
        <v>1802</v>
      </c>
      <c r="S49" s="978"/>
    </row>
    <row r="50" spans="1:19" s="694" customFormat="1" ht="9" customHeight="1" x14ac:dyDescent="0.15">
      <c r="A50" s="1002">
        <v>85</v>
      </c>
      <c r="B50" s="1003"/>
      <c r="C50" s="1003"/>
      <c r="D50" s="2431" t="s">
        <v>797</v>
      </c>
      <c r="E50" s="2431"/>
      <c r="F50" s="1919">
        <v>0</v>
      </c>
      <c r="G50" s="762"/>
      <c r="H50" s="1005"/>
      <c r="I50" s="1006"/>
      <c r="J50" s="1006"/>
      <c r="K50" s="1007"/>
      <c r="L50" s="1673">
        <v>0</v>
      </c>
      <c r="M50" s="1006"/>
      <c r="N50" s="1008">
        <v>0</v>
      </c>
      <c r="O50" s="1006"/>
      <c r="P50" s="1008">
        <v>0</v>
      </c>
      <c r="Q50" s="1006"/>
      <c r="R50" s="1008">
        <v>0</v>
      </c>
      <c r="S50" s="1007"/>
    </row>
    <row r="51" spans="1:19" s="770" customFormat="1" ht="3.75" customHeight="1" x14ac:dyDescent="0.15">
      <c r="A51" s="1009"/>
      <c r="B51" s="1009"/>
      <c r="C51" s="1009"/>
      <c r="D51" s="1009"/>
      <c r="E51" s="1009"/>
      <c r="F51" s="1009"/>
      <c r="G51" s="1009"/>
      <c r="H51" s="1009"/>
      <c r="I51" s="1009"/>
      <c r="J51" s="1009"/>
      <c r="K51" s="1009"/>
      <c r="L51" s="1009"/>
      <c r="M51" s="1009"/>
      <c r="N51" s="1009"/>
      <c r="O51" s="1009"/>
      <c r="P51" s="1009"/>
      <c r="Q51" s="1009"/>
      <c r="R51" s="1009"/>
      <c r="S51" s="1009"/>
    </row>
    <row r="52" spans="1:19" s="2188" customFormat="1" ht="8.25" customHeight="1" x14ac:dyDescent="0.15">
      <c r="A52" s="2186" t="s">
        <v>72</v>
      </c>
      <c r="B52" s="2187"/>
      <c r="C52" s="2433" t="s">
        <v>798</v>
      </c>
      <c r="D52" s="2433"/>
      <c r="E52" s="2433"/>
      <c r="F52" s="2433"/>
      <c r="G52" s="2433"/>
      <c r="H52" s="2433"/>
      <c r="I52" s="2433"/>
      <c r="J52" s="2433"/>
      <c r="K52" s="2433"/>
      <c r="L52" s="2433"/>
      <c r="M52" s="2433"/>
      <c r="N52" s="2433"/>
      <c r="O52" s="2433"/>
      <c r="P52" s="2433"/>
      <c r="Q52" s="2433"/>
      <c r="R52" s="2433"/>
      <c r="S52" s="2433"/>
    </row>
    <row r="53" spans="1:19" s="2188" customFormat="1" ht="8.25" customHeight="1" x14ac:dyDescent="0.15">
      <c r="A53" s="2186" t="s">
        <v>74</v>
      </c>
      <c r="B53" s="2187"/>
      <c r="C53" s="2426" t="s">
        <v>799</v>
      </c>
      <c r="D53" s="2426"/>
      <c r="E53" s="2426"/>
      <c r="F53" s="2426"/>
      <c r="G53" s="2426"/>
      <c r="H53" s="2426"/>
      <c r="I53" s="2426"/>
      <c r="J53" s="2426"/>
      <c r="K53" s="2426"/>
      <c r="L53" s="2426"/>
      <c r="M53" s="2426"/>
      <c r="N53" s="2426"/>
      <c r="O53" s="2426"/>
      <c r="P53" s="2426"/>
      <c r="Q53" s="2426"/>
      <c r="R53" s="2426"/>
      <c r="S53" s="2426"/>
    </row>
    <row r="54" spans="1:19" s="2188" customFormat="1" ht="8.25" customHeight="1" x14ac:dyDescent="0.15">
      <c r="A54" s="2186" t="s">
        <v>33</v>
      </c>
      <c r="B54" s="2187"/>
      <c r="C54" s="2433" t="s">
        <v>800</v>
      </c>
      <c r="D54" s="2433"/>
      <c r="E54" s="2433"/>
      <c r="F54" s="2433"/>
      <c r="G54" s="2433"/>
      <c r="H54" s="2433"/>
      <c r="I54" s="2433"/>
      <c r="J54" s="2433"/>
      <c r="K54" s="2433"/>
      <c r="L54" s="2433"/>
      <c r="M54" s="2433"/>
      <c r="N54" s="2433"/>
      <c r="O54" s="2433"/>
      <c r="P54" s="2433"/>
      <c r="Q54" s="2433"/>
      <c r="R54" s="2433"/>
      <c r="S54" s="2433"/>
    </row>
    <row r="55" spans="1:19" s="2188" customFormat="1" ht="8.25" customHeight="1" x14ac:dyDescent="0.15">
      <c r="A55" s="2186" t="s">
        <v>39</v>
      </c>
      <c r="B55" s="2187"/>
      <c r="C55" s="2433" t="s">
        <v>1239</v>
      </c>
      <c r="D55" s="2433"/>
      <c r="E55" s="2433"/>
      <c r="F55" s="2433"/>
      <c r="G55" s="2433"/>
      <c r="H55" s="2433"/>
      <c r="I55" s="2433"/>
      <c r="J55" s="2433"/>
      <c r="K55" s="2433"/>
      <c r="L55" s="2433"/>
      <c r="M55" s="2433"/>
      <c r="N55" s="2433"/>
      <c r="O55" s="2433"/>
      <c r="P55" s="2433"/>
      <c r="Q55" s="2433"/>
      <c r="R55" s="2433"/>
      <c r="S55" s="2433"/>
    </row>
    <row r="56" spans="1:19" s="2188" customFormat="1" ht="8.25" customHeight="1" x14ac:dyDescent="0.15">
      <c r="A56" s="2186" t="s">
        <v>46</v>
      </c>
      <c r="B56" s="2187"/>
      <c r="C56" s="2433" t="s">
        <v>1253</v>
      </c>
      <c r="D56" s="2433"/>
      <c r="E56" s="2433"/>
      <c r="F56" s="2433"/>
      <c r="G56" s="2433"/>
      <c r="H56" s="2433"/>
      <c r="I56" s="2433"/>
      <c r="J56" s="2433"/>
      <c r="K56" s="2433"/>
      <c r="L56" s="2433"/>
      <c r="M56" s="2433"/>
      <c r="N56" s="2433"/>
      <c r="O56" s="2433"/>
      <c r="P56" s="2433"/>
      <c r="Q56" s="2433"/>
      <c r="R56" s="2433"/>
      <c r="S56" s="2433"/>
    </row>
    <row r="57" spans="1:19" s="2188" customFormat="1" ht="8.25" customHeight="1" x14ac:dyDescent="0.15">
      <c r="A57" s="2186" t="s">
        <v>49</v>
      </c>
      <c r="B57" s="2189"/>
      <c r="C57" s="2433" t="s">
        <v>1240</v>
      </c>
      <c r="D57" s="2433"/>
      <c r="E57" s="2433"/>
      <c r="F57" s="2433"/>
      <c r="G57" s="2433"/>
      <c r="H57" s="2433"/>
      <c r="I57" s="2433"/>
      <c r="J57" s="2433"/>
      <c r="K57" s="2433"/>
      <c r="L57" s="2433"/>
      <c r="M57" s="2433"/>
      <c r="N57" s="2433"/>
      <c r="O57" s="2433"/>
      <c r="P57" s="2433"/>
      <c r="Q57" s="2433"/>
      <c r="R57" s="2433"/>
      <c r="S57" s="2433"/>
    </row>
    <row r="58" spans="1:19" s="2188" customFormat="1" ht="17.25" customHeight="1" x14ac:dyDescent="0.15">
      <c r="A58" s="2190" t="s">
        <v>56</v>
      </c>
      <c r="B58" s="2189"/>
      <c r="C58" s="2433" t="s">
        <v>1244</v>
      </c>
      <c r="D58" s="2433"/>
      <c r="E58" s="2433"/>
      <c r="F58" s="2433"/>
      <c r="G58" s="2433"/>
      <c r="H58" s="2433"/>
      <c r="I58" s="2433"/>
      <c r="J58" s="2433"/>
      <c r="K58" s="2433"/>
      <c r="L58" s="2433"/>
      <c r="M58" s="2433"/>
      <c r="N58" s="2433"/>
      <c r="O58" s="2433"/>
      <c r="P58" s="2433"/>
      <c r="Q58" s="2433"/>
      <c r="R58" s="2433"/>
      <c r="S58" s="2433"/>
    </row>
    <row r="59" spans="1:19" s="2188" customFormat="1" ht="8.25" customHeight="1" x14ac:dyDescent="0.15">
      <c r="A59" s="2186" t="s">
        <v>101</v>
      </c>
      <c r="B59" s="2189"/>
      <c r="C59" s="2433" t="s">
        <v>801</v>
      </c>
      <c r="D59" s="2433"/>
      <c r="E59" s="2433"/>
      <c r="F59" s="2433"/>
      <c r="G59" s="2433"/>
      <c r="H59" s="2433"/>
      <c r="I59" s="2433"/>
      <c r="J59" s="2433"/>
      <c r="K59" s="2433"/>
      <c r="L59" s="2433"/>
      <c r="M59" s="2433"/>
      <c r="N59" s="2433"/>
      <c r="O59" s="2433"/>
      <c r="P59" s="2433"/>
      <c r="Q59" s="2433"/>
      <c r="R59" s="2433"/>
      <c r="S59" s="2433"/>
    </row>
    <row r="60" spans="1:19" s="2188" customFormat="1" ht="8.25" customHeight="1" x14ac:dyDescent="0.15">
      <c r="A60" s="2186" t="s">
        <v>103</v>
      </c>
      <c r="B60" s="2189"/>
      <c r="C60" s="2433" t="s">
        <v>802</v>
      </c>
      <c r="D60" s="2433"/>
      <c r="E60" s="2433"/>
      <c r="F60" s="2433"/>
      <c r="G60" s="2433"/>
      <c r="H60" s="2433"/>
      <c r="I60" s="2433"/>
      <c r="J60" s="2433"/>
      <c r="K60" s="2433"/>
      <c r="L60" s="2433"/>
      <c r="M60" s="2433"/>
      <c r="N60" s="2433"/>
      <c r="O60" s="2433"/>
      <c r="P60" s="2433"/>
      <c r="Q60" s="2433"/>
      <c r="R60" s="2433"/>
      <c r="S60" s="2433"/>
    </row>
    <row r="61" spans="1:19" s="2188" customFormat="1" ht="8.25" customHeight="1" x14ac:dyDescent="0.15">
      <c r="A61" s="2191" t="s">
        <v>125</v>
      </c>
      <c r="B61" s="2189"/>
      <c r="C61" s="2434" t="s">
        <v>139</v>
      </c>
      <c r="D61" s="2434"/>
      <c r="E61" s="2434"/>
      <c r="F61" s="2434"/>
      <c r="G61" s="2434"/>
      <c r="H61" s="2434"/>
      <c r="I61" s="2434"/>
      <c r="J61" s="2434"/>
      <c r="K61" s="2434"/>
      <c r="L61" s="2434"/>
      <c r="M61" s="2434"/>
      <c r="N61" s="2434"/>
      <c r="O61" s="2434"/>
      <c r="P61" s="2434"/>
      <c r="Q61" s="2434"/>
      <c r="R61" s="2434"/>
      <c r="S61" s="2434"/>
    </row>
  </sheetData>
  <sheetProtection selectLockedCells="1"/>
  <mergeCells count="57">
    <mergeCell ref="D24:E24"/>
    <mergeCell ref="D6:E6"/>
    <mergeCell ref="D7:E7"/>
    <mergeCell ref="D8:E8"/>
    <mergeCell ref="D10:E10"/>
    <mergeCell ref="D11:E11"/>
    <mergeCell ref="D9:E9"/>
    <mergeCell ref="C18:E18"/>
    <mergeCell ref="C12:E12"/>
    <mergeCell ref="C13:E13"/>
    <mergeCell ref="C14:E14"/>
    <mergeCell ref="C15:E15"/>
    <mergeCell ref="C16:E16"/>
    <mergeCell ref="C17:E17"/>
    <mergeCell ref="D42:E42"/>
    <mergeCell ref="D29:E29"/>
    <mergeCell ref="A1:S1"/>
    <mergeCell ref="A2:S2"/>
    <mergeCell ref="A3:E3"/>
    <mergeCell ref="F3:J3"/>
    <mergeCell ref="A4:E4"/>
    <mergeCell ref="C5:E5"/>
    <mergeCell ref="C19:E19"/>
    <mergeCell ref="D20:E20"/>
    <mergeCell ref="D21:E21"/>
    <mergeCell ref="D22:E22"/>
    <mergeCell ref="D23:E23"/>
    <mergeCell ref="D35:E35"/>
    <mergeCell ref="D36:E36"/>
    <mergeCell ref="D38:E38"/>
    <mergeCell ref="C39:E39"/>
    <mergeCell ref="D41:E41"/>
    <mergeCell ref="D40:E40"/>
    <mergeCell ref="C30:E30"/>
    <mergeCell ref="D31:E31"/>
    <mergeCell ref="D32:E32"/>
    <mergeCell ref="D33:E33"/>
    <mergeCell ref="C34:E34"/>
    <mergeCell ref="D37:E37"/>
    <mergeCell ref="C60:S60"/>
    <mergeCell ref="C61:S61"/>
    <mergeCell ref="C54:S54"/>
    <mergeCell ref="C55:S55"/>
    <mergeCell ref="C56:S56"/>
    <mergeCell ref="C57:S57"/>
    <mergeCell ref="C58:S58"/>
    <mergeCell ref="C59:S59"/>
    <mergeCell ref="C53:S53"/>
    <mergeCell ref="D43:E43"/>
    <mergeCell ref="C44:E44"/>
    <mergeCell ref="D45:E45"/>
    <mergeCell ref="D46:E46"/>
    <mergeCell ref="D47:E47"/>
    <mergeCell ref="D48:E48"/>
    <mergeCell ref="D49:E49"/>
    <mergeCell ref="D50:E50"/>
    <mergeCell ref="C52:S52"/>
  </mergeCells>
  <pageMargins left="0.5" right="0.5" top="0.5" bottom="0.5" header="0.3" footer="0.3"/>
  <pageSetup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100" workbookViewId="0">
      <selection activeCell="G51" sqref="G51"/>
    </sheetView>
  </sheetViews>
  <sheetFormatPr defaultColWidth="9.140625" defaultRowHeight="12.75" x14ac:dyDescent="0.2"/>
  <cols>
    <col min="1" max="3" width="2.140625" style="822" customWidth="1"/>
    <col min="4" max="4" width="67" style="822" customWidth="1"/>
    <col min="5" max="5" width="9.28515625" style="822" customWidth="1"/>
    <col min="6" max="6" width="1.28515625" style="822" customWidth="1"/>
    <col min="7" max="7" width="10" style="822" customWidth="1"/>
    <col min="8" max="8" width="9.28515625" style="822" customWidth="1"/>
    <col min="9" max="9" width="1.28515625" style="822" customWidth="1"/>
    <col min="10" max="10" width="4.28515625" style="822" customWidth="1"/>
    <col min="11" max="11" width="12.85546875" style="822" customWidth="1"/>
    <col min="12" max="12" width="6.42578125" style="822" customWidth="1"/>
    <col min="13" max="13" width="10.7109375" style="822" customWidth="1"/>
    <col min="14" max="15" width="1.28515625" style="822" customWidth="1"/>
    <col min="16" max="16" width="9.140625" style="822" customWidth="1"/>
    <col min="17" max="16384" width="9.140625" style="822"/>
  </cols>
  <sheetData>
    <row r="1" spans="1:15" s="775" customFormat="1" ht="14.25" customHeight="1" x14ac:dyDescent="0.2">
      <c r="A1" s="2408" t="s">
        <v>590</v>
      </c>
      <c r="B1" s="2408"/>
      <c r="C1" s="2408"/>
      <c r="D1" s="2408"/>
      <c r="E1" s="2408"/>
      <c r="F1" s="2408"/>
      <c r="G1" s="2408"/>
      <c r="H1" s="2408"/>
      <c r="I1" s="2408"/>
      <c r="J1" s="2408"/>
      <c r="K1" s="2408"/>
      <c r="L1" s="2408"/>
      <c r="M1" s="2408"/>
      <c r="N1" s="2408"/>
      <c r="O1" s="2408"/>
    </row>
    <row r="2" spans="1:15" s="776" customFormat="1" ht="9" x14ac:dyDescent="0.15">
      <c r="A2" s="777"/>
      <c r="B2" s="777"/>
      <c r="C2" s="777"/>
      <c r="D2" s="777"/>
      <c r="E2" s="777"/>
      <c r="F2" s="777"/>
      <c r="G2" s="777"/>
      <c r="H2" s="777"/>
      <c r="I2" s="777"/>
      <c r="J2" s="777"/>
      <c r="K2" s="777"/>
      <c r="L2" s="777"/>
      <c r="M2" s="777"/>
      <c r="N2" s="777"/>
      <c r="O2" s="777"/>
    </row>
    <row r="3" spans="1:15" s="775" customFormat="1" ht="10.5" customHeight="1" x14ac:dyDescent="0.2">
      <c r="A3" s="2463" t="s">
        <v>1</v>
      </c>
      <c r="B3" s="2463"/>
      <c r="C3" s="2463"/>
      <c r="D3" s="2464"/>
      <c r="E3" s="2465" t="s">
        <v>1220</v>
      </c>
      <c r="F3" s="2466"/>
      <c r="G3" s="2466"/>
      <c r="H3" s="2466"/>
      <c r="I3" s="2466"/>
      <c r="J3" s="2466"/>
      <c r="K3" s="2466"/>
      <c r="L3" s="2466"/>
      <c r="M3" s="2466"/>
      <c r="N3" s="2466"/>
      <c r="O3" s="2467"/>
    </row>
    <row r="4" spans="1:15" s="775" customFormat="1" ht="10.5" customHeight="1" x14ac:dyDescent="0.2">
      <c r="A4" s="778"/>
      <c r="B4" s="778"/>
      <c r="C4" s="778"/>
      <c r="D4" s="778"/>
      <c r="E4" s="779" t="s">
        <v>591</v>
      </c>
      <c r="F4" s="780"/>
      <c r="G4" s="2468" t="s">
        <v>592</v>
      </c>
      <c r="H4" s="2468"/>
      <c r="I4" s="781"/>
      <c r="J4" s="782"/>
      <c r="K4" s="783" t="s">
        <v>593</v>
      </c>
      <c r="L4" s="780"/>
      <c r="M4" s="780" t="s">
        <v>594</v>
      </c>
      <c r="N4" s="781"/>
      <c r="O4" s="784"/>
    </row>
    <row r="5" spans="1:15" s="775" customFormat="1" ht="9" customHeight="1" x14ac:dyDescent="0.2">
      <c r="A5" s="778"/>
      <c r="B5" s="778"/>
      <c r="C5" s="778"/>
      <c r="D5" s="778"/>
      <c r="E5" s="779" t="s">
        <v>595</v>
      </c>
      <c r="F5" s="780"/>
      <c r="G5" s="780"/>
      <c r="H5" s="780" t="s">
        <v>197</v>
      </c>
      <c r="I5" s="781"/>
      <c r="J5" s="785"/>
      <c r="K5" s="780" t="s">
        <v>596</v>
      </c>
      <c r="L5" s="780"/>
      <c r="M5" s="780" t="s">
        <v>597</v>
      </c>
      <c r="N5" s="781"/>
      <c r="O5" s="784"/>
    </row>
    <row r="6" spans="1:15" s="775" customFormat="1" ht="9" customHeight="1" x14ac:dyDescent="0.2">
      <c r="A6" s="2469"/>
      <c r="B6" s="2469"/>
      <c r="C6" s="2470"/>
      <c r="D6" s="786"/>
      <c r="E6" s="787" t="s">
        <v>598</v>
      </c>
      <c r="F6" s="788"/>
      <c r="G6" s="788" t="s">
        <v>599</v>
      </c>
      <c r="H6" s="788" t="s">
        <v>600</v>
      </c>
      <c r="I6" s="789"/>
      <c r="J6" s="790"/>
      <c r="K6" s="788" t="s">
        <v>601</v>
      </c>
      <c r="L6" s="788" t="s">
        <v>602</v>
      </c>
      <c r="M6" s="788" t="s">
        <v>603</v>
      </c>
      <c r="N6" s="1603" t="s">
        <v>74</v>
      </c>
      <c r="O6" s="791"/>
    </row>
    <row r="7" spans="1:15" s="775" customFormat="1" ht="10.5" customHeight="1" x14ac:dyDescent="0.2">
      <c r="A7" s="2448" t="s">
        <v>604</v>
      </c>
      <c r="B7" s="2448"/>
      <c r="C7" s="2448"/>
      <c r="D7" s="2462"/>
      <c r="E7" s="792"/>
      <c r="F7" s="793"/>
      <c r="G7" s="793"/>
      <c r="H7" s="793"/>
      <c r="I7" s="793"/>
      <c r="J7" s="793"/>
      <c r="K7" s="793"/>
      <c r="L7" s="793"/>
      <c r="M7" s="793"/>
      <c r="N7" s="793"/>
      <c r="O7" s="794"/>
    </row>
    <row r="8" spans="1:15" s="775" customFormat="1" ht="10.5" customHeight="1" x14ac:dyDescent="0.2">
      <c r="A8" s="795"/>
      <c r="B8" s="2460" t="s">
        <v>36</v>
      </c>
      <c r="C8" s="2460"/>
      <c r="D8" s="2461"/>
      <c r="E8" s="1830">
        <v>3941</v>
      </c>
      <c r="F8" s="1920"/>
      <c r="G8" s="1921">
        <v>0</v>
      </c>
      <c r="H8" s="1921">
        <v>0</v>
      </c>
      <c r="I8" s="1922"/>
      <c r="J8" s="1922"/>
      <c r="K8" s="1920">
        <f>SUM(E8:H8)</f>
        <v>3941</v>
      </c>
      <c r="L8" s="1923"/>
      <c r="M8" s="797"/>
      <c r="N8" s="798"/>
      <c r="O8" s="799"/>
    </row>
    <row r="9" spans="1:15" s="775" customFormat="1" ht="10.5" customHeight="1" x14ac:dyDescent="0.2">
      <c r="A9" s="800"/>
      <c r="B9" s="2456" t="s">
        <v>37</v>
      </c>
      <c r="C9" s="2456"/>
      <c r="D9" s="2457"/>
      <c r="E9" s="1830">
        <v>12758</v>
      </c>
      <c r="F9" s="1924"/>
      <c r="G9" s="1921">
        <v>-1</v>
      </c>
      <c r="H9" s="1921">
        <v>0</v>
      </c>
      <c r="I9" s="1924"/>
      <c r="J9" s="1924"/>
      <c r="K9" s="1924">
        <f>SUM(E9:H9)</f>
        <v>12757</v>
      </c>
      <c r="L9" s="1925"/>
      <c r="M9" s="801"/>
      <c r="N9" s="802"/>
      <c r="O9" s="803"/>
    </row>
    <row r="10" spans="1:15" s="775" customFormat="1" ht="10.5" customHeight="1" x14ac:dyDescent="0.2">
      <c r="A10" s="800"/>
      <c r="B10" s="2456" t="s">
        <v>38</v>
      </c>
      <c r="C10" s="2456"/>
      <c r="D10" s="2457"/>
      <c r="E10" s="1830">
        <v>119699</v>
      </c>
      <c r="F10" s="1924"/>
      <c r="G10" s="1921">
        <v>-266</v>
      </c>
      <c r="H10" s="1921">
        <v>0</v>
      </c>
      <c r="I10" s="1924"/>
      <c r="J10" s="1924"/>
      <c r="K10" s="1924">
        <f>SUM(E10:H10)</f>
        <v>119433</v>
      </c>
      <c r="L10" s="1925"/>
      <c r="M10" s="801"/>
      <c r="N10" s="802"/>
      <c r="O10" s="784"/>
    </row>
    <row r="11" spans="1:15" s="775" customFormat="1" ht="10.5" customHeight="1" x14ac:dyDescent="0.2">
      <c r="A11" s="804"/>
      <c r="B11" s="805"/>
      <c r="C11" s="2450" t="s">
        <v>605</v>
      </c>
      <c r="D11" s="2451"/>
      <c r="E11" s="1830"/>
      <c r="F11" s="1920"/>
      <c r="G11" s="1921"/>
      <c r="H11" s="1921"/>
      <c r="I11" s="1920"/>
      <c r="J11" s="1920"/>
      <c r="K11" s="1920"/>
      <c r="L11" s="1926">
        <v>0</v>
      </c>
      <c r="M11" s="807" t="s">
        <v>606</v>
      </c>
      <c r="N11" s="808"/>
      <c r="O11" s="784"/>
    </row>
    <row r="12" spans="1:15" s="775" customFormat="1" ht="10.5" customHeight="1" x14ac:dyDescent="0.2">
      <c r="A12" s="804"/>
      <c r="B12" s="809"/>
      <c r="C12" s="2450" t="s">
        <v>607</v>
      </c>
      <c r="D12" s="2451"/>
      <c r="E12" s="1831"/>
      <c r="F12" s="1924"/>
      <c r="G12" s="1927"/>
      <c r="H12" s="1927"/>
      <c r="I12" s="1924"/>
      <c r="J12" s="1924"/>
      <c r="K12" s="1924"/>
      <c r="L12" s="1926">
        <v>84</v>
      </c>
      <c r="M12" s="807" t="s">
        <v>608</v>
      </c>
      <c r="N12" s="802"/>
      <c r="O12" s="784"/>
    </row>
    <row r="13" spans="1:15" s="775" customFormat="1" ht="10.5" customHeight="1" x14ac:dyDescent="0.2">
      <c r="A13" s="804"/>
      <c r="B13" s="809"/>
      <c r="C13" s="2450" t="s">
        <v>609</v>
      </c>
      <c r="D13" s="2451"/>
      <c r="E13" s="1831"/>
      <c r="F13" s="1924"/>
      <c r="G13" s="1927"/>
      <c r="H13" s="1927"/>
      <c r="I13" s="1924"/>
      <c r="J13" s="1924"/>
      <c r="K13" s="1924"/>
      <c r="L13" s="1926">
        <v>0</v>
      </c>
      <c r="M13" s="807"/>
      <c r="N13" s="802"/>
      <c r="O13" s="784"/>
    </row>
    <row r="14" spans="1:15" s="775" customFormat="1" ht="10.5" customHeight="1" x14ac:dyDescent="0.2">
      <c r="A14" s="804"/>
      <c r="B14" s="809"/>
      <c r="C14" s="2450" t="s">
        <v>610</v>
      </c>
      <c r="D14" s="2451"/>
      <c r="E14" s="1831"/>
      <c r="F14" s="1924"/>
      <c r="G14" s="1927"/>
      <c r="H14" s="1927"/>
      <c r="I14" s="1924"/>
      <c r="J14" s="1924"/>
      <c r="K14" s="1924"/>
      <c r="L14" s="1925">
        <f>K10-L11-L12-L13</f>
        <v>119349</v>
      </c>
      <c r="M14" s="807"/>
      <c r="N14" s="802"/>
      <c r="O14" s="784"/>
    </row>
    <row r="15" spans="1:15" s="775" customFormat="1" ht="10.5" customHeight="1" x14ac:dyDescent="0.2">
      <c r="A15" s="800"/>
      <c r="B15" s="2458" t="s">
        <v>40</v>
      </c>
      <c r="C15" s="2458"/>
      <c r="D15" s="2459"/>
      <c r="E15" s="1830">
        <v>4899</v>
      </c>
      <c r="F15" s="1920"/>
      <c r="G15" s="1921">
        <v>0</v>
      </c>
      <c r="H15" s="1921">
        <v>0</v>
      </c>
      <c r="I15" s="1920"/>
      <c r="J15" s="1920"/>
      <c r="K15" s="1924">
        <f>SUM(E15:H15)</f>
        <v>4899</v>
      </c>
      <c r="L15" s="1928"/>
      <c r="M15" s="810"/>
      <c r="N15" s="802"/>
      <c r="O15" s="784"/>
    </row>
    <row r="16" spans="1:15" s="775" customFormat="1" ht="10.5" customHeight="1" x14ac:dyDescent="0.2">
      <c r="A16" s="800"/>
      <c r="B16" s="2458" t="s">
        <v>41</v>
      </c>
      <c r="C16" s="2458"/>
      <c r="D16" s="2459"/>
      <c r="E16" s="1830">
        <v>50523</v>
      </c>
      <c r="F16" s="1920"/>
      <c r="G16" s="1921">
        <v>0</v>
      </c>
      <c r="H16" s="1921">
        <v>0</v>
      </c>
      <c r="I16" s="1924"/>
      <c r="J16" s="1924"/>
      <c r="K16" s="1924">
        <f>SUM(E16:H16)</f>
        <v>50523</v>
      </c>
      <c r="L16" s="1925"/>
      <c r="M16" s="807"/>
      <c r="N16" s="802"/>
      <c r="O16" s="784"/>
    </row>
    <row r="17" spans="1:15" s="775" customFormat="1" ht="10.5" customHeight="1" x14ac:dyDescent="0.2">
      <c r="A17" s="800"/>
      <c r="B17" s="2458" t="s">
        <v>42</v>
      </c>
      <c r="C17" s="2458"/>
      <c r="D17" s="2459"/>
      <c r="E17" s="1830">
        <v>387532</v>
      </c>
      <c r="F17" s="1920"/>
      <c r="G17" s="1921">
        <v>0</v>
      </c>
      <c r="H17" s="1921">
        <v>0</v>
      </c>
      <c r="I17" s="1924"/>
      <c r="J17" s="1924"/>
      <c r="K17" s="1924">
        <f>SUM(E17:H17)</f>
        <v>387532</v>
      </c>
      <c r="L17" s="1925"/>
      <c r="M17" s="807"/>
      <c r="N17" s="802"/>
      <c r="O17" s="803"/>
    </row>
    <row r="18" spans="1:15" s="775" customFormat="1" ht="10.5" customHeight="1" x14ac:dyDescent="0.2">
      <c r="A18" s="800"/>
      <c r="B18" s="2458" t="s">
        <v>45</v>
      </c>
      <c r="C18" s="2458"/>
      <c r="D18" s="2459"/>
      <c r="E18" s="1830">
        <v>-1771</v>
      </c>
      <c r="F18" s="1920"/>
      <c r="G18" s="1921">
        <v>0</v>
      </c>
      <c r="H18" s="1921">
        <v>0</v>
      </c>
      <c r="I18" s="1924"/>
      <c r="J18" s="1924"/>
      <c r="K18" s="1924">
        <f>SUM(E18:H18)</f>
        <v>-1771</v>
      </c>
      <c r="L18" s="1925"/>
      <c r="M18" s="807"/>
      <c r="N18" s="802"/>
      <c r="O18" s="784"/>
    </row>
    <row r="19" spans="1:15" s="775" customFormat="1" ht="10.5" customHeight="1" x14ac:dyDescent="0.2">
      <c r="A19" s="811"/>
      <c r="B19" s="809"/>
      <c r="C19" s="2450" t="s">
        <v>611</v>
      </c>
      <c r="D19" s="2451"/>
      <c r="E19" s="1831"/>
      <c r="F19" s="1924"/>
      <c r="G19" s="1927"/>
      <c r="H19" s="1927"/>
      <c r="I19" s="1924"/>
      <c r="J19" s="1924"/>
      <c r="K19" s="1924"/>
      <c r="L19" s="1926">
        <v>-306</v>
      </c>
      <c r="M19" s="807" t="s">
        <v>612</v>
      </c>
      <c r="N19" s="802"/>
      <c r="O19" s="784"/>
    </row>
    <row r="20" spans="1:15" s="775" customFormat="1" ht="10.5" customHeight="1" x14ac:dyDescent="0.2">
      <c r="A20" s="812"/>
      <c r="B20" s="809"/>
      <c r="C20" s="2450" t="s">
        <v>613</v>
      </c>
      <c r="D20" s="2451"/>
      <c r="E20" s="1831"/>
      <c r="F20" s="1924"/>
      <c r="G20" s="1927"/>
      <c r="H20" s="1927"/>
      <c r="I20" s="1924"/>
      <c r="J20" s="1924"/>
      <c r="K20" s="1924"/>
      <c r="L20" s="1926">
        <f>CC1_CQ_Cont!F43</f>
        <v>0</v>
      </c>
      <c r="M20" s="807" t="s">
        <v>614</v>
      </c>
      <c r="N20" s="802"/>
      <c r="O20" s="784"/>
    </row>
    <row r="21" spans="1:15" s="775" customFormat="1" ht="10.5" customHeight="1" x14ac:dyDescent="0.2">
      <c r="A21" s="812"/>
      <c r="B21" s="809"/>
      <c r="C21" s="2450" t="s">
        <v>615</v>
      </c>
      <c r="D21" s="2451"/>
      <c r="E21" s="1831"/>
      <c r="F21" s="1924"/>
      <c r="G21" s="1927"/>
      <c r="H21" s="1927"/>
      <c r="I21" s="1924"/>
      <c r="J21" s="1924"/>
      <c r="K21" s="1924"/>
      <c r="L21" s="1925">
        <f>K18-L19-L20</f>
        <v>-1465</v>
      </c>
      <c r="M21" s="807"/>
      <c r="N21" s="802"/>
      <c r="O21" s="784"/>
    </row>
    <row r="22" spans="1:15" s="775" customFormat="1" ht="10.5" customHeight="1" x14ac:dyDescent="0.2">
      <c r="A22" s="795"/>
      <c r="B22" s="2458" t="s">
        <v>48</v>
      </c>
      <c r="C22" s="2458"/>
      <c r="D22" s="2459"/>
      <c r="E22" s="1830">
        <v>24582</v>
      </c>
      <c r="F22" s="1920"/>
      <c r="G22" s="1921">
        <v>0</v>
      </c>
      <c r="H22" s="1921">
        <v>0</v>
      </c>
      <c r="I22" s="1920"/>
      <c r="J22" s="1920"/>
      <c r="K22" s="1924">
        <f t="shared" ref="K22:K27" si="0">SUM(E22:H22)</f>
        <v>24582</v>
      </c>
      <c r="L22" s="1928"/>
      <c r="M22" s="810"/>
      <c r="N22" s="808"/>
      <c r="O22" s="784"/>
    </row>
    <row r="23" spans="1:15" s="775" customFormat="1" ht="10.5" customHeight="1" x14ac:dyDescent="0.2">
      <c r="A23" s="800"/>
      <c r="B23" s="2458" t="s">
        <v>50</v>
      </c>
      <c r="C23" s="2458"/>
      <c r="D23" s="2459"/>
      <c r="E23" s="1830">
        <v>9679</v>
      </c>
      <c r="F23" s="1920"/>
      <c r="G23" s="1921">
        <v>0</v>
      </c>
      <c r="H23" s="1921">
        <v>0</v>
      </c>
      <c r="I23" s="1924"/>
      <c r="J23" s="1924"/>
      <c r="K23" s="1924">
        <f t="shared" si="0"/>
        <v>9679</v>
      </c>
      <c r="L23" s="1925"/>
      <c r="M23" s="807"/>
      <c r="N23" s="802"/>
      <c r="O23" s="784"/>
    </row>
    <row r="24" spans="1:15" s="775" customFormat="1" ht="10.5" customHeight="1" x14ac:dyDescent="0.2">
      <c r="A24" s="800"/>
      <c r="B24" s="2458" t="s">
        <v>51</v>
      </c>
      <c r="C24" s="2458"/>
      <c r="D24" s="2459"/>
      <c r="E24" s="1830">
        <v>1771</v>
      </c>
      <c r="F24" s="1920"/>
      <c r="G24" s="1921">
        <v>0</v>
      </c>
      <c r="H24" s="1921">
        <v>0</v>
      </c>
      <c r="I24" s="1924"/>
      <c r="J24" s="1924"/>
      <c r="K24" s="1924">
        <f t="shared" si="0"/>
        <v>1771</v>
      </c>
      <c r="L24" s="1925"/>
      <c r="M24" s="807"/>
      <c r="N24" s="802"/>
      <c r="O24" s="784"/>
    </row>
    <row r="25" spans="1:15" s="775" customFormat="1" ht="10.5" customHeight="1" x14ac:dyDescent="0.2">
      <c r="A25" s="800"/>
      <c r="B25" s="2458" t="s">
        <v>52</v>
      </c>
      <c r="C25" s="2458"/>
      <c r="D25" s="2459"/>
      <c r="E25" s="1830">
        <v>5575</v>
      </c>
      <c r="F25" s="1920"/>
      <c r="G25" s="1921">
        <v>0</v>
      </c>
      <c r="H25" s="1921">
        <v>0</v>
      </c>
      <c r="I25" s="1924"/>
      <c r="J25" s="1924"/>
      <c r="K25" s="1924">
        <f t="shared" si="0"/>
        <v>5575</v>
      </c>
      <c r="L25" s="1925"/>
      <c r="M25" s="807" t="s">
        <v>616</v>
      </c>
      <c r="N25" s="802"/>
      <c r="O25" s="784"/>
    </row>
    <row r="26" spans="1:15" s="775" customFormat="1" ht="10.5" customHeight="1" x14ac:dyDescent="0.2">
      <c r="A26" s="800"/>
      <c r="B26" s="2458" t="s">
        <v>53</v>
      </c>
      <c r="C26" s="2458"/>
      <c r="D26" s="2459"/>
      <c r="E26" s="1830">
        <v>1918</v>
      </c>
      <c r="F26" s="1920"/>
      <c r="G26" s="1921">
        <v>0</v>
      </c>
      <c r="H26" s="1921">
        <v>0</v>
      </c>
      <c r="I26" s="1924"/>
      <c r="J26" s="1924"/>
      <c r="K26" s="1924">
        <f t="shared" si="0"/>
        <v>1918</v>
      </c>
      <c r="L26" s="1925"/>
      <c r="M26" s="807" t="s">
        <v>617</v>
      </c>
      <c r="N26" s="802"/>
      <c r="O26" s="784"/>
    </row>
    <row r="27" spans="1:15" s="775" customFormat="1" ht="10.5" customHeight="1" x14ac:dyDescent="0.2">
      <c r="A27" s="800"/>
      <c r="B27" s="2458" t="s">
        <v>54</v>
      </c>
      <c r="C27" s="2458"/>
      <c r="D27" s="2459"/>
      <c r="E27" s="1830">
        <v>584</v>
      </c>
      <c r="F27" s="1920"/>
      <c r="G27" s="1921">
        <v>0</v>
      </c>
      <c r="H27" s="1921">
        <v>424</v>
      </c>
      <c r="I27" s="1924"/>
      <c r="J27" s="1924"/>
      <c r="K27" s="1924">
        <f t="shared" si="0"/>
        <v>1008</v>
      </c>
      <c r="L27" s="1925"/>
      <c r="M27" s="807"/>
      <c r="N27" s="802"/>
      <c r="O27" s="784"/>
    </row>
    <row r="28" spans="1:15" s="775" customFormat="1" ht="10.5" customHeight="1" x14ac:dyDescent="0.2">
      <c r="A28" s="812"/>
      <c r="B28" s="809"/>
      <c r="C28" s="2450" t="s">
        <v>618</v>
      </c>
      <c r="D28" s="2451"/>
      <c r="E28" s="1831"/>
      <c r="F28" s="1924"/>
      <c r="G28" s="1927"/>
      <c r="H28" s="1927"/>
      <c r="I28" s="1924"/>
      <c r="J28" s="1924"/>
      <c r="K28" s="1924"/>
      <c r="L28" s="1926">
        <v>0</v>
      </c>
      <c r="M28" s="807" t="s">
        <v>619</v>
      </c>
      <c r="N28" s="802"/>
      <c r="O28" s="784"/>
    </row>
    <row r="29" spans="1:15" s="775" customFormat="1" ht="10.5" customHeight="1" x14ac:dyDescent="0.2">
      <c r="A29" s="812"/>
      <c r="B29" s="809"/>
      <c r="C29" s="2450" t="s">
        <v>620</v>
      </c>
      <c r="D29" s="2451"/>
      <c r="E29" s="1831"/>
      <c r="F29" s="1924"/>
      <c r="G29" s="1927"/>
      <c r="H29" s="1927"/>
      <c r="I29" s="1924"/>
      <c r="J29" s="1924"/>
      <c r="K29" s="1924"/>
      <c r="L29" s="1926">
        <v>0</v>
      </c>
      <c r="M29" s="807" t="s">
        <v>621</v>
      </c>
      <c r="N29" s="802"/>
      <c r="O29" s="784"/>
    </row>
    <row r="30" spans="1:15" s="775" customFormat="1" ht="10.5" customHeight="1" x14ac:dyDescent="0.2">
      <c r="A30" s="812"/>
      <c r="B30" s="809"/>
      <c r="C30" s="2450" t="s">
        <v>605</v>
      </c>
      <c r="D30" s="2451"/>
      <c r="E30" s="1831"/>
      <c r="F30" s="1924"/>
      <c r="G30" s="1927"/>
      <c r="H30" s="1927"/>
      <c r="I30" s="1924"/>
      <c r="J30" s="1924"/>
      <c r="K30" s="1924"/>
      <c r="L30" s="1926">
        <v>500</v>
      </c>
      <c r="M30" s="807" t="s">
        <v>622</v>
      </c>
      <c r="N30" s="802"/>
      <c r="O30" s="784"/>
    </row>
    <row r="31" spans="1:15" s="775" customFormat="1" ht="10.5" customHeight="1" x14ac:dyDescent="0.2">
      <c r="A31" s="812"/>
      <c r="B31" s="809"/>
      <c r="C31" s="2450" t="s">
        <v>623</v>
      </c>
      <c r="D31" s="2451"/>
      <c r="E31" s="1831"/>
      <c r="F31" s="1924"/>
      <c r="G31" s="1927"/>
      <c r="H31" s="1927"/>
      <c r="I31" s="1924"/>
      <c r="J31" s="1924"/>
      <c r="K31" s="1924"/>
      <c r="L31" s="1926">
        <v>10</v>
      </c>
      <c r="M31" s="807" t="s">
        <v>624</v>
      </c>
      <c r="N31" s="802"/>
      <c r="O31" s="784"/>
    </row>
    <row r="32" spans="1:15" s="775" customFormat="1" ht="10.5" customHeight="1" x14ac:dyDescent="0.2">
      <c r="A32" s="812"/>
      <c r="B32" s="809"/>
      <c r="C32" s="2450" t="s">
        <v>625</v>
      </c>
      <c r="D32" s="2451"/>
      <c r="E32" s="1831"/>
      <c r="F32" s="1924"/>
      <c r="G32" s="1927"/>
      <c r="H32" s="1927"/>
      <c r="I32" s="1924"/>
      <c r="J32" s="1924"/>
      <c r="K32" s="1924"/>
      <c r="L32" s="1926">
        <v>3</v>
      </c>
      <c r="M32" s="807" t="s">
        <v>626</v>
      </c>
      <c r="N32" s="802"/>
      <c r="O32" s="784"/>
    </row>
    <row r="33" spans="1:15" s="775" customFormat="1" ht="10.5" customHeight="1" x14ac:dyDescent="0.2">
      <c r="A33" s="812"/>
      <c r="B33" s="809"/>
      <c r="C33" s="2450" t="s">
        <v>609</v>
      </c>
      <c r="D33" s="2451"/>
      <c r="E33" s="1831"/>
      <c r="F33" s="1924"/>
      <c r="G33" s="1927"/>
      <c r="H33" s="1927"/>
      <c r="I33" s="1924"/>
      <c r="J33" s="1924"/>
      <c r="K33" s="1924"/>
      <c r="L33" s="1926">
        <v>34</v>
      </c>
      <c r="M33" s="807"/>
      <c r="N33" s="802"/>
      <c r="O33" s="784"/>
    </row>
    <row r="34" spans="1:15" s="775" customFormat="1" ht="10.5" customHeight="1" x14ac:dyDescent="0.2">
      <c r="A34" s="812"/>
      <c r="B34" s="809"/>
      <c r="C34" s="2450" t="s">
        <v>627</v>
      </c>
      <c r="D34" s="2451"/>
      <c r="E34" s="1831"/>
      <c r="F34" s="1924"/>
      <c r="G34" s="1927"/>
      <c r="H34" s="1927"/>
      <c r="I34" s="1924"/>
      <c r="J34" s="1924"/>
      <c r="K34" s="1924"/>
      <c r="L34" s="1926">
        <v>0</v>
      </c>
      <c r="M34" s="807" t="s">
        <v>628</v>
      </c>
      <c r="N34" s="802"/>
      <c r="O34" s="784"/>
    </row>
    <row r="35" spans="1:15" s="775" customFormat="1" ht="10.5" customHeight="1" x14ac:dyDescent="0.2">
      <c r="A35" s="812"/>
      <c r="B35" s="809"/>
      <c r="C35" s="2450" t="s">
        <v>629</v>
      </c>
      <c r="D35" s="2451"/>
      <c r="E35" s="1831"/>
      <c r="F35" s="1924"/>
      <c r="G35" s="1927"/>
      <c r="H35" s="1927"/>
      <c r="I35" s="1924"/>
      <c r="J35" s="1924"/>
      <c r="K35" s="1924"/>
      <c r="L35" s="1926">
        <v>0</v>
      </c>
      <c r="M35" s="807" t="s">
        <v>630</v>
      </c>
      <c r="N35" s="802"/>
      <c r="O35" s="784"/>
    </row>
    <row r="36" spans="1:15" s="775" customFormat="1" ht="10.5" customHeight="1" x14ac:dyDescent="0.2">
      <c r="A36" s="812"/>
      <c r="B36" s="809"/>
      <c r="C36" s="2450" t="s">
        <v>631</v>
      </c>
      <c r="D36" s="2451"/>
      <c r="E36" s="1831"/>
      <c r="F36" s="1924"/>
      <c r="G36" s="1927"/>
      <c r="H36" s="1927"/>
      <c r="I36" s="1924"/>
      <c r="J36" s="1924"/>
      <c r="K36" s="1924"/>
      <c r="L36" s="1926">
        <v>424</v>
      </c>
      <c r="M36" s="807" t="s">
        <v>632</v>
      </c>
      <c r="N36" s="802"/>
      <c r="O36" s="784"/>
    </row>
    <row r="37" spans="1:15" s="775" customFormat="1" ht="10.5" customHeight="1" x14ac:dyDescent="0.2">
      <c r="A37" s="812"/>
      <c r="B37" s="809"/>
      <c r="C37" s="2450" t="s">
        <v>607</v>
      </c>
      <c r="D37" s="2451"/>
      <c r="E37" s="1831"/>
      <c r="F37" s="1924"/>
      <c r="G37" s="1927"/>
      <c r="H37" s="1927"/>
      <c r="I37" s="1924"/>
      <c r="J37" s="1924"/>
      <c r="K37" s="1924"/>
      <c r="L37" s="1926">
        <v>0</v>
      </c>
      <c r="M37" s="807" t="s">
        <v>633</v>
      </c>
      <c r="N37" s="802"/>
      <c r="O37" s="784"/>
    </row>
    <row r="38" spans="1:15" s="775" customFormat="1" ht="10.5" customHeight="1" x14ac:dyDescent="0.2">
      <c r="A38" s="812"/>
      <c r="B38" s="809"/>
      <c r="C38" s="2450" t="s">
        <v>634</v>
      </c>
      <c r="D38" s="2451"/>
      <c r="E38" s="1831"/>
      <c r="F38" s="1924"/>
      <c r="G38" s="1927"/>
      <c r="H38" s="1927"/>
      <c r="I38" s="1924"/>
      <c r="J38" s="1924"/>
      <c r="K38" s="1924"/>
      <c r="L38" s="1928">
        <f>K27-SUM(L28:L37)</f>
        <v>37</v>
      </c>
      <c r="M38" s="807"/>
      <c r="N38" s="802"/>
      <c r="O38" s="784"/>
    </row>
    <row r="39" spans="1:15" s="775" customFormat="1" ht="10.5" customHeight="1" x14ac:dyDescent="0.2">
      <c r="A39" s="800"/>
      <c r="B39" s="2458" t="s">
        <v>55</v>
      </c>
      <c r="C39" s="2458"/>
      <c r="D39" s="2459"/>
      <c r="E39" s="1830">
        <v>544</v>
      </c>
      <c r="F39" s="1920"/>
      <c r="G39" s="1921">
        <v>0</v>
      </c>
      <c r="H39" s="1921">
        <v>0</v>
      </c>
      <c r="I39" s="1924"/>
      <c r="J39" s="1924"/>
      <c r="K39" s="1924">
        <f>SUM(E39:H39)</f>
        <v>544</v>
      </c>
      <c r="L39" s="1929"/>
      <c r="M39" s="807"/>
      <c r="N39" s="802"/>
      <c r="O39" s="784"/>
    </row>
    <row r="40" spans="1:15" s="775" customFormat="1" ht="10.5" customHeight="1" x14ac:dyDescent="0.2">
      <c r="A40" s="812"/>
      <c r="B40" s="809"/>
      <c r="C40" s="2450" t="s">
        <v>635</v>
      </c>
      <c r="D40" s="2451"/>
      <c r="E40" s="1831"/>
      <c r="F40" s="1924"/>
      <c r="G40" s="1927"/>
      <c r="H40" s="1927"/>
      <c r="I40" s="1924"/>
      <c r="J40" s="1924"/>
      <c r="K40" s="1924"/>
      <c r="L40" s="1926">
        <v>55</v>
      </c>
      <c r="M40" s="807" t="s">
        <v>528</v>
      </c>
      <c r="N40" s="802"/>
      <c r="O40" s="784"/>
    </row>
    <row r="41" spans="1:15" s="775" customFormat="1" ht="10.5" customHeight="1" x14ac:dyDescent="0.2">
      <c r="A41" s="812"/>
      <c r="B41" s="809"/>
      <c r="C41" s="2450" t="s">
        <v>636</v>
      </c>
      <c r="D41" s="2451"/>
      <c r="E41" s="1831"/>
      <c r="F41" s="1924"/>
      <c r="G41" s="1927"/>
      <c r="H41" s="1927"/>
      <c r="I41" s="1924"/>
      <c r="J41" s="1924"/>
      <c r="K41" s="1924"/>
      <c r="L41" s="1926">
        <f>CC1_CQ!F33</f>
        <v>0</v>
      </c>
      <c r="M41" s="807" t="s">
        <v>549</v>
      </c>
      <c r="N41" s="802"/>
      <c r="O41" s="784"/>
    </row>
    <row r="42" spans="1:15" s="775" customFormat="1" ht="10.5" customHeight="1" x14ac:dyDescent="0.2">
      <c r="A42" s="812"/>
      <c r="B42" s="809"/>
      <c r="C42" s="2450" t="s">
        <v>637</v>
      </c>
      <c r="D42" s="2451"/>
      <c r="E42" s="1831"/>
      <c r="F42" s="1924"/>
      <c r="G42" s="1927"/>
      <c r="H42" s="1927"/>
      <c r="I42" s="1924"/>
      <c r="J42" s="1924"/>
      <c r="K42" s="1924"/>
      <c r="L42" s="1926">
        <v>888</v>
      </c>
      <c r="M42" s="807" t="s">
        <v>638</v>
      </c>
      <c r="N42" s="802"/>
      <c r="O42" s="784"/>
    </row>
    <row r="43" spans="1:15" s="775" customFormat="1" ht="10.5" customHeight="1" x14ac:dyDescent="0.2">
      <c r="A43" s="812"/>
      <c r="B43" s="809"/>
      <c r="C43" s="2450" t="s">
        <v>639</v>
      </c>
      <c r="D43" s="2451"/>
      <c r="E43" s="1831"/>
      <c r="F43" s="1924"/>
      <c r="G43" s="1927"/>
      <c r="H43" s="1927"/>
      <c r="I43" s="1924"/>
      <c r="J43" s="1924"/>
      <c r="K43" s="1924"/>
      <c r="L43" s="1926">
        <v>-83</v>
      </c>
      <c r="M43" s="807" t="s">
        <v>640</v>
      </c>
      <c r="N43" s="802"/>
      <c r="O43" s="784"/>
    </row>
    <row r="44" spans="1:15" s="775" customFormat="1" ht="10.5" customHeight="1" x14ac:dyDescent="0.2">
      <c r="A44" s="812"/>
      <c r="B44" s="809"/>
      <c r="C44" s="2450" t="s">
        <v>641</v>
      </c>
      <c r="D44" s="2451"/>
      <c r="E44" s="1831"/>
      <c r="F44" s="1924"/>
      <c r="G44" s="1927"/>
      <c r="H44" s="1927"/>
      <c r="I44" s="1924"/>
      <c r="J44" s="1924"/>
      <c r="K44" s="1924"/>
      <c r="L44" s="1926">
        <v>-272</v>
      </c>
      <c r="M44" s="807" t="s">
        <v>642</v>
      </c>
      <c r="N44" s="802"/>
      <c r="O44" s="784"/>
    </row>
    <row r="45" spans="1:15" s="775" customFormat="1" ht="10.5" customHeight="1" x14ac:dyDescent="0.2">
      <c r="A45" s="812"/>
      <c r="B45" s="809"/>
      <c r="C45" s="2450" t="s">
        <v>643</v>
      </c>
      <c r="D45" s="2451"/>
      <c r="E45" s="1831"/>
      <c r="F45" s="1924"/>
      <c r="G45" s="1927"/>
      <c r="H45" s="1927"/>
      <c r="I45" s="1924"/>
      <c r="J45" s="1924"/>
      <c r="K45" s="1924"/>
      <c r="L45" s="1926">
        <v>-44</v>
      </c>
      <c r="M45" s="807" t="s">
        <v>644</v>
      </c>
      <c r="N45" s="802"/>
      <c r="O45" s="784"/>
    </row>
    <row r="46" spans="1:15" s="775" customFormat="1" ht="10.5" customHeight="1" x14ac:dyDescent="0.2">
      <c r="A46" s="813"/>
      <c r="B46" s="2452" t="s">
        <v>57</v>
      </c>
      <c r="C46" s="2452"/>
      <c r="D46" s="2453"/>
      <c r="E46" s="1832"/>
      <c r="F46" s="1930"/>
      <c r="G46" s="1931"/>
      <c r="H46" s="1931"/>
      <c r="I46" s="1930"/>
      <c r="J46" s="1930"/>
      <c r="K46" s="1930"/>
      <c r="L46" s="1932"/>
      <c r="M46" s="814"/>
      <c r="N46" s="815"/>
      <c r="O46" s="784"/>
    </row>
    <row r="47" spans="1:15" s="775" customFormat="1" ht="10.5" customHeight="1" x14ac:dyDescent="0.2">
      <c r="A47" s="795"/>
      <c r="B47" s="816"/>
      <c r="C47" s="2454" t="s">
        <v>645</v>
      </c>
      <c r="D47" s="2455"/>
      <c r="E47" s="1830">
        <v>204</v>
      </c>
      <c r="F47" s="1920"/>
      <c r="G47" s="1921">
        <v>0</v>
      </c>
      <c r="H47" s="1921">
        <v>0</v>
      </c>
      <c r="I47" s="1920"/>
      <c r="J47" s="1920"/>
      <c r="K47" s="1920">
        <f>SUM(E47:H47)</f>
        <v>204</v>
      </c>
      <c r="L47" s="1928"/>
      <c r="M47" s="810" t="s">
        <v>646</v>
      </c>
      <c r="N47" s="808"/>
      <c r="O47" s="784"/>
    </row>
    <row r="48" spans="1:15" s="775" customFormat="1" ht="10.5" customHeight="1" x14ac:dyDescent="0.2">
      <c r="A48" s="800"/>
      <c r="B48" s="816"/>
      <c r="C48" s="2450" t="s">
        <v>47</v>
      </c>
      <c r="D48" s="2451"/>
      <c r="E48" s="1830">
        <v>20084</v>
      </c>
      <c r="F48" s="1920"/>
      <c r="G48" s="1921">
        <v>-98</v>
      </c>
      <c r="H48" s="1921">
        <v>0</v>
      </c>
      <c r="I48" s="1930"/>
      <c r="J48" s="1930"/>
      <c r="K48" s="1924">
        <f>SUM(E48:H48)</f>
        <v>19986</v>
      </c>
      <c r="L48" s="1925"/>
      <c r="M48" s="814"/>
      <c r="N48" s="815"/>
      <c r="O48" s="784"/>
    </row>
    <row r="49" spans="1:15" s="775" customFormat="1" ht="10.5" customHeight="1" x14ac:dyDescent="0.2">
      <c r="A49" s="800"/>
      <c r="B49" s="816"/>
      <c r="C49" s="806"/>
      <c r="D49" s="809" t="s">
        <v>607</v>
      </c>
      <c r="E49" s="1833"/>
      <c r="F49" s="1924"/>
      <c r="G49" s="1924"/>
      <c r="H49" s="1924"/>
      <c r="I49" s="1924"/>
      <c r="J49" s="1924"/>
      <c r="K49" s="1924"/>
      <c r="L49" s="1926">
        <v>5</v>
      </c>
      <c r="M49" s="807" t="s">
        <v>647</v>
      </c>
      <c r="N49" s="802"/>
      <c r="O49" s="784"/>
    </row>
    <row r="50" spans="1:15" s="775" customFormat="1" ht="10.5" customHeight="1" x14ac:dyDescent="0.2">
      <c r="A50" s="800"/>
      <c r="B50" s="817"/>
      <c r="C50" s="806"/>
      <c r="D50" s="809" t="s">
        <v>47</v>
      </c>
      <c r="E50" s="1834"/>
      <c r="F50" s="1922"/>
      <c r="G50" s="1922"/>
      <c r="H50" s="1922"/>
      <c r="I50" s="1922"/>
      <c r="J50" s="1922"/>
      <c r="K50" s="1922"/>
      <c r="L50" s="1923">
        <f>K48-L49</f>
        <v>19981</v>
      </c>
      <c r="M50" s="818"/>
      <c r="N50" s="798"/>
      <c r="O50" s="784"/>
    </row>
    <row r="51" spans="1:15" s="775" customFormat="1" ht="10.5" customHeight="1" x14ac:dyDescent="0.2">
      <c r="A51" s="2456" t="s">
        <v>58</v>
      </c>
      <c r="B51" s="2456"/>
      <c r="C51" s="2456"/>
      <c r="D51" s="2457"/>
      <c r="E51" s="1835">
        <f>SUM(E8:E50)</f>
        <v>642522</v>
      </c>
      <c r="F51" s="1933"/>
      <c r="G51" s="1933">
        <f>SUM(G8:G50)</f>
        <v>-365</v>
      </c>
      <c r="H51" s="1933">
        <f>SUM(H8:H50)</f>
        <v>424</v>
      </c>
      <c r="I51" s="1933"/>
      <c r="J51" s="1933"/>
      <c r="K51" s="1933">
        <f>SUM(K8:K50)</f>
        <v>642581</v>
      </c>
      <c r="L51" s="1934"/>
      <c r="M51" s="819"/>
      <c r="N51" s="820"/>
      <c r="O51" s="821"/>
    </row>
    <row r="52" spans="1:15" s="775" customFormat="1" ht="4.5" customHeight="1" x14ac:dyDescent="0.2">
      <c r="A52" s="2448"/>
      <c r="B52" s="2448"/>
      <c r="C52" s="2448"/>
      <c r="D52" s="2448"/>
      <c r="E52" s="2448"/>
      <c r="F52" s="2448"/>
      <c r="G52" s="2448"/>
      <c r="H52" s="2448"/>
      <c r="I52" s="2448"/>
      <c r="J52" s="2448"/>
      <c r="K52" s="2448"/>
      <c r="L52" s="2448"/>
      <c r="M52" s="2448"/>
      <c r="N52" s="2448"/>
      <c r="O52" s="2448"/>
    </row>
    <row r="53" spans="1:15" s="775" customFormat="1" ht="8.25" customHeight="1" x14ac:dyDescent="0.2">
      <c r="A53" s="2449" t="s">
        <v>589</v>
      </c>
      <c r="B53" s="2449"/>
      <c r="C53" s="2449"/>
      <c r="D53" s="2449"/>
      <c r="E53" s="2449"/>
      <c r="F53" s="2449"/>
      <c r="G53" s="2449"/>
      <c r="H53" s="2449"/>
      <c r="I53" s="2449"/>
      <c r="J53" s="2449"/>
      <c r="K53" s="2449"/>
      <c r="L53" s="2449"/>
      <c r="M53" s="2449"/>
      <c r="N53" s="2449"/>
      <c r="O53" s="2449"/>
    </row>
  </sheetData>
  <mergeCells count="50">
    <mergeCell ref="A7:D7"/>
    <mergeCell ref="A1:O1"/>
    <mergeCell ref="A3:D3"/>
    <mergeCell ref="E3:O3"/>
    <mergeCell ref="G4:H4"/>
    <mergeCell ref="A6:C6"/>
    <mergeCell ref="C19:D19"/>
    <mergeCell ref="B8:D8"/>
    <mergeCell ref="B9:D9"/>
    <mergeCell ref="B10:D10"/>
    <mergeCell ref="C11:D11"/>
    <mergeCell ref="C12:D12"/>
    <mergeCell ref="C13:D13"/>
    <mergeCell ref="C14:D14"/>
    <mergeCell ref="B15:D15"/>
    <mergeCell ref="B16:D16"/>
    <mergeCell ref="B17:D17"/>
    <mergeCell ref="B18:D18"/>
    <mergeCell ref="C31:D31"/>
    <mergeCell ref="C20:D20"/>
    <mergeCell ref="C21:D21"/>
    <mergeCell ref="B22:D22"/>
    <mergeCell ref="B23:D23"/>
    <mergeCell ref="B24:D24"/>
    <mergeCell ref="B25:D25"/>
    <mergeCell ref="B26:D26"/>
    <mergeCell ref="B27:D27"/>
    <mergeCell ref="C28:D28"/>
    <mergeCell ref="C29:D29"/>
    <mergeCell ref="C30:D30"/>
    <mergeCell ref="C43:D43"/>
    <mergeCell ref="C32:D32"/>
    <mergeCell ref="C33:D33"/>
    <mergeCell ref="C34:D34"/>
    <mergeCell ref="C35:D35"/>
    <mergeCell ref="C36:D36"/>
    <mergeCell ref="C37:D37"/>
    <mergeCell ref="C38:D38"/>
    <mergeCell ref="B39:D39"/>
    <mergeCell ref="C40:D40"/>
    <mergeCell ref="C41:D41"/>
    <mergeCell ref="C42:D42"/>
    <mergeCell ref="A52:O52"/>
    <mergeCell ref="A53:O53"/>
    <mergeCell ref="C44:D44"/>
    <mergeCell ref="C45:D45"/>
    <mergeCell ref="B46:D46"/>
    <mergeCell ref="C47:D47"/>
    <mergeCell ref="C48:D48"/>
    <mergeCell ref="A51:D51"/>
  </mergeCells>
  <pageMargins left="0.5" right="0.5" top="0.5" bottom="0.5" header="0.3" footer="0.3"/>
  <pageSetup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zoomScaleSheetLayoutView="100" workbookViewId="0">
      <selection activeCell="D52" sqref="D52"/>
    </sheetView>
  </sheetViews>
  <sheetFormatPr defaultColWidth="9.140625" defaultRowHeight="11.25" x14ac:dyDescent="0.2"/>
  <cols>
    <col min="1" max="3" width="2.140625" style="945" customWidth="1"/>
    <col min="4" max="4" width="62" style="945" customWidth="1"/>
    <col min="5" max="5" width="11.42578125" style="945" customWidth="1"/>
    <col min="6" max="6" width="1.28515625" style="945" customWidth="1"/>
    <col min="7" max="7" width="10" style="946" customWidth="1"/>
    <col min="8" max="8" width="9.28515625" style="946" customWidth="1"/>
    <col min="9" max="9" width="1.28515625" style="946" customWidth="1"/>
    <col min="10" max="10" width="4.28515625" style="946" customWidth="1"/>
    <col min="11" max="11" width="13.5703125" style="946" customWidth="1"/>
    <col min="12" max="12" width="7.85546875" style="945" customWidth="1"/>
    <col min="13" max="13" width="11.42578125" style="946" customWidth="1"/>
    <col min="14" max="15" width="1.28515625" style="946" customWidth="1"/>
    <col min="16" max="16" width="9.140625" style="946" customWidth="1"/>
    <col min="17" max="17" width="9.140625" style="945" customWidth="1"/>
    <col min="18" max="16384" width="9.140625" style="945"/>
  </cols>
  <sheetData>
    <row r="1" spans="1:15" s="911" customFormat="1" ht="14.25" customHeight="1" x14ac:dyDescent="0.2">
      <c r="A1" s="2408" t="s">
        <v>721</v>
      </c>
      <c r="B1" s="2408"/>
      <c r="C1" s="2408"/>
      <c r="D1" s="2408"/>
      <c r="E1" s="2408"/>
      <c r="F1" s="2408"/>
      <c r="G1" s="2408"/>
      <c r="H1" s="2408"/>
      <c r="I1" s="2408"/>
      <c r="J1" s="2408"/>
      <c r="K1" s="2408"/>
      <c r="L1" s="2408"/>
      <c r="M1" s="2408"/>
      <c r="N1" s="2408"/>
      <c r="O1" s="2408"/>
    </row>
    <row r="2" spans="1:15" s="912" customFormat="1" ht="8.25" customHeight="1" x14ac:dyDescent="0.15">
      <c r="A2" s="2471"/>
      <c r="B2" s="2471"/>
      <c r="C2" s="2471"/>
      <c r="D2" s="2471"/>
      <c r="E2" s="2471"/>
      <c r="F2" s="2471"/>
      <c r="G2" s="2471"/>
      <c r="H2" s="2471"/>
      <c r="I2" s="2471"/>
      <c r="J2" s="2471"/>
      <c r="K2" s="2471"/>
      <c r="L2" s="2471"/>
      <c r="M2" s="2471"/>
      <c r="N2" s="2471"/>
      <c r="O2" s="2471"/>
    </row>
    <row r="3" spans="1:15" s="912" customFormat="1" ht="10.5" customHeight="1" x14ac:dyDescent="0.15">
      <c r="A3" s="2472"/>
      <c r="B3" s="2472"/>
      <c r="C3" s="2472"/>
      <c r="D3" s="2472"/>
      <c r="E3" s="2473" t="s">
        <v>1220</v>
      </c>
      <c r="F3" s="2474"/>
      <c r="G3" s="2474"/>
      <c r="H3" s="2474"/>
      <c r="I3" s="2474"/>
      <c r="J3" s="2474"/>
      <c r="K3" s="2474"/>
      <c r="L3" s="2474"/>
      <c r="M3" s="2474"/>
      <c r="N3" s="2474"/>
      <c r="O3" s="2475"/>
    </row>
    <row r="4" spans="1:15" s="912" customFormat="1" ht="11.25" customHeight="1" x14ac:dyDescent="0.15">
      <c r="A4" s="2463" t="s">
        <v>1</v>
      </c>
      <c r="B4" s="2463"/>
      <c r="C4" s="2463"/>
      <c r="D4" s="2463"/>
      <c r="E4" s="913" t="s">
        <v>591</v>
      </c>
      <c r="F4" s="781"/>
      <c r="G4" s="2476" t="s">
        <v>722</v>
      </c>
      <c r="H4" s="2476"/>
      <c r="I4" s="781"/>
      <c r="J4" s="781"/>
      <c r="K4" s="781" t="s">
        <v>593</v>
      </c>
      <c r="L4" s="781"/>
      <c r="M4" s="781" t="s">
        <v>594</v>
      </c>
      <c r="N4" s="781"/>
      <c r="O4" s="784"/>
    </row>
    <row r="5" spans="1:15" s="912" customFormat="1" ht="10.5" customHeight="1" x14ac:dyDescent="0.15">
      <c r="A5" s="2478"/>
      <c r="B5" s="2478"/>
      <c r="C5" s="2478"/>
      <c r="D5" s="2478"/>
      <c r="E5" s="913" t="s">
        <v>595</v>
      </c>
      <c r="F5" s="781"/>
      <c r="G5" s="781"/>
      <c r="H5" s="781" t="s">
        <v>197</v>
      </c>
      <c r="I5" s="781"/>
      <c r="J5" s="781"/>
      <c r="K5" s="781" t="s">
        <v>596</v>
      </c>
      <c r="L5" s="781"/>
      <c r="M5" s="781" t="s">
        <v>597</v>
      </c>
      <c r="N5" s="781"/>
      <c r="O5" s="784"/>
    </row>
    <row r="6" spans="1:15" s="912" customFormat="1" ht="10.5" customHeight="1" x14ac:dyDescent="0.15">
      <c r="A6" s="2448" t="s">
        <v>723</v>
      </c>
      <c r="B6" s="2448"/>
      <c r="C6" s="2448"/>
      <c r="D6" s="2448"/>
      <c r="E6" s="914" t="s">
        <v>598</v>
      </c>
      <c r="F6" s="789"/>
      <c r="G6" s="789" t="s">
        <v>599</v>
      </c>
      <c r="H6" s="789" t="s">
        <v>600</v>
      </c>
      <c r="I6" s="789"/>
      <c r="J6" s="789"/>
      <c r="K6" s="789" t="s">
        <v>601</v>
      </c>
      <c r="L6" s="789" t="s">
        <v>602</v>
      </c>
      <c r="M6" s="789" t="s">
        <v>603</v>
      </c>
      <c r="N6" s="1603" t="s">
        <v>74</v>
      </c>
      <c r="O6" s="791"/>
    </row>
    <row r="7" spans="1:15" s="912" customFormat="1" ht="10.5" customHeight="1" x14ac:dyDescent="0.15">
      <c r="A7" s="795"/>
      <c r="B7" s="2460" t="s">
        <v>60</v>
      </c>
      <c r="C7" s="2460"/>
      <c r="D7" s="2460"/>
      <c r="E7" s="1836">
        <v>481044</v>
      </c>
      <c r="F7" s="1935"/>
      <c r="G7" s="1936">
        <v>0</v>
      </c>
      <c r="H7" s="1936">
        <v>0</v>
      </c>
      <c r="I7" s="1935"/>
      <c r="J7" s="1935"/>
      <c r="K7" s="1935">
        <f>SUM(E7:H7)</f>
        <v>481044</v>
      </c>
      <c r="L7" s="1937"/>
      <c r="M7" s="915"/>
      <c r="N7" s="916"/>
      <c r="O7" s="784"/>
    </row>
    <row r="8" spans="1:15" s="912" customFormat="1" ht="10.5" customHeight="1" x14ac:dyDescent="0.15">
      <c r="A8" s="800"/>
      <c r="B8" s="2456" t="s">
        <v>63</v>
      </c>
      <c r="C8" s="2456"/>
      <c r="D8" s="2456"/>
      <c r="E8" s="1837">
        <v>13543</v>
      </c>
      <c r="F8" s="1938"/>
      <c r="G8" s="1939">
        <v>0</v>
      </c>
      <c r="H8" s="1939">
        <v>0</v>
      </c>
      <c r="I8" s="1935"/>
      <c r="J8" s="1935"/>
      <c r="K8" s="1935">
        <f>SUM(E8:H8)</f>
        <v>13543</v>
      </c>
      <c r="L8" s="1940"/>
      <c r="M8" s="917"/>
      <c r="N8" s="918"/>
      <c r="O8" s="784"/>
    </row>
    <row r="9" spans="1:15" s="912" customFormat="1" ht="10.5" customHeight="1" x14ac:dyDescent="0.15">
      <c r="A9" s="800"/>
      <c r="B9" s="2456" t="s">
        <v>64</v>
      </c>
      <c r="C9" s="2456"/>
      <c r="D9" s="2456"/>
      <c r="E9" s="1837">
        <v>1917</v>
      </c>
      <c r="F9" s="1935"/>
      <c r="G9" s="1939">
        <v>0</v>
      </c>
      <c r="H9" s="1939">
        <v>0</v>
      </c>
      <c r="I9" s="1935"/>
      <c r="J9" s="1935"/>
      <c r="K9" s="1935">
        <f t="shared" ref="K9:K15" si="0">SUM(E9:H9)</f>
        <v>1917</v>
      </c>
      <c r="L9" s="1940"/>
      <c r="M9" s="917"/>
      <c r="N9" s="918"/>
      <c r="O9" s="784"/>
    </row>
    <row r="10" spans="1:15" s="912" customFormat="1" ht="10.5" customHeight="1" x14ac:dyDescent="0.15">
      <c r="A10" s="800"/>
      <c r="B10" s="2456" t="s">
        <v>65</v>
      </c>
      <c r="C10" s="2456"/>
      <c r="D10" s="2456"/>
      <c r="E10" s="1837">
        <v>50097</v>
      </c>
      <c r="F10" s="1935"/>
      <c r="G10" s="1939">
        <v>0</v>
      </c>
      <c r="H10" s="1939">
        <v>0</v>
      </c>
      <c r="I10" s="1935"/>
      <c r="J10" s="1935"/>
      <c r="K10" s="1935">
        <f t="shared" si="0"/>
        <v>50097</v>
      </c>
      <c r="L10" s="1941"/>
      <c r="M10" s="917"/>
      <c r="N10" s="918"/>
      <c r="O10" s="784"/>
    </row>
    <row r="11" spans="1:15" s="912" customFormat="1" ht="10.5" customHeight="1" x14ac:dyDescent="0.15">
      <c r="A11" s="795"/>
      <c r="B11" s="2456" t="s">
        <v>48</v>
      </c>
      <c r="C11" s="2456"/>
      <c r="D11" s="2456"/>
      <c r="E11" s="1837">
        <v>25895</v>
      </c>
      <c r="F11" s="1935"/>
      <c r="G11" s="1939">
        <v>0</v>
      </c>
      <c r="H11" s="1939">
        <v>0</v>
      </c>
      <c r="I11" s="1935"/>
      <c r="J11" s="1935"/>
      <c r="K11" s="1935">
        <f t="shared" si="0"/>
        <v>25895</v>
      </c>
      <c r="L11" s="1942"/>
      <c r="M11" s="915"/>
      <c r="N11" s="916"/>
      <c r="O11" s="784"/>
    </row>
    <row r="12" spans="1:15" s="912" customFormat="1" ht="10.5" customHeight="1" x14ac:dyDescent="0.15">
      <c r="A12" s="800"/>
      <c r="B12" s="2456" t="s">
        <v>66</v>
      </c>
      <c r="C12" s="2456"/>
      <c r="D12" s="2456"/>
      <c r="E12" s="1837">
        <v>9740</v>
      </c>
      <c r="F12" s="1935"/>
      <c r="G12" s="1939">
        <v>0</v>
      </c>
      <c r="H12" s="1939">
        <v>0</v>
      </c>
      <c r="I12" s="1935"/>
      <c r="J12" s="1935"/>
      <c r="K12" s="1935">
        <f t="shared" si="0"/>
        <v>9740</v>
      </c>
      <c r="L12" s="1941"/>
      <c r="M12" s="917"/>
      <c r="N12" s="918"/>
      <c r="O12" s="784"/>
    </row>
    <row r="13" spans="1:15" s="912" customFormat="1" ht="10.5" customHeight="1" x14ac:dyDescent="0.15">
      <c r="A13" s="800"/>
      <c r="B13" s="2456" t="s">
        <v>724</v>
      </c>
      <c r="C13" s="2456"/>
      <c r="D13" s="2456"/>
      <c r="E13" s="1837">
        <v>38</v>
      </c>
      <c r="F13" s="1935"/>
      <c r="G13" s="1939">
        <v>0</v>
      </c>
      <c r="H13" s="1939">
        <v>0</v>
      </c>
      <c r="I13" s="1935"/>
      <c r="J13" s="1935"/>
      <c r="K13" s="1935">
        <f t="shared" si="0"/>
        <v>38</v>
      </c>
      <c r="L13" s="1942"/>
      <c r="M13" s="917"/>
      <c r="N13" s="918"/>
      <c r="O13" s="784"/>
    </row>
    <row r="14" spans="1:15" s="912" customFormat="1" ht="10.5" customHeight="1" x14ac:dyDescent="0.15">
      <c r="A14" s="800"/>
      <c r="B14" s="2456" t="s">
        <v>68</v>
      </c>
      <c r="C14" s="2456"/>
      <c r="D14" s="2456"/>
      <c r="E14" s="1837">
        <v>16618</v>
      </c>
      <c r="F14" s="1935"/>
      <c r="G14" s="1939">
        <v>174</v>
      </c>
      <c r="H14" s="1939">
        <v>-115</v>
      </c>
      <c r="I14" s="1935"/>
      <c r="J14" s="1935"/>
      <c r="K14" s="1935">
        <f t="shared" si="0"/>
        <v>16677</v>
      </c>
      <c r="L14" s="1942"/>
      <c r="M14" s="919"/>
      <c r="N14" s="916"/>
      <c r="O14" s="784"/>
    </row>
    <row r="15" spans="1:15" s="912" customFormat="1" ht="10.5" customHeight="1" x14ac:dyDescent="0.15">
      <c r="A15" s="800"/>
      <c r="B15" s="2456" t="s">
        <v>69</v>
      </c>
      <c r="C15" s="2456"/>
      <c r="D15" s="2456"/>
      <c r="E15" s="1837">
        <v>5620</v>
      </c>
      <c r="F15" s="1935"/>
      <c r="G15" s="1939">
        <v>0</v>
      </c>
      <c r="H15" s="1939">
        <v>0</v>
      </c>
      <c r="I15" s="1935"/>
      <c r="J15" s="1935"/>
      <c r="K15" s="1935">
        <f t="shared" si="0"/>
        <v>5620</v>
      </c>
      <c r="L15" s="1941"/>
      <c r="M15" s="920"/>
      <c r="N15" s="918"/>
      <c r="O15" s="784"/>
    </row>
    <row r="16" spans="1:15" s="912" customFormat="1" ht="10.5" customHeight="1" x14ac:dyDescent="0.15">
      <c r="A16" s="921"/>
      <c r="B16" s="922"/>
      <c r="C16" s="2477" t="s">
        <v>725</v>
      </c>
      <c r="D16" s="2477"/>
      <c r="E16" s="1838"/>
      <c r="F16" s="1938"/>
      <c r="G16" s="1938"/>
      <c r="H16" s="1938"/>
      <c r="I16" s="1935"/>
      <c r="J16" s="1935"/>
      <c r="K16" s="1935"/>
      <c r="L16" s="1943">
        <v>4959</v>
      </c>
      <c r="M16" s="923" t="s">
        <v>575</v>
      </c>
      <c r="N16" s="918"/>
      <c r="O16" s="784"/>
    </row>
    <row r="17" spans="1:15" s="912" customFormat="1" ht="10.5" customHeight="1" x14ac:dyDescent="0.15">
      <c r="A17" s="921"/>
      <c r="B17" s="922"/>
      <c r="C17" s="2477" t="s">
        <v>726</v>
      </c>
      <c r="D17" s="2477"/>
      <c r="E17" s="1838"/>
      <c r="F17" s="1938"/>
      <c r="G17" s="1938"/>
      <c r="H17" s="1938"/>
      <c r="I17" s="1935"/>
      <c r="J17" s="1935"/>
      <c r="K17" s="1935"/>
      <c r="L17" s="1943">
        <v>627</v>
      </c>
      <c r="M17" s="923" t="s">
        <v>577</v>
      </c>
      <c r="N17" s="918"/>
      <c r="O17" s="784"/>
    </row>
    <row r="18" spans="1:15" s="912" customFormat="1" ht="10.5" customHeight="1" x14ac:dyDescent="0.15">
      <c r="A18" s="921"/>
      <c r="B18" s="922"/>
      <c r="C18" s="2477" t="s">
        <v>727</v>
      </c>
      <c r="D18" s="2477"/>
      <c r="E18" s="1838"/>
      <c r="F18" s="1938"/>
      <c r="G18" s="1938"/>
      <c r="H18" s="1938"/>
      <c r="I18" s="1935"/>
      <c r="J18" s="1935"/>
      <c r="K18" s="1935"/>
      <c r="L18" s="1943">
        <v>0</v>
      </c>
      <c r="M18" s="923"/>
      <c r="N18" s="918"/>
      <c r="O18" s="784"/>
    </row>
    <row r="19" spans="1:15" s="912" customFormat="1" ht="10.5" customHeight="1" x14ac:dyDescent="0.15">
      <c r="A19" s="921"/>
      <c r="B19" s="922"/>
      <c r="C19" s="2477" t="s">
        <v>728</v>
      </c>
      <c r="D19" s="2477"/>
      <c r="E19" s="1838"/>
      <c r="F19" s="1938"/>
      <c r="G19" s="1938"/>
      <c r="H19" s="1938"/>
      <c r="I19" s="1935"/>
      <c r="J19" s="1935"/>
      <c r="K19" s="1935"/>
      <c r="L19" s="1943">
        <v>0</v>
      </c>
      <c r="M19" s="923"/>
      <c r="N19" s="918"/>
      <c r="O19" s="784"/>
    </row>
    <row r="20" spans="1:15" s="912" customFormat="1" ht="10.5" customHeight="1" x14ac:dyDescent="0.15">
      <c r="A20" s="921"/>
      <c r="B20" s="922"/>
      <c r="C20" s="2477" t="s">
        <v>729</v>
      </c>
      <c r="D20" s="2477"/>
      <c r="E20" s="1838"/>
      <c r="F20" s="1938"/>
      <c r="G20" s="1938"/>
      <c r="H20" s="1938"/>
      <c r="I20" s="1938"/>
      <c r="J20" s="1938"/>
      <c r="K20" s="1938"/>
      <c r="L20" s="1941">
        <f>K15-L16-L17-L18-L19</f>
        <v>34</v>
      </c>
      <c r="M20" s="924"/>
      <c r="N20" s="925"/>
      <c r="O20" s="784"/>
    </row>
    <row r="21" spans="1:15" s="912" customFormat="1" ht="10.5" customHeight="1" x14ac:dyDescent="0.15">
      <c r="A21" s="2456" t="s">
        <v>70</v>
      </c>
      <c r="B21" s="2456"/>
      <c r="C21" s="2456"/>
      <c r="D21" s="2456"/>
      <c r="E21" s="1839">
        <f>SUM(E7:E20)</f>
        <v>604512</v>
      </c>
      <c r="F21" s="1944"/>
      <c r="G21" s="1944">
        <f>SUM(G7:G20)</f>
        <v>174</v>
      </c>
      <c r="H21" s="1944">
        <f>SUM(H7:H20)</f>
        <v>-115</v>
      </c>
      <c r="I21" s="1944"/>
      <c r="J21" s="1944"/>
      <c r="K21" s="1944">
        <f>SUM(K7:K20)</f>
        <v>604571</v>
      </c>
      <c r="L21" s="1945"/>
      <c r="M21" s="926"/>
      <c r="N21" s="927"/>
      <c r="O21" s="821"/>
    </row>
    <row r="22" spans="1:15" s="912" customFormat="1" ht="10.5" customHeight="1" x14ac:dyDescent="0.15">
      <c r="A22" s="2448" t="s">
        <v>197</v>
      </c>
      <c r="B22" s="2448"/>
      <c r="C22" s="2448"/>
      <c r="D22" s="2448"/>
      <c r="E22" s="1840"/>
      <c r="F22" s="1946"/>
      <c r="G22" s="1946"/>
      <c r="H22" s="1946"/>
      <c r="I22" s="1946"/>
      <c r="J22" s="1946"/>
      <c r="K22" s="1946"/>
      <c r="L22" s="1947"/>
      <c r="M22" s="928"/>
      <c r="N22" s="929"/>
      <c r="O22" s="794"/>
    </row>
    <row r="23" spans="1:15" s="912" customFormat="1" ht="10.5" customHeight="1" x14ac:dyDescent="0.15">
      <c r="A23" s="811"/>
      <c r="B23" s="2460" t="s">
        <v>730</v>
      </c>
      <c r="C23" s="2460"/>
      <c r="D23" s="2460"/>
      <c r="E23" s="1841">
        <v>2825</v>
      </c>
      <c r="F23" s="1935"/>
      <c r="G23" s="1948">
        <v>0</v>
      </c>
      <c r="H23" s="1948">
        <v>0</v>
      </c>
      <c r="I23" s="1935"/>
      <c r="J23" s="1935"/>
      <c r="K23" s="1935">
        <f>SUM(E23:H23)</f>
        <v>2825</v>
      </c>
      <c r="L23" s="1942"/>
      <c r="M23" s="930"/>
      <c r="N23" s="916"/>
      <c r="O23" s="931"/>
    </row>
    <row r="24" spans="1:15" s="912" customFormat="1" ht="10.5" customHeight="1" x14ac:dyDescent="0.15">
      <c r="A24" s="811"/>
      <c r="B24" s="922"/>
      <c r="C24" s="2477" t="s">
        <v>731</v>
      </c>
      <c r="D24" s="2477"/>
      <c r="E24" s="1837"/>
      <c r="F24" s="1938"/>
      <c r="G24" s="1939"/>
      <c r="H24" s="1939"/>
      <c r="I24" s="1935"/>
      <c r="J24" s="1935"/>
      <c r="K24" s="1935"/>
      <c r="L24" s="1943">
        <v>2825</v>
      </c>
      <c r="M24" s="923" t="s">
        <v>555</v>
      </c>
      <c r="N24" s="918"/>
      <c r="O24" s="932"/>
    </row>
    <row r="25" spans="1:15" s="912" customFormat="1" ht="10.5" customHeight="1" x14ac:dyDescent="0.15">
      <c r="A25" s="811"/>
      <c r="B25" s="922"/>
      <c r="C25" s="2477" t="s">
        <v>732</v>
      </c>
      <c r="D25" s="2477"/>
      <c r="E25" s="1837"/>
      <c r="F25" s="1938"/>
      <c r="G25" s="1939"/>
      <c r="H25" s="1939"/>
      <c r="I25" s="1935"/>
      <c r="J25" s="1935"/>
      <c r="K25" s="1935"/>
      <c r="L25" s="1943">
        <v>0</v>
      </c>
      <c r="M25" s="923" t="s">
        <v>733</v>
      </c>
      <c r="N25" s="918"/>
      <c r="O25" s="932"/>
    </row>
    <row r="26" spans="1:15" s="912" customFormat="1" ht="10.5" customHeight="1" x14ac:dyDescent="0.15">
      <c r="A26" s="811"/>
      <c r="B26" s="922"/>
      <c r="C26" s="2477" t="s">
        <v>734</v>
      </c>
      <c r="D26" s="2477"/>
      <c r="E26" s="1837"/>
      <c r="F26" s="1938"/>
      <c r="G26" s="1939"/>
      <c r="H26" s="1939"/>
      <c r="I26" s="1935"/>
      <c r="J26" s="1935"/>
      <c r="K26" s="1935"/>
      <c r="L26" s="1943">
        <v>0</v>
      </c>
      <c r="M26" s="923" t="s">
        <v>735</v>
      </c>
      <c r="N26" s="918"/>
      <c r="O26" s="932"/>
    </row>
    <row r="27" spans="1:15" s="912" customFormat="1" ht="10.5" customHeight="1" x14ac:dyDescent="0.15">
      <c r="A27" s="812"/>
      <c r="B27" s="2460" t="s">
        <v>736</v>
      </c>
      <c r="C27" s="2460"/>
      <c r="D27" s="2460"/>
      <c r="E27" s="1837">
        <v>13525</v>
      </c>
      <c r="F27" s="1935"/>
      <c r="G27" s="1939">
        <v>0</v>
      </c>
      <c r="H27" s="1939">
        <v>0</v>
      </c>
      <c r="I27" s="1935"/>
      <c r="J27" s="1935"/>
      <c r="K27" s="1935">
        <f>SUM(E27:H27)</f>
        <v>13525</v>
      </c>
      <c r="L27" s="1941"/>
      <c r="M27" s="923" t="s">
        <v>738</v>
      </c>
      <c r="N27" s="918"/>
      <c r="O27" s="932"/>
    </row>
    <row r="28" spans="1:15" s="912" customFormat="1" ht="10.5" customHeight="1" x14ac:dyDescent="0.15">
      <c r="A28" s="812"/>
      <c r="B28" s="796"/>
      <c r="C28" s="2477" t="s">
        <v>737</v>
      </c>
      <c r="D28" s="2477"/>
      <c r="E28" s="1837"/>
      <c r="F28" s="1935"/>
      <c r="G28" s="1939"/>
      <c r="H28" s="1939"/>
      <c r="I28" s="1935"/>
      <c r="J28" s="1935"/>
      <c r="K28" s="1935"/>
      <c r="L28" s="1943">
        <v>2</v>
      </c>
      <c r="M28" s="923"/>
      <c r="N28" s="918"/>
      <c r="O28" s="932"/>
    </row>
    <row r="29" spans="1:15" s="912" customFormat="1" ht="10.5" customHeight="1" x14ac:dyDescent="0.15">
      <c r="A29" s="812"/>
      <c r="B29" s="796"/>
      <c r="C29" s="2477" t="s">
        <v>736</v>
      </c>
      <c r="D29" s="2477"/>
      <c r="E29" s="1837"/>
      <c r="F29" s="1935"/>
      <c r="G29" s="1939"/>
      <c r="H29" s="1939"/>
      <c r="I29" s="1935"/>
      <c r="J29" s="1935"/>
      <c r="K29" s="1935"/>
      <c r="L29" s="1941">
        <f>K27-L28</f>
        <v>13523</v>
      </c>
      <c r="M29" s="923"/>
      <c r="N29" s="918"/>
      <c r="O29" s="932"/>
    </row>
    <row r="30" spans="1:15" s="912" customFormat="1" ht="10.5" customHeight="1" x14ac:dyDescent="0.15">
      <c r="A30" s="812"/>
      <c r="B30" s="2460" t="s">
        <v>739</v>
      </c>
      <c r="C30" s="2460"/>
      <c r="D30" s="2460"/>
      <c r="E30" s="1837">
        <v>128</v>
      </c>
      <c r="F30" s="1935"/>
      <c r="G30" s="1939">
        <v>0</v>
      </c>
      <c r="H30" s="1939">
        <v>0</v>
      </c>
      <c r="I30" s="1935"/>
      <c r="J30" s="1935"/>
      <c r="K30" s="1935">
        <f>SUM(E30:H30)</f>
        <v>128</v>
      </c>
      <c r="L30" s="1941"/>
      <c r="M30" s="923" t="s">
        <v>740</v>
      </c>
      <c r="N30" s="918"/>
      <c r="O30" s="933"/>
    </row>
    <row r="31" spans="1:15" s="912" customFormat="1" ht="10.5" customHeight="1" x14ac:dyDescent="0.15">
      <c r="A31" s="812"/>
      <c r="B31" s="2460" t="s">
        <v>741</v>
      </c>
      <c r="C31" s="2460"/>
      <c r="D31" s="2460"/>
      <c r="E31" s="1837">
        <v>20535</v>
      </c>
      <c r="F31" s="1935"/>
      <c r="G31" s="1939">
        <v>-538</v>
      </c>
      <c r="H31" s="1939">
        <v>538</v>
      </c>
      <c r="I31" s="1935"/>
      <c r="J31" s="1935"/>
      <c r="K31" s="1935">
        <f>SUM(E31:H31)</f>
        <v>20535</v>
      </c>
      <c r="L31" s="1941"/>
      <c r="M31" s="923" t="s">
        <v>513</v>
      </c>
      <c r="N31" s="918"/>
      <c r="O31" s="933"/>
    </row>
    <row r="32" spans="1:15" s="912" customFormat="1" ht="10.5" customHeight="1" x14ac:dyDescent="0.15">
      <c r="A32" s="812"/>
      <c r="B32" s="922"/>
      <c r="C32" s="2477" t="s">
        <v>532</v>
      </c>
      <c r="D32" s="2477"/>
      <c r="E32" s="1837"/>
      <c r="F32" s="1938"/>
      <c r="G32" s="1939"/>
      <c r="H32" s="1939"/>
      <c r="I32" s="1935"/>
      <c r="J32" s="1935"/>
      <c r="K32" s="1935"/>
      <c r="L32" s="1943">
        <v>55</v>
      </c>
      <c r="M32" s="923" t="s">
        <v>742</v>
      </c>
      <c r="N32" s="918"/>
      <c r="O32" s="933"/>
    </row>
    <row r="33" spans="1:15" s="912" customFormat="1" ht="10.5" customHeight="1" x14ac:dyDescent="0.15">
      <c r="A33" s="812"/>
      <c r="B33" s="922"/>
      <c r="C33" s="2477" t="s">
        <v>743</v>
      </c>
      <c r="D33" s="2477"/>
      <c r="E33" s="1837"/>
      <c r="F33" s="1938"/>
      <c r="G33" s="1939"/>
      <c r="H33" s="1939"/>
      <c r="I33" s="1935"/>
      <c r="J33" s="1935"/>
      <c r="K33" s="1935"/>
      <c r="L33" s="1941">
        <f>K31-L32</f>
        <v>20480</v>
      </c>
      <c r="M33" s="923"/>
      <c r="N33" s="918"/>
      <c r="O33" s="933"/>
    </row>
    <row r="34" spans="1:15" s="912" customFormat="1" ht="10.5" customHeight="1" x14ac:dyDescent="0.15">
      <c r="A34" s="812"/>
      <c r="B34" s="2460" t="s">
        <v>744</v>
      </c>
      <c r="C34" s="2460"/>
      <c r="D34" s="2460"/>
      <c r="E34" s="1837">
        <v>815</v>
      </c>
      <c r="F34" s="1935"/>
      <c r="G34" s="1939">
        <v>-1</v>
      </c>
      <c r="H34" s="1939">
        <v>1</v>
      </c>
      <c r="I34" s="1935"/>
      <c r="J34" s="1935"/>
      <c r="K34" s="1935">
        <f>SUM(E34:H34)</f>
        <v>815</v>
      </c>
      <c r="L34" s="1941"/>
      <c r="M34" s="923" t="s">
        <v>515</v>
      </c>
      <c r="N34" s="918"/>
      <c r="O34" s="933"/>
    </row>
    <row r="35" spans="1:15" s="912" customFormat="1" ht="10.5" customHeight="1" x14ac:dyDescent="0.15">
      <c r="A35" s="812"/>
      <c r="B35" s="796"/>
      <c r="C35" s="2479" t="s">
        <v>661</v>
      </c>
      <c r="D35" s="2479"/>
      <c r="E35" s="1837"/>
      <c r="F35" s="1938"/>
      <c r="G35" s="1939"/>
      <c r="H35" s="1939"/>
      <c r="I35" s="1935"/>
      <c r="J35" s="1935"/>
      <c r="K35" s="1935"/>
      <c r="L35" s="1943">
        <v>72</v>
      </c>
      <c r="M35" s="923" t="s">
        <v>530</v>
      </c>
      <c r="N35" s="918"/>
      <c r="O35" s="933"/>
    </row>
    <row r="36" spans="1:15" s="912" customFormat="1" ht="10.5" customHeight="1" x14ac:dyDescent="0.15">
      <c r="A36" s="812"/>
      <c r="B36" s="796"/>
      <c r="C36" s="2479" t="s">
        <v>745</v>
      </c>
      <c r="D36" s="2479"/>
      <c r="E36" s="1837"/>
      <c r="F36" s="1938"/>
      <c r="G36" s="1939"/>
      <c r="H36" s="1939"/>
      <c r="I36" s="1935"/>
      <c r="J36" s="1935"/>
      <c r="K36" s="1935"/>
      <c r="L36" s="1943">
        <v>3</v>
      </c>
      <c r="M36" s="923" t="s">
        <v>746</v>
      </c>
      <c r="N36" s="918"/>
      <c r="O36" s="933"/>
    </row>
    <row r="37" spans="1:15" s="912" customFormat="1" ht="10.5" customHeight="1" x14ac:dyDescent="0.15">
      <c r="A37" s="812"/>
      <c r="B37" s="796"/>
      <c r="C37" s="2477" t="s">
        <v>47</v>
      </c>
      <c r="D37" s="2477"/>
      <c r="E37" s="1837"/>
      <c r="F37" s="1938"/>
      <c r="G37" s="1939"/>
      <c r="H37" s="1939"/>
      <c r="I37" s="1935"/>
      <c r="J37" s="1935"/>
      <c r="K37" s="1935"/>
      <c r="L37" s="1941">
        <f>K34-L35-L36</f>
        <v>740</v>
      </c>
      <c r="M37" s="923"/>
      <c r="N37" s="918"/>
      <c r="O37" s="933"/>
    </row>
    <row r="38" spans="1:15" s="912" customFormat="1" ht="10.5" customHeight="1" x14ac:dyDescent="0.15">
      <c r="A38" s="812"/>
      <c r="B38" s="2460" t="s">
        <v>747</v>
      </c>
      <c r="C38" s="2460"/>
      <c r="D38" s="2460"/>
      <c r="E38" s="1837">
        <v>182</v>
      </c>
      <c r="F38" s="1935"/>
      <c r="G38" s="1939">
        <v>0</v>
      </c>
      <c r="H38" s="1939">
        <v>0</v>
      </c>
      <c r="I38" s="1935"/>
      <c r="J38" s="1935"/>
      <c r="K38" s="1935">
        <f>SUM(E38:H38)</f>
        <v>182</v>
      </c>
      <c r="L38" s="1941"/>
      <c r="M38" s="923"/>
      <c r="N38" s="918"/>
      <c r="O38" s="934"/>
    </row>
    <row r="39" spans="1:15" s="912" customFormat="1" ht="10.5" customHeight="1" x14ac:dyDescent="0.15">
      <c r="A39" s="812"/>
      <c r="B39" s="796"/>
      <c r="C39" s="2479" t="s">
        <v>748</v>
      </c>
      <c r="D39" s="2479"/>
      <c r="E39" s="1838"/>
      <c r="F39" s="1938"/>
      <c r="G39" s="1939"/>
      <c r="H39" s="1948"/>
      <c r="I39" s="1935"/>
      <c r="J39" s="1935"/>
      <c r="K39" s="1935"/>
      <c r="L39" s="1943">
        <v>124</v>
      </c>
      <c r="M39" s="923" t="s">
        <v>518</v>
      </c>
      <c r="N39" s="918"/>
      <c r="O39" s="934"/>
    </row>
    <row r="40" spans="1:15" s="912" customFormat="1" ht="10.5" customHeight="1" x14ac:dyDescent="0.15">
      <c r="A40" s="812"/>
      <c r="B40" s="796"/>
      <c r="C40" s="2479" t="s">
        <v>749</v>
      </c>
      <c r="D40" s="2479"/>
      <c r="E40" s="1838"/>
      <c r="F40" s="1938"/>
      <c r="G40" s="1939"/>
      <c r="H40" s="1948"/>
      <c r="I40" s="1935"/>
      <c r="J40" s="1935"/>
      <c r="K40" s="1935"/>
      <c r="L40" s="1943">
        <v>17</v>
      </c>
      <c r="M40" s="923" t="s">
        <v>560</v>
      </c>
      <c r="N40" s="918"/>
      <c r="O40" s="934"/>
    </row>
    <row r="41" spans="1:15" s="912" customFormat="1" ht="10.5" customHeight="1" x14ac:dyDescent="0.15">
      <c r="A41" s="812"/>
      <c r="B41" s="796"/>
      <c r="C41" s="2479" t="s">
        <v>750</v>
      </c>
      <c r="D41" s="2479"/>
      <c r="E41" s="1838"/>
      <c r="F41" s="1938"/>
      <c r="G41" s="1939"/>
      <c r="H41" s="1948"/>
      <c r="I41" s="1935"/>
      <c r="J41" s="1935"/>
      <c r="K41" s="1935"/>
      <c r="L41" s="1943">
        <v>23</v>
      </c>
      <c r="M41" s="923" t="s">
        <v>579</v>
      </c>
      <c r="N41" s="918"/>
      <c r="O41" s="934"/>
    </row>
    <row r="42" spans="1:15" s="912" customFormat="1" ht="10.5" customHeight="1" x14ac:dyDescent="0.15">
      <c r="A42" s="812"/>
      <c r="B42" s="796"/>
      <c r="C42" s="2479" t="s">
        <v>751</v>
      </c>
      <c r="D42" s="2479"/>
      <c r="E42" s="1842"/>
      <c r="F42" s="1949"/>
      <c r="G42" s="1949"/>
      <c r="H42" s="1950"/>
      <c r="I42" s="1950"/>
      <c r="J42" s="1950"/>
      <c r="K42" s="1950"/>
      <c r="L42" s="1951">
        <f>K38-L39-L40-L41</f>
        <v>18</v>
      </c>
      <c r="M42" s="924"/>
      <c r="N42" s="925"/>
      <c r="O42" s="935"/>
    </row>
    <row r="43" spans="1:15" s="912" customFormat="1" ht="10.5" customHeight="1" x14ac:dyDescent="0.15">
      <c r="A43" s="2456" t="s">
        <v>752</v>
      </c>
      <c r="B43" s="2456"/>
      <c r="C43" s="2456"/>
      <c r="D43" s="2456"/>
      <c r="E43" s="1839">
        <f>SUM(E23:E42)</f>
        <v>38010</v>
      </c>
      <c r="F43" s="1944"/>
      <c r="G43" s="1944">
        <f>SUM(G23:G42)</f>
        <v>-539</v>
      </c>
      <c r="H43" s="1944">
        <f>SUM(H23:H42)</f>
        <v>539</v>
      </c>
      <c r="I43" s="1944"/>
      <c r="J43" s="1944"/>
      <c r="K43" s="1944">
        <f>SUM(K23:K42)</f>
        <v>38010</v>
      </c>
      <c r="L43" s="1952"/>
      <c r="M43" s="936"/>
      <c r="N43" s="927"/>
      <c r="O43" s="937"/>
    </row>
    <row r="44" spans="1:15" s="912" customFormat="1" ht="10.5" customHeight="1" x14ac:dyDescent="0.15">
      <c r="A44" s="2456" t="s">
        <v>753</v>
      </c>
      <c r="B44" s="2456"/>
      <c r="C44" s="2456"/>
      <c r="D44" s="2456"/>
      <c r="E44" s="1843">
        <f>E21+E43</f>
        <v>642522</v>
      </c>
      <c r="F44" s="1953"/>
      <c r="G44" s="1953">
        <f>G21+G43</f>
        <v>-365</v>
      </c>
      <c r="H44" s="1953">
        <f>H21+H43</f>
        <v>424</v>
      </c>
      <c r="I44" s="1953"/>
      <c r="J44" s="1953"/>
      <c r="K44" s="1953">
        <f>K21+K43</f>
        <v>642581</v>
      </c>
      <c r="L44" s="1954"/>
      <c r="M44" s="938"/>
      <c r="N44" s="939"/>
      <c r="O44" s="940"/>
    </row>
    <row r="45" spans="1:15" s="941" customFormat="1" ht="4.5" customHeight="1" x14ac:dyDescent="0.15">
      <c r="A45" s="2482"/>
      <c r="B45" s="2482"/>
      <c r="C45" s="2482"/>
      <c r="D45" s="2482"/>
      <c r="E45" s="2482"/>
      <c r="F45" s="2482"/>
      <c r="G45" s="2482"/>
      <c r="H45" s="2482"/>
      <c r="I45" s="2482"/>
      <c r="J45" s="2482"/>
      <c r="K45" s="2482"/>
      <c r="L45" s="2482"/>
      <c r="M45" s="2482"/>
      <c r="N45" s="2482"/>
      <c r="O45" s="2482"/>
    </row>
    <row r="46" spans="1:15" s="942" customFormat="1" ht="33.75" customHeight="1" x14ac:dyDescent="0.15">
      <c r="A46" s="943" t="s">
        <v>72</v>
      </c>
      <c r="B46" s="2480" t="s">
        <v>1266</v>
      </c>
      <c r="C46" s="2480"/>
      <c r="D46" s="2480"/>
      <c r="E46" s="2480"/>
      <c r="F46" s="2480"/>
      <c r="G46" s="2480"/>
      <c r="H46" s="2480"/>
      <c r="I46" s="2480"/>
      <c r="J46" s="2480"/>
      <c r="K46" s="2480"/>
      <c r="L46" s="2480"/>
      <c r="M46" s="2480"/>
      <c r="N46" s="2480"/>
      <c r="O46" s="2480"/>
    </row>
    <row r="47" spans="1:15" s="942" customFormat="1" ht="8.25" customHeight="1" x14ac:dyDescent="0.15">
      <c r="A47" s="944" t="s">
        <v>74</v>
      </c>
      <c r="B47" s="2481" t="s">
        <v>754</v>
      </c>
      <c r="C47" s="2481"/>
      <c r="D47" s="2481"/>
      <c r="E47" s="2481"/>
      <c r="F47" s="2481"/>
      <c r="G47" s="2481"/>
      <c r="H47" s="2481"/>
      <c r="I47" s="2481"/>
      <c r="J47" s="2481"/>
      <c r="K47" s="2481"/>
      <c r="L47" s="2481"/>
      <c r="M47" s="2481"/>
      <c r="N47" s="2481"/>
      <c r="O47" s="2481"/>
    </row>
  </sheetData>
  <sheetProtection selectLockedCells="1"/>
  <mergeCells count="49">
    <mergeCell ref="B46:O46"/>
    <mergeCell ref="B47:O47"/>
    <mergeCell ref="C41:D41"/>
    <mergeCell ref="C42:D42"/>
    <mergeCell ref="A43:D43"/>
    <mergeCell ref="A44:D44"/>
    <mergeCell ref="A45:O45"/>
    <mergeCell ref="C40:D40"/>
    <mergeCell ref="C29:D29"/>
    <mergeCell ref="B30:D30"/>
    <mergeCell ref="B31:D31"/>
    <mergeCell ref="C32:D32"/>
    <mergeCell ref="C33:D33"/>
    <mergeCell ref="B34:D34"/>
    <mergeCell ref="C35:D35"/>
    <mergeCell ref="C36:D36"/>
    <mergeCell ref="C37:D37"/>
    <mergeCell ref="B38:D38"/>
    <mergeCell ref="C39:D39"/>
    <mergeCell ref="C28:D28"/>
    <mergeCell ref="C17:D17"/>
    <mergeCell ref="C18:D18"/>
    <mergeCell ref="C19:D19"/>
    <mergeCell ref="C20:D20"/>
    <mergeCell ref="A21:D21"/>
    <mergeCell ref="A22:D22"/>
    <mergeCell ref="B23:D23"/>
    <mergeCell ref="C24:D24"/>
    <mergeCell ref="C25:D25"/>
    <mergeCell ref="C26:D26"/>
    <mergeCell ref="B27:D27"/>
    <mergeCell ref="C16:D16"/>
    <mergeCell ref="A5:D5"/>
    <mergeCell ref="A6:D6"/>
    <mergeCell ref="B7:D7"/>
    <mergeCell ref="B8:D8"/>
    <mergeCell ref="B9:D9"/>
    <mergeCell ref="B10:D10"/>
    <mergeCell ref="B11:D11"/>
    <mergeCell ref="B12:D12"/>
    <mergeCell ref="B13:D13"/>
    <mergeCell ref="B14:D14"/>
    <mergeCell ref="B15:D15"/>
    <mergeCell ref="A1:O1"/>
    <mergeCell ref="A2:O2"/>
    <mergeCell ref="A3:D3"/>
    <mergeCell ref="E3:O3"/>
    <mergeCell ref="A4:D4"/>
    <mergeCell ref="G4:H4"/>
  </mergeCells>
  <pageMargins left="0.5" right="0.5" top="0.5" bottom="0.5" header="0.3" footer="0.3"/>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zoomScaleSheetLayoutView="100" workbookViewId="0">
      <selection activeCell="D43" sqref="D43"/>
    </sheetView>
  </sheetViews>
  <sheetFormatPr defaultColWidth="9.140625" defaultRowHeight="12.75" x14ac:dyDescent="0.2"/>
  <cols>
    <col min="1" max="2" width="2.140625" style="859" customWidth="1"/>
    <col min="3" max="3" width="90.5703125" style="859" customWidth="1"/>
    <col min="4" max="4" width="7.85546875" style="859" customWidth="1"/>
    <col min="5" max="5" width="1.28515625" style="859" customWidth="1"/>
    <col min="6" max="6" width="6.5703125" style="859" customWidth="1"/>
    <col min="7" max="7" width="1.28515625" style="859" customWidth="1"/>
    <col min="8" max="8" width="6.5703125" style="859" customWidth="1"/>
    <col min="9" max="9" width="1.28515625" style="859" customWidth="1"/>
    <col min="10" max="10" width="6.5703125" style="859" customWidth="1"/>
    <col min="11" max="11" width="1.28515625" style="859" customWidth="1"/>
    <col min="12" max="12" width="6.5703125" style="859" customWidth="1"/>
    <col min="13" max="13" width="1.28515625" style="859" customWidth="1"/>
    <col min="14" max="14" width="9.140625" style="860" customWidth="1"/>
    <col min="15" max="15" width="9.140625" style="859" customWidth="1"/>
    <col min="16" max="16384" width="9.140625" style="859"/>
  </cols>
  <sheetData>
    <row r="1" spans="1:14" s="823" customFormat="1" ht="14.25" customHeight="1" x14ac:dyDescent="0.2">
      <c r="A1" s="2408" t="s">
        <v>648</v>
      </c>
      <c r="B1" s="2408"/>
      <c r="C1" s="2408"/>
      <c r="D1" s="2408"/>
      <c r="E1" s="2408"/>
      <c r="F1" s="2408"/>
      <c r="G1" s="2408"/>
      <c r="H1" s="2408"/>
      <c r="I1" s="2408"/>
      <c r="J1" s="2408"/>
      <c r="K1" s="2408"/>
      <c r="L1" s="2408"/>
      <c r="M1" s="2408"/>
    </row>
    <row r="2" spans="1:14" s="823" customFormat="1" ht="3" customHeight="1" x14ac:dyDescent="0.2">
      <c r="A2" s="2485"/>
      <c r="B2" s="2485"/>
      <c r="C2" s="2485"/>
      <c r="D2" s="2485"/>
      <c r="E2" s="2485"/>
      <c r="F2" s="2485"/>
      <c r="G2" s="2485"/>
      <c r="H2" s="2485"/>
      <c r="I2" s="2485"/>
      <c r="J2" s="2485"/>
      <c r="K2" s="2485"/>
      <c r="L2" s="2485"/>
      <c r="M2" s="2485"/>
    </row>
    <row r="3" spans="1:14" s="823" customFormat="1" ht="9.9499999999999993" customHeight="1" x14ac:dyDescent="0.2">
      <c r="A3" s="2485" t="s">
        <v>1</v>
      </c>
      <c r="B3" s="2485"/>
      <c r="C3" s="2485"/>
      <c r="D3" s="2485"/>
      <c r="E3" s="2485"/>
      <c r="F3" s="2485"/>
      <c r="G3" s="2485"/>
      <c r="H3" s="2485"/>
      <c r="I3" s="2485"/>
      <c r="J3" s="2485"/>
      <c r="K3" s="2485"/>
      <c r="L3" s="2485"/>
      <c r="M3" s="2485"/>
    </row>
    <row r="4" spans="1:14" s="824" customFormat="1" ht="8.25" customHeight="1" x14ac:dyDescent="0.15">
      <c r="A4" s="825"/>
      <c r="B4" s="825"/>
      <c r="C4" s="825"/>
      <c r="D4" s="826" t="s">
        <v>1220</v>
      </c>
      <c r="E4" s="827"/>
      <c r="F4" s="1674" t="s">
        <v>2</v>
      </c>
      <c r="G4" s="827"/>
      <c r="H4" s="828" t="s">
        <v>95</v>
      </c>
      <c r="I4" s="827"/>
      <c r="J4" s="828" t="s">
        <v>106</v>
      </c>
      <c r="K4" s="827"/>
      <c r="L4" s="828" t="s">
        <v>505</v>
      </c>
      <c r="M4" s="827"/>
    </row>
    <row r="5" spans="1:14" s="824" customFormat="1" ht="9" customHeight="1" x14ac:dyDescent="0.15">
      <c r="A5" s="2492" t="s">
        <v>439</v>
      </c>
      <c r="B5" s="2492"/>
      <c r="C5" s="2492"/>
      <c r="D5" s="829"/>
      <c r="E5" s="830"/>
      <c r="F5" s="1675"/>
      <c r="G5" s="830"/>
      <c r="H5" s="830"/>
      <c r="I5" s="830"/>
      <c r="J5" s="830"/>
      <c r="K5" s="830"/>
      <c r="L5" s="830"/>
      <c r="M5" s="830"/>
    </row>
    <row r="6" spans="1:14" s="824" customFormat="1" ht="9.75" customHeight="1" x14ac:dyDescent="0.15">
      <c r="A6" s="2487" t="s">
        <v>649</v>
      </c>
      <c r="B6" s="2487"/>
      <c r="C6" s="2487"/>
      <c r="D6" s="1955">
        <f>F29</f>
        <v>26304</v>
      </c>
      <c r="E6" s="832"/>
      <c r="F6" s="1676">
        <f>H29</f>
        <v>25336</v>
      </c>
      <c r="G6" s="832"/>
      <c r="H6" s="833">
        <v>24641</v>
      </c>
      <c r="I6" s="834"/>
      <c r="J6" s="833">
        <v>23911</v>
      </c>
      <c r="K6" s="834"/>
      <c r="L6" s="833">
        <v>23225</v>
      </c>
      <c r="M6" s="835"/>
    </row>
    <row r="7" spans="1:14" s="824" customFormat="1" ht="9" customHeight="1" x14ac:dyDescent="0.15">
      <c r="A7" s="836"/>
      <c r="B7" s="2487" t="s">
        <v>650</v>
      </c>
      <c r="C7" s="2487"/>
      <c r="D7" s="1956">
        <v>39</v>
      </c>
      <c r="E7" s="832"/>
      <c r="F7" s="1677">
        <v>47</v>
      </c>
      <c r="G7" s="832"/>
      <c r="H7" s="837">
        <v>57</v>
      </c>
      <c r="I7" s="834"/>
      <c r="J7" s="837">
        <v>48</v>
      </c>
      <c r="K7" s="834"/>
      <c r="L7" s="837">
        <v>46</v>
      </c>
      <c r="M7" s="838"/>
    </row>
    <row r="8" spans="1:14" s="824" customFormat="1" ht="9" customHeight="1" x14ac:dyDescent="0.15">
      <c r="A8" s="836"/>
      <c r="B8" s="2487" t="s">
        <v>651</v>
      </c>
      <c r="C8" s="2487"/>
      <c r="D8" s="1956">
        <v>41</v>
      </c>
      <c r="E8" s="832"/>
      <c r="F8" s="1677">
        <v>49</v>
      </c>
      <c r="G8" s="832"/>
      <c r="H8" s="837">
        <v>47</v>
      </c>
      <c r="I8" s="834"/>
      <c r="J8" s="837">
        <v>46</v>
      </c>
      <c r="K8" s="834"/>
      <c r="L8" s="837">
        <v>48</v>
      </c>
      <c r="M8" s="838"/>
      <c r="N8" s="1820"/>
    </row>
    <row r="9" spans="1:14" s="824" customFormat="1" ht="9" customHeight="1" x14ac:dyDescent="0.15">
      <c r="A9" s="836"/>
      <c r="B9" s="2487" t="s">
        <v>652</v>
      </c>
      <c r="C9" s="2487"/>
      <c r="D9" s="1956">
        <v>0</v>
      </c>
      <c r="E9" s="832"/>
      <c r="F9" s="1677">
        <v>0</v>
      </c>
      <c r="G9" s="832"/>
      <c r="H9" s="837">
        <v>0</v>
      </c>
      <c r="I9" s="834"/>
      <c r="J9" s="837">
        <v>0</v>
      </c>
      <c r="K9" s="834"/>
      <c r="L9" s="837">
        <v>0</v>
      </c>
      <c r="M9" s="838"/>
    </row>
    <row r="10" spans="1:14" s="824" customFormat="1" ht="9" customHeight="1" x14ac:dyDescent="0.15">
      <c r="A10" s="836"/>
      <c r="B10" s="2487" t="s">
        <v>653</v>
      </c>
      <c r="C10" s="2487"/>
      <c r="D10" s="1956">
        <v>0</v>
      </c>
      <c r="E10" s="832"/>
      <c r="F10" s="1677">
        <v>0</v>
      </c>
      <c r="G10" s="832"/>
      <c r="H10" s="837">
        <v>0</v>
      </c>
      <c r="I10" s="834"/>
      <c r="J10" s="837">
        <v>-52</v>
      </c>
      <c r="K10" s="834"/>
      <c r="L10" s="837">
        <v>-52</v>
      </c>
      <c r="M10" s="838"/>
      <c r="N10" s="1820"/>
    </row>
    <row r="11" spans="1:14" s="824" customFormat="1" ht="9" customHeight="1" x14ac:dyDescent="0.15">
      <c r="A11" s="836"/>
      <c r="B11" s="2487" t="s">
        <v>654</v>
      </c>
      <c r="C11" s="2487"/>
      <c r="D11" s="1956">
        <v>0</v>
      </c>
      <c r="E11" s="832"/>
      <c r="F11" s="1677">
        <v>0</v>
      </c>
      <c r="G11" s="832"/>
      <c r="H11" s="837">
        <v>0</v>
      </c>
      <c r="I11" s="834"/>
      <c r="J11" s="837">
        <v>-163</v>
      </c>
      <c r="K11" s="834"/>
      <c r="L11" s="837">
        <v>-150</v>
      </c>
      <c r="M11" s="838"/>
      <c r="N11" s="1820"/>
    </row>
    <row r="12" spans="1:14" s="824" customFormat="1" ht="9" customHeight="1" x14ac:dyDescent="0.15">
      <c r="A12" s="836"/>
      <c r="B12" s="2487" t="s">
        <v>655</v>
      </c>
      <c r="C12" s="2487"/>
      <c r="D12" s="1956">
        <v>-651</v>
      </c>
      <c r="E12" s="832"/>
      <c r="F12" s="1677">
        <v>-649</v>
      </c>
      <c r="G12" s="832"/>
      <c r="H12" s="837">
        <v>-626</v>
      </c>
      <c r="I12" s="834"/>
      <c r="J12" s="837">
        <v>-626</v>
      </c>
      <c r="K12" s="834"/>
      <c r="L12" s="837">
        <v>-612</v>
      </c>
      <c r="M12" s="838"/>
      <c r="N12" s="1820"/>
    </row>
    <row r="13" spans="1:14" s="824" customFormat="1" ht="9" customHeight="1" x14ac:dyDescent="0.15">
      <c r="A13" s="836"/>
      <c r="B13" s="2487" t="s">
        <v>656</v>
      </c>
      <c r="C13" s="2487"/>
      <c r="D13" s="1956">
        <v>1392</v>
      </c>
      <c r="E13" s="832"/>
      <c r="F13" s="1677">
        <v>1341</v>
      </c>
      <c r="G13" s="832"/>
      <c r="H13" s="837">
        <v>1178</v>
      </c>
      <c r="I13" s="834"/>
      <c r="J13" s="837">
        <v>1266</v>
      </c>
      <c r="K13" s="834"/>
      <c r="L13" s="837">
        <v>1365</v>
      </c>
      <c r="M13" s="838"/>
      <c r="N13" s="1820"/>
    </row>
    <row r="14" spans="1:14" s="824" customFormat="1" ht="9" customHeight="1" x14ac:dyDescent="0.15">
      <c r="A14" s="836"/>
      <c r="B14" s="2487" t="s">
        <v>657</v>
      </c>
      <c r="C14" s="2487"/>
      <c r="D14" s="1956">
        <v>-18</v>
      </c>
      <c r="E14" s="832"/>
      <c r="F14" s="1677">
        <v>15</v>
      </c>
      <c r="G14" s="832"/>
      <c r="H14" s="839">
        <v>-14</v>
      </c>
      <c r="I14" s="834"/>
      <c r="J14" s="839">
        <v>7</v>
      </c>
      <c r="K14" s="834"/>
      <c r="L14" s="839">
        <v>-13</v>
      </c>
      <c r="M14" s="838"/>
    </row>
    <row r="15" spans="1:14" s="824" customFormat="1" ht="9" customHeight="1" x14ac:dyDescent="0.15">
      <c r="A15" s="840"/>
      <c r="B15" s="2489" t="s">
        <v>658</v>
      </c>
      <c r="C15" s="2489"/>
      <c r="D15" s="1957"/>
      <c r="E15" s="832"/>
      <c r="F15" s="1678"/>
      <c r="G15" s="832"/>
      <c r="H15" s="841"/>
      <c r="I15" s="834"/>
      <c r="J15" s="841"/>
      <c r="K15" s="834"/>
      <c r="L15" s="841"/>
      <c r="M15" s="838"/>
    </row>
    <row r="16" spans="1:14" s="824" customFormat="1" ht="9" customHeight="1" x14ac:dyDescent="0.15">
      <c r="A16" s="836"/>
      <c r="B16" s="836"/>
      <c r="C16" s="836" t="s">
        <v>659</v>
      </c>
      <c r="D16" s="1956">
        <v>-242</v>
      </c>
      <c r="E16" s="832"/>
      <c r="F16" s="1677">
        <v>283</v>
      </c>
      <c r="G16" s="832"/>
      <c r="H16" s="837">
        <v>-28</v>
      </c>
      <c r="I16" s="834"/>
      <c r="J16" s="837">
        <v>181</v>
      </c>
      <c r="K16" s="834"/>
      <c r="L16" s="837">
        <v>151</v>
      </c>
      <c r="M16" s="838"/>
      <c r="N16" s="1820"/>
    </row>
    <row r="17" spans="1:14" s="824" customFormat="1" ht="9" customHeight="1" x14ac:dyDescent="0.15">
      <c r="A17" s="836"/>
      <c r="B17" s="836"/>
      <c r="C17" s="836" t="s">
        <v>660</v>
      </c>
      <c r="D17" s="1956">
        <v>35</v>
      </c>
      <c r="E17" s="832"/>
      <c r="F17" s="1677">
        <v>31</v>
      </c>
      <c r="G17" s="832"/>
      <c r="H17" s="837">
        <v>85</v>
      </c>
      <c r="I17" s="834"/>
      <c r="J17" s="837">
        <v>-19</v>
      </c>
      <c r="K17" s="834"/>
      <c r="L17" s="837">
        <v>-45</v>
      </c>
      <c r="M17" s="838"/>
      <c r="N17" s="1820"/>
    </row>
    <row r="18" spans="1:14" s="824" customFormat="1" ht="9" customHeight="1" x14ac:dyDescent="0.15">
      <c r="A18" s="836"/>
      <c r="B18" s="836"/>
      <c r="C18" s="836" t="s">
        <v>661</v>
      </c>
      <c r="D18" s="1956">
        <v>5</v>
      </c>
      <c r="E18" s="832"/>
      <c r="F18" s="1677">
        <v>42</v>
      </c>
      <c r="G18" s="832"/>
      <c r="H18" s="837">
        <v>43</v>
      </c>
      <c r="I18" s="834"/>
      <c r="J18" s="837">
        <v>-28</v>
      </c>
      <c r="K18" s="834"/>
      <c r="L18" s="837">
        <v>10</v>
      </c>
      <c r="M18" s="838"/>
      <c r="N18" s="1820"/>
    </row>
    <row r="19" spans="1:14" s="824" customFormat="1" ht="9" customHeight="1" x14ac:dyDescent="0.15">
      <c r="A19" s="836"/>
      <c r="B19" s="836"/>
      <c r="C19" s="836" t="s">
        <v>662</v>
      </c>
      <c r="D19" s="1956">
        <v>-88</v>
      </c>
      <c r="E19" s="832"/>
      <c r="F19" s="1677">
        <v>-8</v>
      </c>
      <c r="G19" s="832"/>
      <c r="H19" s="837">
        <v>-135</v>
      </c>
      <c r="I19" s="834"/>
      <c r="J19" s="837">
        <v>-95</v>
      </c>
      <c r="K19" s="834"/>
      <c r="L19" s="837">
        <v>219</v>
      </c>
      <c r="M19" s="838"/>
      <c r="N19" s="1820"/>
    </row>
    <row r="20" spans="1:14" s="824" customFormat="1" ht="9" customHeight="1" x14ac:dyDescent="0.15">
      <c r="A20" s="836"/>
      <c r="B20" s="2487" t="s">
        <v>663</v>
      </c>
      <c r="C20" s="2487"/>
      <c r="D20" s="1956">
        <v>87</v>
      </c>
      <c r="E20" s="832"/>
      <c r="F20" s="1677">
        <v>-117</v>
      </c>
      <c r="G20" s="832"/>
      <c r="H20" s="837">
        <v>29</v>
      </c>
      <c r="I20" s="834"/>
      <c r="J20" s="837">
        <v>-65</v>
      </c>
      <c r="K20" s="834"/>
      <c r="L20" s="837">
        <v>-61</v>
      </c>
      <c r="M20" s="838"/>
    </row>
    <row r="21" spans="1:14" s="824" customFormat="1" ht="9" customHeight="1" x14ac:dyDescent="0.15">
      <c r="A21" s="836"/>
      <c r="B21" s="2487" t="s">
        <v>664</v>
      </c>
      <c r="C21" s="2487"/>
      <c r="D21" s="1956">
        <v>85</v>
      </c>
      <c r="E21" s="832"/>
      <c r="F21" s="1677">
        <v>1</v>
      </c>
      <c r="G21" s="832"/>
      <c r="H21" s="839">
        <v>-15</v>
      </c>
      <c r="I21" s="834"/>
      <c r="J21" s="839">
        <v>-22</v>
      </c>
      <c r="K21" s="834"/>
      <c r="L21" s="839">
        <v>0</v>
      </c>
      <c r="M21" s="838"/>
    </row>
    <row r="22" spans="1:14" s="824" customFormat="1" ht="9" customHeight="1" x14ac:dyDescent="0.15">
      <c r="A22" s="825"/>
      <c r="B22" s="2490" t="s">
        <v>665</v>
      </c>
      <c r="C22" s="2490"/>
      <c r="D22" s="1958"/>
      <c r="E22" s="832"/>
      <c r="F22" s="1679"/>
      <c r="G22" s="832"/>
      <c r="H22" s="842"/>
      <c r="I22" s="834"/>
      <c r="J22" s="842"/>
      <c r="K22" s="834"/>
      <c r="L22" s="842"/>
      <c r="M22" s="838"/>
    </row>
    <row r="23" spans="1:14" s="824" customFormat="1" ht="9" customHeight="1" x14ac:dyDescent="0.15">
      <c r="A23" s="836"/>
      <c r="B23" s="836"/>
      <c r="C23" s="843" t="s">
        <v>666</v>
      </c>
      <c r="D23" s="1956">
        <v>-4</v>
      </c>
      <c r="E23" s="832"/>
      <c r="F23" s="1677">
        <v>-2</v>
      </c>
      <c r="G23" s="832"/>
      <c r="H23" s="837">
        <v>-11</v>
      </c>
      <c r="I23" s="834"/>
      <c r="J23" s="837">
        <v>-19</v>
      </c>
      <c r="K23" s="834"/>
      <c r="L23" s="837">
        <v>-14</v>
      </c>
      <c r="M23" s="838"/>
    </row>
    <row r="24" spans="1:14" s="824" customFormat="1" ht="9" customHeight="1" x14ac:dyDescent="0.15">
      <c r="A24" s="836"/>
      <c r="B24" s="836"/>
      <c r="C24" s="836" t="s">
        <v>645</v>
      </c>
      <c r="D24" s="1956">
        <v>25</v>
      </c>
      <c r="E24" s="832"/>
      <c r="F24" s="1677">
        <v>-11</v>
      </c>
      <c r="G24" s="832"/>
      <c r="H24" s="837">
        <v>110</v>
      </c>
      <c r="I24" s="834"/>
      <c r="J24" s="837">
        <v>212</v>
      </c>
      <c r="K24" s="834"/>
      <c r="L24" s="837">
        <v>-237</v>
      </c>
      <c r="M24" s="838"/>
    </row>
    <row r="25" spans="1:14" s="824" customFormat="1" ht="9" customHeight="1" x14ac:dyDescent="0.15">
      <c r="A25" s="836"/>
      <c r="B25" s="836"/>
      <c r="C25" s="836" t="s">
        <v>667</v>
      </c>
      <c r="D25" s="1956">
        <v>0</v>
      </c>
      <c r="E25" s="832"/>
      <c r="F25" s="1677">
        <v>0</v>
      </c>
      <c r="G25" s="832"/>
      <c r="H25" s="837">
        <v>0</v>
      </c>
      <c r="I25" s="834"/>
      <c r="J25" s="837">
        <v>0</v>
      </c>
      <c r="K25" s="834"/>
      <c r="L25" s="837">
        <v>0</v>
      </c>
      <c r="M25" s="838"/>
    </row>
    <row r="26" spans="1:14" s="824" customFormat="1" ht="9" customHeight="1" x14ac:dyDescent="0.15">
      <c r="A26" s="836"/>
      <c r="B26" s="836"/>
      <c r="C26" s="836" t="s">
        <v>668</v>
      </c>
      <c r="D26" s="1956">
        <v>0</v>
      </c>
      <c r="E26" s="832"/>
      <c r="F26" s="1677">
        <v>0</v>
      </c>
      <c r="G26" s="832"/>
      <c r="H26" s="837">
        <v>0</v>
      </c>
      <c r="I26" s="834"/>
      <c r="J26" s="837">
        <v>0</v>
      </c>
      <c r="K26" s="834"/>
      <c r="L26" s="837">
        <v>0</v>
      </c>
      <c r="M26" s="838"/>
    </row>
    <row r="27" spans="1:14" s="824" customFormat="1" ht="9" customHeight="1" x14ac:dyDescent="0.15">
      <c r="A27" s="836"/>
      <c r="B27" s="836"/>
      <c r="C27" s="836" t="s">
        <v>521</v>
      </c>
      <c r="D27" s="1956">
        <v>0</v>
      </c>
      <c r="E27" s="832"/>
      <c r="F27" s="1677">
        <v>-2</v>
      </c>
      <c r="G27" s="832"/>
      <c r="H27" s="837">
        <v>1</v>
      </c>
      <c r="I27" s="834"/>
      <c r="J27" s="837">
        <v>28</v>
      </c>
      <c r="K27" s="834"/>
      <c r="L27" s="837">
        <v>-5</v>
      </c>
      <c r="M27" s="838"/>
    </row>
    <row r="28" spans="1:14" s="824" customFormat="1" ht="9" customHeight="1" x14ac:dyDescent="0.15">
      <c r="A28" s="844"/>
      <c r="B28" s="845"/>
      <c r="C28" s="845" t="s">
        <v>47</v>
      </c>
      <c r="D28" s="1958">
        <v>14</v>
      </c>
      <c r="E28" s="846"/>
      <c r="F28" s="1679">
        <v>-52</v>
      </c>
      <c r="G28" s="846"/>
      <c r="H28" s="847">
        <v>-26</v>
      </c>
      <c r="I28" s="848"/>
      <c r="J28" s="847">
        <v>31</v>
      </c>
      <c r="K28" s="848"/>
      <c r="L28" s="847">
        <v>36</v>
      </c>
      <c r="M28" s="849"/>
    </row>
    <row r="29" spans="1:14" s="824" customFormat="1" ht="9" customHeight="1" x14ac:dyDescent="0.15">
      <c r="A29" s="2483" t="s">
        <v>669</v>
      </c>
      <c r="B29" s="2483"/>
      <c r="C29" s="2483"/>
      <c r="D29" s="1959">
        <f>SUM(D6:D28)</f>
        <v>27024</v>
      </c>
      <c r="E29" s="850"/>
      <c r="F29" s="851">
        <f>SUM(F6:F28)</f>
        <v>26304</v>
      </c>
      <c r="G29" s="850"/>
      <c r="H29" s="851">
        <f>SUM(H6:H28)</f>
        <v>25336</v>
      </c>
      <c r="I29" s="852"/>
      <c r="J29" s="851">
        <f>SUM(J6:J28)</f>
        <v>24641</v>
      </c>
      <c r="K29" s="852"/>
      <c r="L29" s="851">
        <f>SUM(L6:L28)</f>
        <v>23911</v>
      </c>
      <c r="M29" s="853"/>
    </row>
    <row r="30" spans="1:14" s="824" customFormat="1" ht="9" customHeight="1" x14ac:dyDescent="0.15">
      <c r="A30" s="2488" t="s">
        <v>572</v>
      </c>
      <c r="B30" s="2488"/>
      <c r="C30" s="2488"/>
      <c r="D30" s="1960"/>
      <c r="E30" s="832"/>
      <c r="F30" s="1681"/>
      <c r="G30" s="832"/>
      <c r="H30" s="854"/>
      <c r="I30" s="834"/>
      <c r="J30" s="854"/>
      <c r="K30" s="834"/>
      <c r="L30" s="854"/>
      <c r="M30" s="838"/>
    </row>
    <row r="31" spans="1:14" s="824" customFormat="1" ht="9" customHeight="1" x14ac:dyDescent="0.15">
      <c r="A31" s="2487" t="s">
        <v>649</v>
      </c>
      <c r="B31" s="2487"/>
      <c r="C31" s="2487"/>
      <c r="D31" s="1956">
        <f>F36</f>
        <v>3344</v>
      </c>
      <c r="E31" s="832"/>
      <c r="F31" s="1677">
        <f>H36</f>
        <v>3343</v>
      </c>
      <c r="G31" s="832"/>
      <c r="H31" s="837">
        <v>3267</v>
      </c>
      <c r="I31" s="834"/>
      <c r="J31" s="837">
        <v>3269</v>
      </c>
      <c r="K31" s="834"/>
      <c r="L31" s="837">
        <v>3265</v>
      </c>
      <c r="M31" s="838"/>
    </row>
    <row r="32" spans="1:14" s="824" customFormat="1" ht="9" customHeight="1" x14ac:dyDescent="0.15">
      <c r="A32" s="831"/>
      <c r="B32" s="2483" t="s">
        <v>670</v>
      </c>
      <c r="C32" s="2483"/>
      <c r="D32" s="1956">
        <v>250</v>
      </c>
      <c r="E32" s="832"/>
      <c r="F32" s="1677">
        <v>0</v>
      </c>
      <c r="G32" s="832"/>
      <c r="H32" s="837">
        <v>325</v>
      </c>
      <c r="I32" s="834"/>
      <c r="J32" s="837">
        <v>0</v>
      </c>
      <c r="K32" s="834"/>
      <c r="L32" s="837">
        <v>0</v>
      </c>
      <c r="M32" s="838"/>
    </row>
    <row r="33" spans="1:13" s="824" customFormat="1" ht="9.75" customHeight="1" x14ac:dyDescent="0.15">
      <c r="A33" s="831"/>
      <c r="B33" s="2483" t="s">
        <v>1254</v>
      </c>
      <c r="C33" s="2483"/>
      <c r="D33" s="1956">
        <v>-452</v>
      </c>
      <c r="E33" s="832"/>
      <c r="F33" s="1677">
        <v>0</v>
      </c>
      <c r="G33" s="832"/>
      <c r="H33" s="837">
        <v>0</v>
      </c>
      <c r="I33" s="834"/>
      <c r="J33" s="837">
        <v>0</v>
      </c>
      <c r="K33" s="834"/>
      <c r="L33" s="837">
        <v>0</v>
      </c>
      <c r="M33" s="838"/>
    </row>
    <row r="34" spans="1:13" s="824" customFormat="1" ht="9" customHeight="1" x14ac:dyDescent="0.15">
      <c r="A34" s="831"/>
      <c r="B34" s="2483" t="s">
        <v>671</v>
      </c>
      <c r="C34" s="2483"/>
      <c r="D34" s="1956">
        <v>0</v>
      </c>
      <c r="E34" s="832"/>
      <c r="F34" s="1677">
        <v>0</v>
      </c>
      <c r="G34" s="832"/>
      <c r="H34" s="837">
        <v>-251</v>
      </c>
      <c r="I34" s="834"/>
      <c r="J34" s="837">
        <v>0</v>
      </c>
      <c r="K34" s="834"/>
      <c r="L34" s="837">
        <v>0</v>
      </c>
      <c r="M34" s="838"/>
    </row>
    <row r="35" spans="1:13" s="824" customFormat="1" ht="9" customHeight="1" x14ac:dyDescent="0.15">
      <c r="A35" s="836"/>
      <c r="B35" s="2487" t="s">
        <v>665</v>
      </c>
      <c r="C35" s="2487"/>
      <c r="D35" s="1956">
        <v>3</v>
      </c>
      <c r="E35" s="832"/>
      <c r="F35" s="1677">
        <v>1</v>
      </c>
      <c r="G35" s="832"/>
      <c r="H35" s="842">
        <v>2</v>
      </c>
      <c r="I35" s="834"/>
      <c r="J35" s="842">
        <v>-2</v>
      </c>
      <c r="K35" s="834"/>
      <c r="L35" s="842">
        <v>4</v>
      </c>
      <c r="M35" s="838"/>
    </row>
    <row r="36" spans="1:13" s="824" customFormat="1" ht="9" customHeight="1" x14ac:dyDescent="0.15">
      <c r="A36" s="2483" t="s">
        <v>669</v>
      </c>
      <c r="B36" s="2483"/>
      <c r="C36" s="2483"/>
      <c r="D36" s="1959">
        <f>SUM(D31:D35)</f>
        <v>3145</v>
      </c>
      <c r="E36" s="850"/>
      <c r="F36" s="1680">
        <f>SUM(F31:F35)</f>
        <v>3344</v>
      </c>
      <c r="G36" s="850"/>
      <c r="H36" s="1680">
        <f>SUM(H31:H35)</f>
        <v>3343</v>
      </c>
      <c r="I36" s="852"/>
      <c r="J36" s="1680">
        <f>SUM(J31:J35)</f>
        <v>3267</v>
      </c>
      <c r="K36" s="852"/>
      <c r="L36" s="1680">
        <f>SUM(L31:L35)</f>
        <v>3269</v>
      </c>
      <c r="M36" s="853"/>
    </row>
    <row r="37" spans="1:13" s="824" customFormat="1" ht="9" customHeight="1" x14ac:dyDescent="0.15">
      <c r="A37" s="2484" t="s">
        <v>672</v>
      </c>
      <c r="B37" s="2484"/>
      <c r="C37" s="2484"/>
      <c r="D37" s="1959">
        <f>D29+D36</f>
        <v>30169</v>
      </c>
      <c r="E37" s="850"/>
      <c r="F37" s="1680">
        <f>F29+F36</f>
        <v>29648</v>
      </c>
      <c r="G37" s="850"/>
      <c r="H37" s="1680">
        <f>H29+H36</f>
        <v>28679</v>
      </c>
      <c r="I37" s="852"/>
      <c r="J37" s="1680">
        <f>J29+J36</f>
        <v>27908</v>
      </c>
      <c r="K37" s="852"/>
      <c r="L37" s="1680">
        <f>L29+L36</f>
        <v>27180</v>
      </c>
      <c r="M37" s="853"/>
    </row>
    <row r="38" spans="1:13" s="824" customFormat="1" ht="9" customHeight="1" x14ac:dyDescent="0.15">
      <c r="A38" s="2488" t="s">
        <v>673</v>
      </c>
      <c r="B38" s="2488"/>
      <c r="C38" s="2488"/>
      <c r="D38" s="1960"/>
      <c r="E38" s="832"/>
      <c r="F38" s="1681"/>
      <c r="G38" s="832"/>
      <c r="H38" s="854"/>
      <c r="I38" s="834"/>
      <c r="J38" s="854"/>
      <c r="K38" s="834"/>
      <c r="L38" s="854"/>
      <c r="M38" s="838"/>
    </row>
    <row r="39" spans="1:13" s="824" customFormat="1" ht="9" customHeight="1" x14ac:dyDescent="0.15">
      <c r="A39" s="2487" t="s">
        <v>649</v>
      </c>
      <c r="B39" s="2487"/>
      <c r="C39" s="2487"/>
      <c r="D39" s="1956">
        <f>F45</f>
        <v>4449</v>
      </c>
      <c r="E39" s="832"/>
      <c r="F39" s="1677">
        <f>H45</f>
        <v>4384</v>
      </c>
      <c r="G39" s="832"/>
      <c r="H39" s="837">
        <v>4322</v>
      </c>
      <c r="I39" s="834"/>
      <c r="J39" s="837">
        <v>4288</v>
      </c>
      <c r="K39" s="834"/>
      <c r="L39" s="837">
        <v>4895</v>
      </c>
      <c r="M39" s="838"/>
    </row>
    <row r="40" spans="1:13" s="824" customFormat="1" ht="9" customHeight="1" x14ac:dyDescent="0.15">
      <c r="A40" s="831"/>
      <c r="B40" s="2483" t="s">
        <v>674</v>
      </c>
      <c r="C40" s="2483"/>
      <c r="D40" s="1956">
        <v>1500</v>
      </c>
      <c r="E40" s="832"/>
      <c r="F40" s="1677">
        <v>0</v>
      </c>
      <c r="G40" s="832"/>
      <c r="H40" s="837">
        <v>0</v>
      </c>
      <c r="I40" s="834"/>
      <c r="J40" s="837">
        <v>0</v>
      </c>
      <c r="K40" s="834"/>
      <c r="L40" s="837">
        <v>0</v>
      </c>
      <c r="M40" s="838"/>
    </row>
    <row r="41" spans="1:13" s="824" customFormat="1" ht="9" customHeight="1" x14ac:dyDescent="0.15">
      <c r="A41" s="836"/>
      <c r="B41" s="2483" t="s">
        <v>652</v>
      </c>
      <c r="C41" s="2483"/>
      <c r="D41" s="1956">
        <v>0</v>
      </c>
      <c r="E41" s="832"/>
      <c r="F41" s="1677">
        <v>0</v>
      </c>
      <c r="G41" s="832"/>
      <c r="H41" s="837">
        <v>0</v>
      </c>
      <c r="I41" s="834"/>
      <c r="J41" s="837">
        <v>0</v>
      </c>
      <c r="K41" s="834"/>
      <c r="L41" s="837">
        <v>-600</v>
      </c>
      <c r="M41" s="838"/>
    </row>
    <row r="42" spans="1:13" s="824" customFormat="1" ht="9" customHeight="1" x14ac:dyDescent="0.15">
      <c r="A42" s="836"/>
      <c r="B42" s="2483" t="s">
        <v>675</v>
      </c>
      <c r="C42" s="2483"/>
      <c r="D42" s="1956">
        <v>0</v>
      </c>
      <c r="E42" s="832"/>
      <c r="F42" s="1677">
        <v>0</v>
      </c>
      <c r="G42" s="832"/>
      <c r="H42" s="837">
        <v>0</v>
      </c>
      <c r="I42" s="834"/>
      <c r="J42" s="837">
        <v>0</v>
      </c>
      <c r="K42" s="834"/>
      <c r="L42" s="837">
        <v>0</v>
      </c>
      <c r="M42" s="838"/>
    </row>
    <row r="43" spans="1:13" s="824" customFormat="1" ht="9" customHeight="1" x14ac:dyDescent="0.15">
      <c r="A43" s="836"/>
      <c r="B43" s="2483" t="s">
        <v>671</v>
      </c>
      <c r="C43" s="2483"/>
      <c r="D43" s="1956">
        <v>0</v>
      </c>
      <c r="E43" s="832"/>
      <c r="F43" s="1677">
        <v>0</v>
      </c>
      <c r="G43" s="832"/>
      <c r="H43" s="837">
        <v>0</v>
      </c>
      <c r="I43" s="834"/>
      <c r="J43" s="837">
        <v>0</v>
      </c>
      <c r="K43" s="834"/>
      <c r="L43" s="837">
        <v>0</v>
      </c>
      <c r="M43" s="838"/>
    </row>
    <row r="44" spans="1:13" s="824" customFormat="1" ht="9" customHeight="1" x14ac:dyDescent="0.15">
      <c r="A44" s="836"/>
      <c r="B44" s="2483" t="s">
        <v>665</v>
      </c>
      <c r="C44" s="2483"/>
      <c r="D44" s="1956">
        <v>-34</v>
      </c>
      <c r="E44" s="832"/>
      <c r="F44" s="1677">
        <v>65</v>
      </c>
      <c r="G44" s="832"/>
      <c r="H44" s="842">
        <v>62</v>
      </c>
      <c r="I44" s="834"/>
      <c r="J44" s="842">
        <v>34</v>
      </c>
      <c r="K44" s="834"/>
      <c r="L44" s="842">
        <v>-7</v>
      </c>
      <c r="M44" s="838"/>
    </row>
    <row r="45" spans="1:13" s="824" customFormat="1" ht="9" customHeight="1" x14ac:dyDescent="0.15">
      <c r="A45" s="2483" t="s">
        <v>669</v>
      </c>
      <c r="B45" s="2483"/>
      <c r="C45" s="2483"/>
      <c r="D45" s="1959">
        <f>SUM(D39:D44)</f>
        <v>5915</v>
      </c>
      <c r="E45" s="850"/>
      <c r="F45" s="1680">
        <f>SUM(F39:F44)</f>
        <v>4449</v>
      </c>
      <c r="G45" s="850"/>
      <c r="H45" s="1680">
        <f>SUM(H39:H44)</f>
        <v>4384</v>
      </c>
      <c r="I45" s="852"/>
      <c r="J45" s="1680">
        <f>SUM(J39:J44)</f>
        <v>4322</v>
      </c>
      <c r="K45" s="852"/>
      <c r="L45" s="1680">
        <f>SUM(L39:L44)</f>
        <v>4288</v>
      </c>
      <c r="M45" s="853"/>
    </row>
    <row r="46" spans="1:13" s="824" customFormat="1" ht="9" customHeight="1" x14ac:dyDescent="0.15">
      <c r="A46" s="2484" t="s">
        <v>676</v>
      </c>
      <c r="B46" s="2484"/>
      <c r="C46" s="2484"/>
      <c r="D46" s="1961">
        <f>D37+D45</f>
        <v>36084</v>
      </c>
      <c r="E46" s="855"/>
      <c r="F46" s="1682">
        <f>F37+F45</f>
        <v>34097</v>
      </c>
      <c r="G46" s="855"/>
      <c r="H46" s="1682">
        <f>H37+H45</f>
        <v>33063</v>
      </c>
      <c r="I46" s="856"/>
      <c r="J46" s="1682">
        <f>J37+J45</f>
        <v>32230</v>
      </c>
      <c r="K46" s="856"/>
      <c r="L46" s="1682">
        <f>L37+L45</f>
        <v>31468</v>
      </c>
      <c r="M46" s="857"/>
    </row>
    <row r="47" spans="1:13" s="823" customFormat="1" ht="3.75" customHeight="1" x14ac:dyDescent="0.2">
      <c r="A47" s="2485"/>
      <c r="B47" s="2485"/>
      <c r="C47" s="2485"/>
      <c r="D47" s="2485"/>
      <c r="E47" s="2485"/>
      <c r="F47" s="2485"/>
      <c r="G47" s="2485"/>
      <c r="H47" s="2485"/>
      <c r="I47" s="2485"/>
      <c r="J47" s="2485"/>
      <c r="K47" s="2485"/>
      <c r="L47" s="2485"/>
      <c r="M47" s="2485"/>
    </row>
    <row r="48" spans="1:13" s="823" customFormat="1" ht="6.75" customHeight="1" x14ac:dyDescent="0.2">
      <c r="A48" s="858"/>
      <c r="B48" s="2486"/>
      <c r="C48" s="2486"/>
      <c r="D48" s="2486"/>
      <c r="E48" s="2486"/>
      <c r="F48" s="2486"/>
      <c r="G48" s="2486"/>
      <c r="H48" s="2486"/>
      <c r="I48" s="2486"/>
      <c r="J48" s="2486"/>
      <c r="K48" s="2486"/>
      <c r="L48" s="2486"/>
      <c r="M48" s="2486"/>
    </row>
    <row r="49" spans="1:13" s="200" customFormat="1" ht="9" customHeight="1" x14ac:dyDescent="0.15">
      <c r="A49" s="1858" t="s">
        <v>72</v>
      </c>
      <c r="B49" s="2491" t="s">
        <v>1265</v>
      </c>
      <c r="C49" s="2491"/>
      <c r="D49" s="2491"/>
      <c r="E49" s="2491"/>
      <c r="F49" s="2491"/>
      <c r="G49" s="2491"/>
      <c r="H49" s="2491"/>
      <c r="I49" s="2491"/>
      <c r="J49" s="2491"/>
      <c r="K49" s="2491"/>
      <c r="L49" s="2491"/>
      <c r="M49" s="2491"/>
    </row>
  </sheetData>
  <sheetProtection selectLockedCells="1"/>
  <mergeCells count="38">
    <mergeCell ref="B49:M49"/>
    <mergeCell ref="B10:C10"/>
    <mergeCell ref="A1:M1"/>
    <mergeCell ref="A2:M2"/>
    <mergeCell ref="A3:M3"/>
    <mergeCell ref="A5:C5"/>
    <mergeCell ref="A6:C6"/>
    <mergeCell ref="B7:C7"/>
    <mergeCell ref="B8:C8"/>
    <mergeCell ref="B9:C9"/>
    <mergeCell ref="B43:C43"/>
    <mergeCell ref="B32:C32"/>
    <mergeCell ref="B11:C11"/>
    <mergeCell ref="B12:C12"/>
    <mergeCell ref="B13:C13"/>
    <mergeCell ref="B14:C14"/>
    <mergeCell ref="B15:C15"/>
    <mergeCell ref="B20:C20"/>
    <mergeCell ref="B21:C21"/>
    <mergeCell ref="B22:C22"/>
    <mergeCell ref="A29:C29"/>
    <mergeCell ref="A30:C30"/>
    <mergeCell ref="A31:C31"/>
    <mergeCell ref="A38:C38"/>
    <mergeCell ref="A39:C39"/>
    <mergeCell ref="B40:C40"/>
    <mergeCell ref="B41:C41"/>
    <mergeCell ref="B42:C42"/>
    <mergeCell ref="B33:C33"/>
    <mergeCell ref="B34:C34"/>
    <mergeCell ref="B35:C35"/>
    <mergeCell ref="A36:C36"/>
    <mergeCell ref="A37:C37"/>
    <mergeCell ref="A45:C45"/>
    <mergeCell ref="A46:C46"/>
    <mergeCell ref="A47:M47"/>
    <mergeCell ref="B48:M48"/>
    <mergeCell ref="B44:C44"/>
  </mergeCells>
  <pageMargins left="0.5" right="0.5" top="0.5" bottom="0.5" header="0.3" footer="0.3"/>
  <pageSetup scale="95" orientation="landscape" r:id="rId1"/>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zoomScaleSheetLayoutView="100" workbookViewId="0">
      <selection activeCell="B42" sqref="B42:J42"/>
    </sheetView>
  </sheetViews>
  <sheetFormatPr defaultColWidth="9.140625" defaultRowHeight="9.75" customHeight="1" x14ac:dyDescent="0.2"/>
  <cols>
    <col min="1" max="1" width="2.85546875" style="37" customWidth="1"/>
    <col min="2" max="2" width="2" style="37" customWidth="1"/>
    <col min="3" max="3" width="2.140625" style="37" customWidth="1"/>
    <col min="4" max="4" width="102.28515625" style="37" customWidth="1"/>
    <col min="5" max="5" width="7.85546875" style="37" customWidth="1"/>
    <col min="6" max="6" width="1.28515625" style="37" customWidth="1"/>
    <col min="7" max="7" width="7.85546875" style="1658" customWidth="1"/>
    <col min="8" max="8" width="1.28515625" style="1658" customWidth="1"/>
    <col min="9" max="9" width="7.85546875" style="37" customWidth="1"/>
    <col min="10" max="10" width="1.28515625" style="37" customWidth="1"/>
    <col min="11" max="11" width="9.140625" style="37" customWidth="1"/>
    <col min="12" max="16384" width="9.140625" style="37"/>
  </cols>
  <sheetData>
    <row r="1" spans="1:10" ht="14.25" customHeight="1" x14ac:dyDescent="0.25">
      <c r="A1" s="2253" t="s">
        <v>437</v>
      </c>
      <c r="B1" s="2253"/>
      <c r="C1" s="2253"/>
      <c r="D1" s="2253"/>
      <c r="E1" s="2253"/>
      <c r="F1" s="2253"/>
      <c r="G1" s="2253"/>
      <c r="H1" s="2253"/>
      <c r="I1" s="2253"/>
      <c r="J1" s="2253"/>
    </row>
    <row r="2" spans="1:10" ht="9" customHeight="1" x14ac:dyDescent="0.25">
      <c r="A2" s="2505"/>
      <c r="B2" s="2505"/>
      <c r="C2" s="2505"/>
      <c r="D2" s="2505"/>
      <c r="E2" s="2505"/>
      <c r="F2" s="2505"/>
      <c r="G2" s="2505"/>
      <c r="H2" s="2505"/>
      <c r="I2" s="2505"/>
      <c r="J2" s="2505"/>
    </row>
    <row r="3" spans="1:10" ht="9" customHeight="1" x14ac:dyDescent="0.2">
      <c r="A3" s="2506" t="s">
        <v>1</v>
      </c>
      <c r="B3" s="2506"/>
      <c r="C3" s="2506"/>
      <c r="D3" s="2311"/>
      <c r="E3" s="574" t="s">
        <v>1220</v>
      </c>
      <c r="F3" s="575"/>
      <c r="G3" s="576" t="s">
        <v>2</v>
      </c>
      <c r="H3" s="577"/>
      <c r="I3" s="576" t="s">
        <v>95</v>
      </c>
      <c r="J3" s="577"/>
    </row>
    <row r="4" spans="1:10" ht="9" customHeight="1" x14ac:dyDescent="0.2">
      <c r="A4" s="40"/>
      <c r="B4" s="40"/>
      <c r="C4" s="40"/>
      <c r="D4" s="48"/>
      <c r="E4" s="236"/>
      <c r="F4" s="236"/>
      <c r="G4" s="1649"/>
      <c r="H4" s="1649"/>
      <c r="I4" s="236"/>
      <c r="J4" s="578"/>
    </row>
    <row r="5" spans="1:10" ht="9" customHeight="1" x14ac:dyDescent="0.2">
      <c r="A5" s="120"/>
      <c r="B5" s="2501" t="s">
        <v>438</v>
      </c>
      <c r="C5" s="2501"/>
      <c r="D5" s="2501"/>
      <c r="E5" s="579"/>
      <c r="F5" s="52"/>
      <c r="G5" s="579"/>
      <c r="H5" s="52"/>
      <c r="I5" s="51"/>
      <c r="J5" s="580"/>
    </row>
    <row r="6" spans="1:10" ht="9" customHeight="1" x14ac:dyDescent="0.2">
      <c r="A6" s="581">
        <v>1</v>
      </c>
      <c r="B6" s="582"/>
      <c r="C6" s="2498" t="s">
        <v>439</v>
      </c>
      <c r="D6" s="2498"/>
      <c r="E6" s="1962">
        <v>27024</v>
      </c>
      <c r="F6" s="583"/>
      <c r="G6" s="1683">
        <v>26304</v>
      </c>
      <c r="H6" s="1684"/>
      <c r="I6" s="584">
        <v>25336</v>
      </c>
      <c r="J6" s="585"/>
    </row>
    <row r="7" spans="1:10" ht="9" customHeight="1" x14ac:dyDescent="0.2">
      <c r="A7" s="586">
        <v>2</v>
      </c>
      <c r="B7" s="587"/>
      <c r="C7" s="2499" t="s">
        <v>440</v>
      </c>
      <c r="D7" s="2499"/>
      <c r="E7" s="1852">
        <v>3145</v>
      </c>
      <c r="F7" s="589"/>
      <c r="G7" s="1685">
        <v>3344</v>
      </c>
      <c r="H7" s="1686"/>
      <c r="I7" s="590">
        <v>3343</v>
      </c>
      <c r="J7" s="591"/>
    </row>
    <row r="8" spans="1:10" ht="9" customHeight="1" x14ac:dyDescent="0.2">
      <c r="A8" s="592">
        <v>3</v>
      </c>
      <c r="B8" s="593"/>
      <c r="C8" s="593"/>
      <c r="D8" s="593" t="s">
        <v>441</v>
      </c>
      <c r="E8" s="1963">
        <v>0</v>
      </c>
      <c r="F8" s="589"/>
      <c r="G8" s="1687">
        <v>0</v>
      </c>
      <c r="H8" s="1686"/>
      <c r="I8" s="594">
        <v>0</v>
      </c>
      <c r="J8" s="591"/>
    </row>
    <row r="9" spans="1:10" ht="9" customHeight="1" x14ac:dyDescent="0.2">
      <c r="A9" s="595">
        <v>4</v>
      </c>
      <c r="B9" s="596"/>
      <c r="C9" s="597"/>
      <c r="D9" s="597" t="s">
        <v>442</v>
      </c>
      <c r="E9" s="1962">
        <v>0</v>
      </c>
      <c r="F9" s="583"/>
      <c r="G9" s="1683">
        <v>0</v>
      </c>
      <c r="H9" s="1684"/>
      <c r="I9" s="598">
        <v>0</v>
      </c>
      <c r="J9" s="585"/>
    </row>
    <row r="10" spans="1:10" ht="9" customHeight="1" x14ac:dyDescent="0.2">
      <c r="A10" s="599">
        <v>5</v>
      </c>
      <c r="B10" s="600"/>
      <c r="C10" s="2504" t="s">
        <v>443</v>
      </c>
      <c r="D10" s="2504"/>
      <c r="E10" s="1964">
        <f>SUM(E7:E9)</f>
        <v>3145</v>
      </c>
      <c r="F10" s="601"/>
      <c r="G10" s="1474">
        <f>SUM(G7:G9)</f>
        <v>3344</v>
      </c>
      <c r="H10" s="1688"/>
      <c r="I10" s="1474">
        <f>SUM(I7:I9)</f>
        <v>3343</v>
      </c>
      <c r="J10" s="603"/>
    </row>
    <row r="11" spans="1:10" ht="9" customHeight="1" x14ac:dyDescent="0.2">
      <c r="A11" s="586">
        <v>6</v>
      </c>
      <c r="B11" s="588"/>
      <c r="C11" s="2499" t="s">
        <v>444</v>
      </c>
      <c r="D11" s="2499"/>
      <c r="E11" s="1852">
        <v>5915</v>
      </c>
      <c r="F11" s="589"/>
      <c r="G11" s="1685">
        <v>4449</v>
      </c>
      <c r="H11" s="1686"/>
      <c r="I11" s="590">
        <v>4384</v>
      </c>
      <c r="J11" s="591"/>
    </row>
    <row r="12" spans="1:10" ht="9" customHeight="1" x14ac:dyDescent="0.2">
      <c r="A12" s="592">
        <v>7</v>
      </c>
      <c r="B12" s="604"/>
      <c r="C12" s="593"/>
      <c r="D12" s="593" t="s">
        <v>445</v>
      </c>
      <c r="E12" s="1963">
        <v>0</v>
      </c>
      <c r="F12" s="589"/>
      <c r="G12" s="1687">
        <v>0</v>
      </c>
      <c r="H12" s="1686"/>
      <c r="I12" s="594">
        <v>0</v>
      </c>
      <c r="J12" s="591"/>
    </row>
    <row r="13" spans="1:10" ht="9" customHeight="1" x14ac:dyDescent="0.2">
      <c r="A13" s="592">
        <v>8</v>
      </c>
      <c r="B13" s="593"/>
      <c r="C13" s="593"/>
      <c r="D13" s="593" t="s">
        <v>446</v>
      </c>
      <c r="E13" s="1963">
        <v>0</v>
      </c>
      <c r="F13" s="589"/>
      <c r="G13" s="1687">
        <v>0</v>
      </c>
      <c r="H13" s="1686"/>
      <c r="I13" s="594">
        <v>0</v>
      </c>
      <c r="J13" s="591"/>
    </row>
    <row r="14" spans="1:10" ht="9" customHeight="1" x14ac:dyDescent="0.2">
      <c r="A14" s="595">
        <v>9</v>
      </c>
      <c r="B14" s="597"/>
      <c r="C14" s="597"/>
      <c r="D14" s="597" t="s">
        <v>442</v>
      </c>
      <c r="E14" s="1962">
        <v>0</v>
      </c>
      <c r="F14" s="583"/>
      <c r="G14" s="1683">
        <v>0</v>
      </c>
      <c r="H14" s="1684"/>
      <c r="I14" s="598">
        <v>0</v>
      </c>
      <c r="J14" s="585"/>
    </row>
    <row r="15" spans="1:10" ht="9" customHeight="1" x14ac:dyDescent="0.2">
      <c r="A15" s="599">
        <v>10</v>
      </c>
      <c r="B15" s="605"/>
      <c r="C15" s="2504" t="s">
        <v>447</v>
      </c>
      <c r="D15" s="2504"/>
      <c r="E15" s="1964">
        <f>SUM(E11:E14)</f>
        <v>5915</v>
      </c>
      <c r="F15" s="601"/>
      <c r="G15" s="1474">
        <f>SUM(G11:G14)</f>
        <v>4449</v>
      </c>
      <c r="H15" s="1688"/>
      <c r="I15" s="602">
        <f>SUM(I11:I14)</f>
        <v>4384</v>
      </c>
      <c r="J15" s="603"/>
    </row>
    <row r="16" spans="1:10" ht="9" customHeight="1" x14ac:dyDescent="0.2">
      <c r="A16" s="218">
        <v>11</v>
      </c>
      <c r="B16" s="606"/>
      <c r="C16" s="2502" t="s">
        <v>448</v>
      </c>
      <c r="D16" s="2502"/>
      <c r="E16" s="1853">
        <f>E6+E10+E15</f>
        <v>36084</v>
      </c>
      <c r="F16" s="608"/>
      <c r="G16" s="198">
        <f>G6+G10+G15</f>
        <v>34097</v>
      </c>
      <c r="H16" s="1689"/>
      <c r="I16" s="198">
        <f>I6+I10+I15</f>
        <v>33063</v>
      </c>
      <c r="J16" s="610"/>
    </row>
    <row r="17" spans="1:10" ht="9" customHeight="1" x14ac:dyDescent="0.2">
      <c r="A17" s="120"/>
      <c r="B17" s="2501" t="s">
        <v>449</v>
      </c>
      <c r="C17" s="2501"/>
      <c r="D17" s="2501"/>
      <c r="E17" s="1852"/>
      <c r="F17" s="589"/>
      <c r="G17" s="1685"/>
      <c r="H17" s="1686"/>
      <c r="I17" s="590"/>
      <c r="J17" s="591"/>
    </row>
    <row r="18" spans="1:10" ht="9" customHeight="1" x14ac:dyDescent="0.2">
      <c r="A18" s="586">
        <v>12</v>
      </c>
      <c r="B18" s="588"/>
      <c r="C18" s="2499" t="s">
        <v>450</v>
      </c>
      <c r="D18" s="2499"/>
      <c r="E18" s="1852">
        <v>0</v>
      </c>
      <c r="F18" s="589"/>
      <c r="G18" s="1685">
        <v>0</v>
      </c>
      <c r="H18" s="1686"/>
      <c r="I18" s="590">
        <v>0</v>
      </c>
      <c r="J18" s="591"/>
    </row>
    <row r="19" spans="1:10" ht="9" customHeight="1" x14ac:dyDescent="0.2">
      <c r="A19" s="611">
        <v>13</v>
      </c>
      <c r="B19" s="593"/>
      <c r="C19" s="2494" t="s">
        <v>451</v>
      </c>
      <c r="D19" s="2494"/>
      <c r="E19" s="1963">
        <v>5423</v>
      </c>
      <c r="F19" s="589"/>
      <c r="G19" s="1687">
        <v>2936</v>
      </c>
      <c r="H19" s="1686"/>
      <c r="I19" s="594">
        <v>1589</v>
      </c>
      <c r="J19" s="591"/>
    </row>
    <row r="20" spans="1:10" ht="9" customHeight="1" x14ac:dyDescent="0.2">
      <c r="A20" s="592">
        <v>14</v>
      </c>
      <c r="B20" s="604"/>
      <c r="C20" s="593"/>
      <c r="D20" s="593" t="s">
        <v>452</v>
      </c>
      <c r="E20" s="1963">
        <v>0</v>
      </c>
      <c r="F20" s="589"/>
      <c r="G20" s="1687">
        <v>0</v>
      </c>
      <c r="H20" s="1686"/>
      <c r="I20" s="594">
        <v>0</v>
      </c>
      <c r="J20" s="591"/>
    </row>
    <row r="21" spans="1:10" ht="9" customHeight="1" x14ac:dyDescent="0.2">
      <c r="A21" s="592">
        <v>15</v>
      </c>
      <c r="B21" s="604"/>
      <c r="C21" s="2494" t="s">
        <v>453</v>
      </c>
      <c r="D21" s="2494"/>
      <c r="E21" s="1963">
        <v>0</v>
      </c>
      <c r="F21" s="589"/>
      <c r="G21" s="1687">
        <v>0</v>
      </c>
      <c r="H21" s="1686"/>
      <c r="I21" s="594">
        <v>0</v>
      </c>
      <c r="J21" s="591"/>
    </row>
    <row r="22" spans="1:10" ht="9" customHeight="1" x14ac:dyDescent="0.2">
      <c r="A22" s="595">
        <v>16</v>
      </c>
      <c r="B22" s="597"/>
      <c r="C22" s="2500" t="s">
        <v>454</v>
      </c>
      <c r="D22" s="2500"/>
      <c r="E22" s="1962">
        <v>0</v>
      </c>
      <c r="F22" s="583"/>
      <c r="G22" s="1683">
        <v>0</v>
      </c>
      <c r="H22" s="1684"/>
      <c r="I22" s="598">
        <v>0</v>
      </c>
      <c r="J22" s="585"/>
    </row>
    <row r="23" spans="1:10" ht="9" customHeight="1" x14ac:dyDescent="0.2">
      <c r="A23" s="218">
        <v>17</v>
      </c>
      <c r="B23" s="607"/>
      <c r="C23" s="2502" t="s">
        <v>455</v>
      </c>
      <c r="D23" s="2502"/>
      <c r="E23" s="1853">
        <f>SUM(E18:E22)</f>
        <v>5423</v>
      </c>
      <c r="F23" s="608"/>
      <c r="G23" s="198">
        <f>SUM(G18:G22)</f>
        <v>2936</v>
      </c>
      <c r="H23" s="1689"/>
      <c r="I23" s="609">
        <f>SUM(I18:I22)</f>
        <v>1589</v>
      </c>
      <c r="J23" s="610"/>
    </row>
    <row r="24" spans="1:10" ht="9" customHeight="1" x14ac:dyDescent="0.2">
      <c r="A24" s="120"/>
      <c r="B24" s="2501" t="s">
        <v>456</v>
      </c>
      <c r="C24" s="2501"/>
      <c r="D24" s="2501"/>
      <c r="E24" s="1852"/>
      <c r="F24" s="589"/>
      <c r="G24" s="1685"/>
      <c r="H24" s="1686"/>
      <c r="I24" s="590"/>
      <c r="J24" s="591"/>
    </row>
    <row r="25" spans="1:10" ht="9" customHeight="1" x14ac:dyDescent="0.2">
      <c r="A25" s="586">
        <v>18</v>
      </c>
      <c r="B25" s="588"/>
      <c r="C25" s="2499" t="s">
        <v>457</v>
      </c>
      <c r="D25" s="2499"/>
      <c r="E25" s="1965">
        <f>E16+E23</f>
        <v>41507</v>
      </c>
      <c r="F25" s="589"/>
      <c r="G25" s="1690">
        <f>G16+G23</f>
        <v>37033</v>
      </c>
      <c r="H25" s="1686"/>
      <c r="I25" s="1690">
        <f>I16+I23</f>
        <v>34652</v>
      </c>
      <c r="J25" s="591"/>
    </row>
    <row r="26" spans="1:10" ht="9" customHeight="1" x14ac:dyDescent="0.2">
      <c r="A26" s="592">
        <v>19</v>
      </c>
      <c r="B26" s="604"/>
      <c r="C26" s="2494" t="s">
        <v>458</v>
      </c>
      <c r="D26" s="2494"/>
      <c r="E26" s="1966" t="s">
        <v>125</v>
      </c>
      <c r="F26" s="589"/>
      <c r="G26" s="1691" t="s">
        <v>125</v>
      </c>
      <c r="H26" s="1686"/>
      <c r="I26" s="612" t="s">
        <v>125</v>
      </c>
      <c r="J26" s="591"/>
    </row>
    <row r="27" spans="1:10" ht="9" customHeight="1" x14ac:dyDescent="0.2">
      <c r="A27" s="592">
        <v>20</v>
      </c>
      <c r="B27" s="604"/>
      <c r="C27" s="2494" t="s">
        <v>459</v>
      </c>
      <c r="D27" s="2494"/>
      <c r="E27" s="1967">
        <v>-3</v>
      </c>
      <c r="F27" s="589"/>
      <c r="G27" s="1692">
        <v>-21</v>
      </c>
      <c r="H27" s="1686"/>
      <c r="I27" s="613">
        <v>0</v>
      </c>
      <c r="J27" s="591"/>
    </row>
    <row r="28" spans="1:10" ht="9" customHeight="1" x14ac:dyDescent="0.2">
      <c r="A28" s="595">
        <v>21</v>
      </c>
      <c r="B28" s="596"/>
      <c r="C28" s="2500" t="s">
        <v>460</v>
      </c>
      <c r="D28" s="2500"/>
      <c r="E28" s="1962">
        <v>0</v>
      </c>
      <c r="F28" s="583"/>
      <c r="G28" s="1683">
        <v>0</v>
      </c>
      <c r="H28" s="1684"/>
      <c r="I28" s="598">
        <v>0</v>
      </c>
      <c r="J28" s="585"/>
    </row>
    <row r="29" spans="1:10" ht="9" customHeight="1" x14ac:dyDescent="0.2">
      <c r="A29" s="218">
        <v>22</v>
      </c>
      <c r="B29" s="606"/>
      <c r="C29" s="2502" t="s">
        <v>461</v>
      </c>
      <c r="D29" s="2502"/>
      <c r="E29" s="1853">
        <f>SUM(E25:E28)</f>
        <v>41504</v>
      </c>
      <c r="F29" s="608"/>
      <c r="G29" s="198">
        <f>SUM(G25:G28)</f>
        <v>37012</v>
      </c>
      <c r="H29" s="1689"/>
      <c r="I29" s="609">
        <f>SUM(I25:I28)</f>
        <v>34652</v>
      </c>
      <c r="J29" s="610"/>
    </row>
    <row r="30" spans="1:10" ht="9" customHeight="1" x14ac:dyDescent="0.2">
      <c r="A30" s="120"/>
      <c r="B30" s="2501" t="s">
        <v>462</v>
      </c>
      <c r="C30" s="2501"/>
      <c r="D30" s="2501"/>
      <c r="E30" s="1852"/>
      <c r="F30" s="589"/>
      <c r="G30" s="1685"/>
      <c r="H30" s="1686"/>
      <c r="I30" s="590"/>
      <c r="J30" s="591"/>
    </row>
    <row r="31" spans="1:10" ht="9" customHeight="1" x14ac:dyDescent="0.2">
      <c r="A31" s="120">
        <v>23</v>
      </c>
      <c r="B31" s="614"/>
      <c r="C31" s="2497" t="s">
        <v>463</v>
      </c>
      <c r="D31" s="2497"/>
      <c r="E31" s="1852">
        <v>236836</v>
      </c>
      <c r="F31" s="589"/>
      <c r="G31" s="1685">
        <v>234816</v>
      </c>
      <c r="H31" s="1686"/>
      <c r="I31" s="590">
        <v>225663</v>
      </c>
      <c r="J31" s="591"/>
    </row>
    <row r="32" spans="1:10" ht="9" customHeight="1" x14ac:dyDescent="0.2">
      <c r="A32" s="592">
        <v>24</v>
      </c>
      <c r="B32" s="604"/>
      <c r="C32" s="2494" t="s">
        <v>464</v>
      </c>
      <c r="D32" s="2494"/>
      <c r="E32" s="1963">
        <v>702918</v>
      </c>
      <c r="F32" s="589"/>
      <c r="G32" s="1687">
        <v>696026</v>
      </c>
      <c r="H32" s="1686"/>
      <c r="I32" s="594">
        <v>674962</v>
      </c>
      <c r="J32" s="591"/>
    </row>
    <row r="33" spans="1:10" ht="11.25" customHeight="1" x14ac:dyDescent="0.2">
      <c r="A33" s="615"/>
      <c r="B33" s="2503" t="s">
        <v>1124</v>
      </c>
      <c r="C33" s="2503"/>
      <c r="D33" s="2503"/>
      <c r="E33" s="434"/>
      <c r="F33" s="589"/>
      <c r="G33" s="590"/>
      <c r="H33" s="1686"/>
      <c r="I33" s="590"/>
      <c r="J33" s="591"/>
    </row>
    <row r="34" spans="1:10" ht="9" customHeight="1" x14ac:dyDescent="0.2">
      <c r="A34" s="586">
        <v>25</v>
      </c>
      <c r="B34" s="588"/>
      <c r="C34" s="2499" t="s">
        <v>465</v>
      </c>
      <c r="D34" s="2499"/>
      <c r="E34" s="1859">
        <v>0.17499999999999999</v>
      </c>
      <c r="F34" s="616"/>
      <c r="G34" s="617">
        <v>0.158</v>
      </c>
      <c r="H34" s="1693"/>
      <c r="I34" s="617">
        <v>0.154</v>
      </c>
      <c r="J34" s="591"/>
    </row>
    <row r="35" spans="1:10" ht="9" customHeight="1" x14ac:dyDescent="0.2">
      <c r="A35" s="592">
        <v>26</v>
      </c>
      <c r="B35" s="604"/>
      <c r="C35" s="2494" t="s">
        <v>466</v>
      </c>
      <c r="D35" s="2494"/>
      <c r="E35" s="1859">
        <v>5.8999999999999997E-2</v>
      </c>
      <c r="F35" s="616"/>
      <c r="G35" s="618">
        <v>5.2999999999999999E-2</v>
      </c>
      <c r="H35" s="1693"/>
      <c r="I35" s="618">
        <v>5.0999999999999997E-2</v>
      </c>
      <c r="J35" s="591"/>
    </row>
    <row r="36" spans="1:10" ht="11.25" customHeight="1" x14ac:dyDescent="0.2">
      <c r="A36" s="611">
        <v>27</v>
      </c>
      <c r="B36" s="593"/>
      <c r="C36" s="2494" t="s">
        <v>1125</v>
      </c>
      <c r="D36" s="2494"/>
      <c r="E36" s="1968" t="s">
        <v>125</v>
      </c>
      <c r="F36" s="616"/>
      <c r="G36" s="619" t="s">
        <v>125</v>
      </c>
      <c r="H36" s="1693"/>
      <c r="I36" s="619" t="s">
        <v>125</v>
      </c>
      <c r="J36" s="620"/>
    </row>
    <row r="37" spans="1:10" ht="9" customHeight="1" x14ac:dyDescent="0.2">
      <c r="A37" s="611">
        <v>28</v>
      </c>
      <c r="B37" s="604"/>
      <c r="C37" s="2495" t="s">
        <v>467</v>
      </c>
      <c r="D37" s="2495"/>
      <c r="E37" s="1859">
        <v>3.5000000000000003E-2</v>
      </c>
      <c r="F37" s="616"/>
      <c r="G37" s="617">
        <v>3.5000000000000003E-2</v>
      </c>
      <c r="H37" s="1693"/>
      <c r="I37" s="617">
        <v>3.5000000000000003E-2</v>
      </c>
      <c r="J37" s="591"/>
    </row>
    <row r="38" spans="1:10" ht="9" customHeight="1" x14ac:dyDescent="0.2">
      <c r="A38" s="592">
        <v>29</v>
      </c>
      <c r="B38" s="604"/>
      <c r="C38" s="593"/>
      <c r="D38" s="593" t="s">
        <v>468</v>
      </c>
      <c r="E38" s="1969">
        <v>2.5000000000000001E-2</v>
      </c>
      <c r="F38" s="616"/>
      <c r="G38" s="618">
        <v>2.5000000000000001E-2</v>
      </c>
      <c r="H38" s="1693"/>
      <c r="I38" s="618">
        <v>2.5000000000000001E-2</v>
      </c>
      <c r="J38" s="591"/>
    </row>
    <row r="39" spans="1:10" ht="9" customHeight="1" x14ac:dyDescent="0.2">
      <c r="A39" s="592">
        <v>30</v>
      </c>
      <c r="B39" s="604"/>
      <c r="C39" s="593"/>
      <c r="D39" s="593" t="s">
        <v>469</v>
      </c>
      <c r="E39" s="1969">
        <v>0</v>
      </c>
      <c r="F39" s="616"/>
      <c r="G39" s="618">
        <v>0</v>
      </c>
      <c r="H39" s="1693"/>
      <c r="I39" s="618">
        <v>0</v>
      </c>
      <c r="J39" s="591"/>
    </row>
    <row r="40" spans="1:10" ht="9" customHeight="1" x14ac:dyDescent="0.2">
      <c r="A40" s="521">
        <v>31</v>
      </c>
      <c r="B40" s="621"/>
      <c r="C40" s="622"/>
      <c r="D40" s="622" t="s">
        <v>470</v>
      </c>
      <c r="E40" s="1970">
        <v>0.01</v>
      </c>
      <c r="F40" s="623"/>
      <c r="G40" s="624">
        <v>0.01</v>
      </c>
      <c r="H40" s="1694"/>
      <c r="I40" s="624">
        <v>0.01</v>
      </c>
      <c r="J40" s="625"/>
    </row>
    <row r="41" spans="1:10" s="200" customFormat="1" ht="4.5" customHeight="1" x14ac:dyDescent="0.15">
      <c r="A41" s="2493"/>
      <c r="B41" s="2493"/>
      <c r="C41" s="2493"/>
      <c r="D41" s="2493"/>
      <c r="E41" s="2493"/>
      <c r="F41" s="2493"/>
      <c r="G41" s="2493"/>
      <c r="H41" s="2493"/>
      <c r="I41" s="2493"/>
      <c r="J41" s="2493"/>
    </row>
    <row r="42" spans="1:10" s="200" customFormat="1" ht="18" customHeight="1" x14ac:dyDescent="0.15">
      <c r="A42" s="537" t="s">
        <v>72</v>
      </c>
      <c r="B42" s="2496" t="s">
        <v>1255</v>
      </c>
      <c r="C42" s="2496"/>
      <c r="D42" s="2496"/>
      <c r="E42" s="2496"/>
      <c r="F42" s="2496"/>
      <c r="G42" s="2496"/>
      <c r="H42" s="2496"/>
      <c r="I42" s="2496"/>
      <c r="J42" s="2496"/>
    </row>
    <row r="43" spans="1:10" s="200" customFormat="1" ht="9" customHeight="1" x14ac:dyDescent="0.15">
      <c r="A43" s="433" t="s">
        <v>74</v>
      </c>
      <c r="B43" s="2491" t="s">
        <v>1245</v>
      </c>
      <c r="C43" s="2491"/>
      <c r="D43" s="2491"/>
      <c r="E43" s="2491"/>
      <c r="F43" s="2491"/>
      <c r="G43" s="2491"/>
      <c r="H43" s="2491"/>
      <c r="I43" s="2491"/>
      <c r="J43" s="2491"/>
    </row>
    <row r="44" spans="1:10" s="200" customFormat="1" ht="9" customHeight="1" x14ac:dyDescent="0.15">
      <c r="A44" s="433" t="s">
        <v>125</v>
      </c>
      <c r="B44" s="2491" t="s">
        <v>139</v>
      </c>
      <c r="C44" s="2491"/>
      <c r="D44" s="2491"/>
      <c r="E44" s="2491"/>
      <c r="F44" s="2491"/>
      <c r="G44" s="2491"/>
      <c r="H44" s="2491"/>
      <c r="I44" s="2491"/>
      <c r="J44" s="2491"/>
    </row>
  </sheetData>
  <mergeCells count="34">
    <mergeCell ref="A1:J1"/>
    <mergeCell ref="C23:D23"/>
    <mergeCell ref="C25:D25"/>
    <mergeCell ref="C26:D26"/>
    <mergeCell ref="C27:D27"/>
    <mergeCell ref="B17:D17"/>
    <mergeCell ref="C18:D18"/>
    <mergeCell ref="C21:D21"/>
    <mergeCell ref="C15:D15"/>
    <mergeCell ref="C10:D10"/>
    <mergeCell ref="C11:D11"/>
    <mergeCell ref="B5:D5"/>
    <mergeCell ref="C7:D7"/>
    <mergeCell ref="A2:J2"/>
    <mergeCell ref="A3:D3"/>
    <mergeCell ref="C31:D31"/>
    <mergeCell ref="C19:D19"/>
    <mergeCell ref="C6:D6"/>
    <mergeCell ref="C34:D34"/>
    <mergeCell ref="C22:D22"/>
    <mergeCell ref="B24:D24"/>
    <mergeCell ref="C16:D16"/>
    <mergeCell ref="C29:D29"/>
    <mergeCell ref="B30:D30"/>
    <mergeCell ref="B33:D33"/>
    <mergeCell ref="C28:D28"/>
    <mergeCell ref="C32:D32"/>
    <mergeCell ref="B44:J44"/>
    <mergeCell ref="A41:J41"/>
    <mergeCell ref="C35:D35"/>
    <mergeCell ref="C37:D37"/>
    <mergeCell ref="C36:D36"/>
    <mergeCell ref="B42:J42"/>
    <mergeCell ref="B43:J43"/>
  </mergeCells>
  <pageMargins left="0.5" right="0.5" top="0.5" bottom="0.5" header="0.3" footer="0.3"/>
  <pageSetup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00" workbookViewId="0">
      <selection activeCell="B52" sqref="B52:L52"/>
    </sheetView>
  </sheetViews>
  <sheetFormatPr defaultColWidth="9.140625" defaultRowHeight="9.75" customHeight="1" x14ac:dyDescent="0.2"/>
  <cols>
    <col min="1" max="1" width="2.85546875" style="37" customWidth="1"/>
    <col min="2" max="2" width="2.140625" style="37" customWidth="1"/>
    <col min="3" max="3" width="69.5703125" style="37" customWidth="1"/>
    <col min="4" max="6" width="10" style="37" customWidth="1"/>
    <col min="7" max="7" width="8.5703125" style="37" customWidth="1"/>
    <col min="8" max="8" width="1.7109375" style="37" customWidth="1"/>
    <col min="9" max="9" width="10.7109375" style="37" customWidth="1"/>
    <col min="10" max="10" width="1.7109375" style="37" customWidth="1"/>
    <col min="11" max="11" width="7.140625" style="37" customWidth="1"/>
    <col min="12" max="12" width="1.28515625" style="37" customWidth="1"/>
    <col min="13" max="13" width="9.140625" style="37" customWidth="1"/>
    <col min="14" max="16384" width="9.140625" style="37"/>
  </cols>
  <sheetData>
    <row r="1" spans="1:12" ht="14.25" customHeight="1" x14ac:dyDescent="0.25">
      <c r="A1" s="2253" t="s">
        <v>471</v>
      </c>
      <c r="B1" s="2253"/>
      <c r="C1" s="2253"/>
      <c r="D1" s="2253"/>
      <c r="E1" s="2253"/>
      <c r="F1" s="2253"/>
      <c r="G1" s="2253"/>
      <c r="H1" s="2253"/>
      <c r="I1" s="2253"/>
      <c r="J1" s="2253"/>
      <c r="K1" s="2253"/>
      <c r="L1" s="2253"/>
    </row>
    <row r="2" spans="1:12" ht="9" customHeight="1" x14ac:dyDescent="0.25">
      <c r="A2" s="2505"/>
      <c r="B2" s="2505"/>
      <c r="C2" s="2505"/>
      <c r="D2" s="2505"/>
      <c r="E2" s="2505"/>
      <c r="F2" s="2505"/>
      <c r="G2" s="2505"/>
      <c r="H2" s="2505"/>
      <c r="I2" s="2505"/>
      <c r="J2" s="2505"/>
      <c r="K2" s="2505"/>
      <c r="L2" s="573"/>
    </row>
    <row r="3" spans="1:12" s="1658" customFormat="1" ht="10.5" customHeight="1" x14ac:dyDescent="0.2">
      <c r="A3" s="2311" t="s">
        <v>1</v>
      </c>
      <c r="B3" s="2311"/>
      <c r="C3" s="2312"/>
      <c r="D3" s="2512" t="s">
        <v>1220</v>
      </c>
      <c r="E3" s="2513"/>
      <c r="F3" s="2513"/>
      <c r="G3" s="2513"/>
      <c r="H3" s="2513"/>
      <c r="I3" s="2513"/>
      <c r="J3" s="2513"/>
      <c r="K3" s="2513"/>
      <c r="L3" s="2514"/>
    </row>
    <row r="4" spans="1:12" s="1658" customFormat="1" ht="10.5" customHeight="1" x14ac:dyDescent="0.2">
      <c r="A4" s="40"/>
      <c r="B4" s="40"/>
      <c r="C4" s="40"/>
      <c r="D4" s="2510" t="s">
        <v>472</v>
      </c>
      <c r="E4" s="2510"/>
      <c r="F4" s="2510"/>
      <c r="G4" s="2510"/>
      <c r="H4" s="2510"/>
      <c r="I4" s="2510"/>
      <c r="J4" s="1644"/>
      <c r="K4" s="626"/>
      <c r="L4" s="626"/>
    </row>
    <row r="5" spans="1:12" s="1658" customFormat="1" ht="10.5" customHeight="1" x14ac:dyDescent="0.2">
      <c r="A5" s="40"/>
      <c r="B5" s="40"/>
      <c r="C5" s="40"/>
      <c r="D5" s="1647" t="s">
        <v>473</v>
      </c>
      <c r="E5" s="1647"/>
      <c r="F5" s="1647"/>
      <c r="G5" s="1650"/>
      <c r="H5" s="1650"/>
      <c r="I5" s="1647" t="s">
        <v>474</v>
      </c>
      <c r="J5" s="1650"/>
      <c r="K5" s="525"/>
      <c r="L5" s="1647"/>
    </row>
    <row r="6" spans="1:12" s="1658" customFormat="1" ht="10.5" customHeight="1" x14ac:dyDescent="0.2">
      <c r="A6" s="40"/>
      <c r="B6" s="2309"/>
      <c r="C6" s="2309"/>
      <c r="D6" s="627"/>
      <c r="E6" s="627"/>
      <c r="F6" s="627"/>
      <c r="G6" s="627"/>
      <c r="H6" s="627"/>
      <c r="I6" s="627"/>
      <c r="J6" s="627"/>
      <c r="K6" s="628"/>
      <c r="L6" s="628"/>
    </row>
    <row r="7" spans="1:12" s="1658" customFormat="1" ht="10.5" customHeight="1" x14ac:dyDescent="0.2">
      <c r="A7" s="40"/>
      <c r="B7" s="1635"/>
      <c r="C7" s="1635"/>
      <c r="D7" s="230" t="s">
        <v>475</v>
      </c>
      <c r="E7" s="230" t="s">
        <v>476</v>
      </c>
      <c r="F7" s="230" t="s">
        <v>477</v>
      </c>
      <c r="G7" s="230"/>
      <c r="H7" s="230"/>
      <c r="I7" s="230"/>
      <c r="J7" s="230"/>
      <c r="K7" s="629"/>
      <c r="L7" s="629"/>
    </row>
    <row r="8" spans="1:12" s="1658" customFormat="1" ht="10.5" customHeight="1" x14ac:dyDescent="0.2">
      <c r="A8" s="630">
        <v>1</v>
      </c>
      <c r="B8" s="2508" t="s">
        <v>478</v>
      </c>
      <c r="C8" s="2508"/>
      <c r="D8" s="631" t="s">
        <v>479</v>
      </c>
      <c r="E8" s="631" t="s">
        <v>479</v>
      </c>
      <c r="F8" s="631" t="s">
        <v>480</v>
      </c>
      <c r="G8" s="631" t="s">
        <v>481</v>
      </c>
      <c r="H8" s="1604" t="s">
        <v>33</v>
      </c>
      <c r="I8" s="631" t="s">
        <v>68</v>
      </c>
      <c r="J8" s="1604" t="s">
        <v>39</v>
      </c>
      <c r="K8" s="631" t="s">
        <v>86</v>
      </c>
      <c r="L8" s="632"/>
    </row>
    <row r="9" spans="1:12" s="1658" customFormat="1" ht="10.5" customHeight="1" x14ac:dyDescent="0.2">
      <c r="A9" s="40">
        <v>2</v>
      </c>
      <c r="B9" s="2309" t="s">
        <v>482</v>
      </c>
      <c r="C9" s="2309"/>
      <c r="D9" s="2022">
        <v>13525</v>
      </c>
      <c r="E9" s="1994">
        <v>2825</v>
      </c>
      <c r="F9" s="1994">
        <v>5558</v>
      </c>
      <c r="G9" s="1994">
        <v>5718</v>
      </c>
      <c r="H9" s="1994"/>
      <c r="I9" s="1994">
        <v>0</v>
      </c>
      <c r="J9" s="1994"/>
      <c r="K9" s="2023">
        <f>SUM(D9:I9)</f>
        <v>27626</v>
      </c>
      <c r="L9" s="633"/>
    </row>
    <row r="10" spans="1:12" s="1658" customFormat="1" ht="10.5" customHeight="1" x14ac:dyDescent="0.2">
      <c r="A10" s="634">
        <v>3</v>
      </c>
      <c r="B10" s="2507" t="s">
        <v>483</v>
      </c>
      <c r="C10" s="2507"/>
      <c r="D10" s="2024">
        <v>2</v>
      </c>
      <c r="E10" s="2025">
        <v>0</v>
      </c>
      <c r="F10" s="2025">
        <v>61</v>
      </c>
      <c r="G10" s="2025">
        <v>4</v>
      </c>
      <c r="H10" s="2026"/>
      <c r="I10" s="2025">
        <v>0</v>
      </c>
      <c r="J10" s="2026"/>
      <c r="K10" s="2027">
        <f>SUM(D10:I10)</f>
        <v>67</v>
      </c>
      <c r="L10" s="635"/>
    </row>
    <row r="11" spans="1:12" s="1658" customFormat="1" ht="10.5" customHeight="1" x14ac:dyDescent="0.2">
      <c r="A11" s="634">
        <v>4</v>
      </c>
      <c r="B11" s="2507" t="s">
        <v>484</v>
      </c>
      <c r="C11" s="2507"/>
      <c r="D11" s="2024">
        <f>D9-D10</f>
        <v>13523</v>
      </c>
      <c r="E11" s="2025">
        <f>E9-E10</f>
        <v>2825</v>
      </c>
      <c r="F11" s="2025">
        <f>F9-F10</f>
        <v>5497</v>
      </c>
      <c r="G11" s="2025">
        <f>G9-G10</f>
        <v>5714</v>
      </c>
      <c r="H11" s="2026"/>
      <c r="I11" s="2025">
        <f>I9-I10</f>
        <v>0</v>
      </c>
      <c r="J11" s="2026"/>
      <c r="K11" s="2025">
        <f>K9-K10</f>
        <v>27559</v>
      </c>
      <c r="L11" s="635"/>
    </row>
    <row r="12" spans="1:12" s="1658" customFormat="1" ht="10.5" customHeight="1" x14ac:dyDescent="0.2">
      <c r="A12" s="634">
        <v>5</v>
      </c>
      <c r="B12" s="2507" t="s">
        <v>485</v>
      </c>
      <c r="C12" s="2507"/>
      <c r="D12" s="2024">
        <f>SUM(D13:D17)</f>
        <v>13523</v>
      </c>
      <c r="E12" s="2025">
        <f>SUM(E13:E17)</f>
        <v>2825</v>
      </c>
      <c r="F12" s="2025">
        <f>SUM(F13:F17)</f>
        <v>5497</v>
      </c>
      <c r="G12" s="2025">
        <f>SUM(G13:G17)</f>
        <v>5419</v>
      </c>
      <c r="H12" s="2026"/>
      <c r="I12" s="2025">
        <f>SUM(I13:I17)</f>
        <v>0</v>
      </c>
      <c r="J12" s="2026"/>
      <c r="K12" s="2025">
        <f>SUM(K13:K17)</f>
        <v>27264</v>
      </c>
      <c r="L12" s="635"/>
    </row>
    <row r="13" spans="1:12" s="1658" customFormat="1" ht="10.5" customHeight="1" x14ac:dyDescent="0.2">
      <c r="A13" s="634">
        <v>6</v>
      </c>
      <c r="B13" s="2507" t="s">
        <v>486</v>
      </c>
      <c r="C13" s="2507"/>
      <c r="D13" s="2024">
        <v>0</v>
      </c>
      <c r="E13" s="2025">
        <v>0</v>
      </c>
      <c r="F13" s="2025">
        <v>0</v>
      </c>
      <c r="G13" s="2025">
        <v>93</v>
      </c>
      <c r="H13" s="2026"/>
      <c r="I13" s="2025">
        <v>0</v>
      </c>
      <c r="J13" s="2026"/>
      <c r="K13" s="2027">
        <f>SUM(D13:I13)</f>
        <v>93</v>
      </c>
      <c r="L13" s="635"/>
    </row>
    <row r="14" spans="1:12" s="1658" customFormat="1" ht="10.5" customHeight="1" x14ac:dyDescent="0.2">
      <c r="A14" s="634">
        <v>7</v>
      </c>
      <c r="B14" s="2507" t="s">
        <v>487</v>
      </c>
      <c r="C14" s="2507"/>
      <c r="D14" s="2024">
        <v>0</v>
      </c>
      <c r="E14" s="2025">
        <v>0</v>
      </c>
      <c r="F14" s="2025">
        <v>0</v>
      </c>
      <c r="G14" s="2025">
        <v>5183</v>
      </c>
      <c r="H14" s="2026"/>
      <c r="I14" s="2025">
        <v>0</v>
      </c>
      <c r="J14" s="2026"/>
      <c r="K14" s="2027">
        <f t="shared" ref="K14:K16" si="0">SUM(D14:I14)</f>
        <v>5183</v>
      </c>
      <c r="L14" s="635"/>
    </row>
    <row r="15" spans="1:12" s="1658" customFormat="1" ht="10.5" customHeight="1" x14ac:dyDescent="0.2">
      <c r="A15" s="634">
        <v>8</v>
      </c>
      <c r="B15" s="2507" t="s">
        <v>488</v>
      </c>
      <c r="C15" s="2507"/>
      <c r="D15" s="2024">
        <v>0</v>
      </c>
      <c r="E15" s="2025">
        <v>0</v>
      </c>
      <c r="F15" s="2025">
        <v>4964</v>
      </c>
      <c r="G15" s="2025">
        <v>133</v>
      </c>
      <c r="H15" s="2026"/>
      <c r="I15" s="2025">
        <v>0</v>
      </c>
      <c r="J15" s="2026"/>
      <c r="K15" s="2027">
        <f t="shared" si="0"/>
        <v>5097</v>
      </c>
      <c r="L15" s="635"/>
    </row>
    <row r="16" spans="1:12" s="1658" customFormat="1" ht="10.5" customHeight="1" x14ac:dyDescent="0.2">
      <c r="A16" s="634">
        <v>9</v>
      </c>
      <c r="B16" s="2507" t="s">
        <v>489</v>
      </c>
      <c r="C16" s="2507"/>
      <c r="D16" s="2024">
        <v>0</v>
      </c>
      <c r="E16" s="2025">
        <v>0</v>
      </c>
      <c r="F16" s="2025">
        <v>533</v>
      </c>
      <c r="G16" s="2025">
        <v>10</v>
      </c>
      <c r="H16" s="2026"/>
      <c r="I16" s="2025">
        <v>0</v>
      </c>
      <c r="J16" s="2026"/>
      <c r="K16" s="2027">
        <f t="shared" si="0"/>
        <v>543</v>
      </c>
      <c r="L16" s="635"/>
    </row>
    <row r="17" spans="1:12" s="1658" customFormat="1" ht="10.5" customHeight="1" thickBot="1" x14ac:dyDescent="0.25">
      <c r="A17" s="493">
        <v>10</v>
      </c>
      <c r="B17" s="2398" t="s">
        <v>490</v>
      </c>
      <c r="C17" s="2398"/>
      <c r="D17" s="2028">
        <v>13523</v>
      </c>
      <c r="E17" s="2029">
        <v>2825</v>
      </c>
      <c r="F17" s="2029">
        <v>0</v>
      </c>
      <c r="G17" s="2029">
        <v>0</v>
      </c>
      <c r="H17" s="2029"/>
      <c r="I17" s="2029">
        <v>0</v>
      </c>
      <c r="J17" s="2029"/>
      <c r="K17" s="2030">
        <f>SUM(D17:I17)</f>
        <v>16348</v>
      </c>
      <c r="L17" s="636"/>
    </row>
    <row r="18" spans="1:12" s="1658" customFormat="1" ht="10.5" customHeight="1" x14ac:dyDescent="0.2">
      <c r="A18" s="40"/>
      <c r="B18" s="1635"/>
      <c r="C18" s="1635"/>
      <c r="D18" s="56"/>
      <c r="E18" s="56"/>
      <c r="F18" s="56"/>
      <c r="G18" s="56"/>
      <c r="H18" s="56"/>
      <c r="I18" s="56"/>
      <c r="J18" s="56"/>
      <c r="K18" s="637"/>
      <c r="L18" s="629"/>
    </row>
    <row r="19" spans="1:12" ht="10.5" customHeight="1" x14ac:dyDescent="0.2">
      <c r="A19" s="2311" t="s">
        <v>1</v>
      </c>
      <c r="B19" s="2311"/>
      <c r="C19" s="2312"/>
      <c r="D19" s="2509" t="s">
        <v>2</v>
      </c>
      <c r="E19" s="2510"/>
      <c r="F19" s="2510"/>
      <c r="G19" s="2510"/>
      <c r="H19" s="2510"/>
      <c r="I19" s="2510"/>
      <c r="J19" s="2510"/>
      <c r="K19" s="2510"/>
      <c r="L19" s="2511"/>
    </row>
    <row r="20" spans="1:12" ht="10.5" customHeight="1" x14ac:dyDescent="0.2">
      <c r="A20" s="40"/>
      <c r="B20" s="40"/>
      <c r="C20" s="40"/>
      <c r="D20" s="2510" t="s">
        <v>472</v>
      </c>
      <c r="E20" s="2510"/>
      <c r="F20" s="2510"/>
      <c r="G20" s="2510"/>
      <c r="H20" s="2510"/>
      <c r="I20" s="2510"/>
      <c r="J20" s="202"/>
      <c r="K20" s="626"/>
      <c r="L20" s="626"/>
    </row>
    <row r="21" spans="1:12" ht="10.5" customHeight="1" x14ac:dyDescent="0.2">
      <c r="A21" s="40"/>
      <c r="B21" s="40"/>
      <c r="C21" s="40"/>
      <c r="D21" s="207" t="s">
        <v>473</v>
      </c>
      <c r="E21" s="207"/>
      <c r="F21" s="207"/>
      <c r="G21" s="524"/>
      <c r="H21" s="524"/>
      <c r="I21" s="207" t="s">
        <v>474</v>
      </c>
      <c r="J21" s="524"/>
      <c r="K21" s="525"/>
      <c r="L21" s="207"/>
    </row>
    <row r="22" spans="1:12" ht="10.5" customHeight="1" x14ac:dyDescent="0.2">
      <c r="A22" s="40"/>
      <c r="B22" s="2309"/>
      <c r="C22" s="2309"/>
      <c r="D22" s="627"/>
      <c r="E22" s="627"/>
      <c r="F22" s="627"/>
      <c r="G22" s="627"/>
      <c r="H22" s="627"/>
      <c r="I22" s="627"/>
      <c r="J22" s="627"/>
      <c r="K22" s="628"/>
      <c r="L22" s="628"/>
    </row>
    <row r="23" spans="1:12" ht="10.5" customHeight="1" x14ac:dyDescent="0.2">
      <c r="A23" s="40"/>
      <c r="B23" s="121"/>
      <c r="C23" s="121"/>
      <c r="D23" s="230" t="s">
        <v>475</v>
      </c>
      <c r="E23" s="230" t="s">
        <v>476</v>
      </c>
      <c r="F23" s="230" t="s">
        <v>477</v>
      </c>
      <c r="G23" s="230"/>
      <c r="H23" s="230"/>
      <c r="I23" s="230"/>
      <c r="J23" s="230"/>
      <c r="K23" s="629"/>
      <c r="L23" s="629"/>
    </row>
    <row r="24" spans="1:12" ht="10.5" customHeight="1" x14ac:dyDescent="0.2">
      <c r="A24" s="630">
        <v>1</v>
      </c>
      <c r="B24" s="2508" t="s">
        <v>478</v>
      </c>
      <c r="C24" s="2508"/>
      <c r="D24" s="631" t="s">
        <v>479</v>
      </c>
      <c r="E24" s="631" t="s">
        <v>479</v>
      </c>
      <c r="F24" s="631" t="s">
        <v>480</v>
      </c>
      <c r="G24" s="631" t="s">
        <v>481</v>
      </c>
      <c r="H24" s="1604" t="s">
        <v>33</v>
      </c>
      <c r="I24" s="631" t="s">
        <v>68</v>
      </c>
      <c r="J24" s="1604" t="s">
        <v>39</v>
      </c>
      <c r="K24" s="631" t="s">
        <v>86</v>
      </c>
      <c r="L24" s="632"/>
    </row>
    <row r="25" spans="1:12" ht="10.5" customHeight="1" x14ac:dyDescent="0.2">
      <c r="A25" s="40">
        <v>2</v>
      </c>
      <c r="B25" s="2309" t="s">
        <v>482</v>
      </c>
      <c r="C25" s="2309"/>
      <c r="D25" s="184">
        <v>13443</v>
      </c>
      <c r="E25" s="640">
        <v>2575</v>
      </c>
      <c r="F25" s="640">
        <v>4061</v>
      </c>
      <c r="G25" s="640">
        <v>3039</v>
      </c>
      <c r="H25" s="640"/>
      <c r="I25" s="640">
        <v>0</v>
      </c>
      <c r="J25" s="640"/>
      <c r="K25" s="641">
        <f>SUM(D25:I25)</f>
        <v>23118</v>
      </c>
      <c r="L25" s="633"/>
    </row>
    <row r="26" spans="1:12" ht="10.5" customHeight="1" x14ac:dyDescent="0.2">
      <c r="A26" s="634">
        <v>3</v>
      </c>
      <c r="B26" s="2507" t="s">
        <v>483</v>
      </c>
      <c r="C26" s="2507"/>
      <c r="D26" s="642">
        <v>0</v>
      </c>
      <c r="E26" s="643">
        <v>0</v>
      </c>
      <c r="F26" s="643">
        <v>4</v>
      </c>
      <c r="G26" s="643">
        <v>22</v>
      </c>
      <c r="H26" s="644"/>
      <c r="I26" s="643">
        <v>0</v>
      </c>
      <c r="J26" s="644"/>
      <c r="K26" s="645">
        <f>SUM(D26:I26)</f>
        <v>26</v>
      </c>
      <c r="L26" s="635"/>
    </row>
    <row r="27" spans="1:12" ht="10.5" customHeight="1" x14ac:dyDescent="0.2">
      <c r="A27" s="634">
        <v>4</v>
      </c>
      <c r="B27" s="2507" t="s">
        <v>484</v>
      </c>
      <c r="C27" s="2507"/>
      <c r="D27" s="642">
        <f>D25-D26</f>
        <v>13443</v>
      </c>
      <c r="E27" s="643">
        <f>E25-E26</f>
        <v>2575</v>
      </c>
      <c r="F27" s="643">
        <f>F25-F26</f>
        <v>4057</v>
      </c>
      <c r="G27" s="643">
        <f>G25-G26</f>
        <v>3017</v>
      </c>
      <c r="H27" s="644"/>
      <c r="I27" s="643">
        <f>I25-I26</f>
        <v>0</v>
      </c>
      <c r="J27" s="644"/>
      <c r="K27" s="643">
        <f>K25-K26</f>
        <v>23092</v>
      </c>
      <c r="L27" s="635"/>
    </row>
    <row r="28" spans="1:12" ht="10.5" customHeight="1" x14ac:dyDescent="0.2">
      <c r="A28" s="634">
        <v>5</v>
      </c>
      <c r="B28" s="2507" t="s">
        <v>485</v>
      </c>
      <c r="C28" s="2507"/>
      <c r="D28" s="642">
        <f>SUM(D29:D33)</f>
        <v>13443</v>
      </c>
      <c r="E28" s="643">
        <f>SUM(E29:E33)</f>
        <v>2575</v>
      </c>
      <c r="F28" s="643">
        <f>SUM(F29:F33)</f>
        <v>4057</v>
      </c>
      <c r="G28" s="643">
        <f>SUM(G29:G33)</f>
        <v>2912</v>
      </c>
      <c r="H28" s="644"/>
      <c r="I28" s="643">
        <f>SUM(I29:I33)</f>
        <v>0</v>
      </c>
      <c r="J28" s="644"/>
      <c r="K28" s="643">
        <f>SUM(K29:K33)</f>
        <v>22987</v>
      </c>
      <c r="L28" s="635"/>
    </row>
    <row r="29" spans="1:12" ht="10.5" customHeight="1" x14ac:dyDescent="0.2">
      <c r="A29" s="634">
        <v>6</v>
      </c>
      <c r="B29" s="2507" t="s">
        <v>486</v>
      </c>
      <c r="C29" s="2507"/>
      <c r="D29" s="642">
        <v>0</v>
      </c>
      <c r="E29" s="643">
        <v>0</v>
      </c>
      <c r="F29" s="643">
        <v>0</v>
      </c>
      <c r="G29" s="643">
        <v>30</v>
      </c>
      <c r="H29" s="644"/>
      <c r="I29" s="643">
        <v>0</v>
      </c>
      <c r="J29" s="644"/>
      <c r="K29" s="645">
        <f>SUM(D29:I29)</f>
        <v>30</v>
      </c>
      <c r="L29" s="635"/>
    </row>
    <row r="30" spans="1:12" ht="10.5" customHeight="1" x14ac:dyDescent="0.2">
      <c r="A30" s="634">
        <v>7</v>
      </c>
      <c r="B30" s="2507" t="s">
        <v>487</v>
      </c>
      <c r="C30" s="2507"/>
      <c r="D30" s="642">
        <v>0</v>
      </c>
      <c r="E30" s="643">
        <v>0</v>
      </c>
      <c r="F30" s="643">
        <v>0</v>
      </c>
      <c r="G30" s="643">
        <v>2750</v>
      </c>
      <c r="H30" s="644"/>
      <c r="I30" s="643">
        <v>0</v>
      </c>
      <c r="J30" s="644"/>
      <c r="K30" s="645">
        <f t="shared" ref="K30:K32" si="1">SUM(D30:I30)</f>
        <v>2750</v>
      </c>
      <c r="L30" s="635"/>
    </row>
    <row r="31" spans="1:12" ht="10.5" customHeight="1" x14ac:dyDescent="0.2">
      <c r="A31" s="634">
        <v>8</v>
      </c>
      <c r="B31" s="2507" t="s">
        <v>488</v>
      </c>
      <c r="C31" s="2507"/>
      <c r="D31" s="642">
        <v>0</v>
      </c>
      <c r="E31" s="643">
        <v>0</v>
      </c>
      <c r="F31" s="643">
        <v>3496</v>
      </c>
      <c r="G31" s="643">
        <v>132</v>
      </c>
      <c r="H31" s="644"/>
      <c r="I31" s="643">
        <v>0</v>
      </c>
      <c r="J31" s="644"/>
      <c r="K31" s="645">
        <f t="shared" si="1"/>
        <v>3628</v>
      </c>
      <c r="L31" s="635"/>
    </row>
    <row r="32" spans="1:12" ht="10.5" customHeight="1" x14ac:dyDescent="0.2">
      <c r="A32" s="634">
        <v>9</v>
      </c>
      <c r="B32" s="2507" t="s">
        <v>489</v>
      </c>
      <c r="C32" s="2507"/>
      <c r="D32" s="642">
        <v>0</v>
      </c>
      <c r="E32" s="643">
        <v>0</v>
      </c>
      <c r="F32" s="643">
        <v>561</v>
      </c>
      <c r="G32" s="643">
        <v>0</v>
      </c>
      <c r="H32" s="644"/>
      <c r="I32" s="643">
        <v>0</v>
      </c>
      <c r="J32" s="644"/>
      <c r="K32" s="645">
        <f t="shared" si="1"/>
        <v>561</v>
      </c>
      <c r="L32" s="635"/>
    </row>
    <row r="33" spans="1:12" ht="10.5" customHeight="1" thickBot="1" x14ac:dyDescent="0.25">
      <c r="A33" s="493">
        <v>10</v>
      </c>
      <c r="B33" s="2398" t="s">
        <v>490</v>
      </c>
      <c r="C33" s="2398"/>
      <c r="D33" s="646">
        <v>13443</v>
      </c>
      <c r="E33" s="647">
        <v>2575</v>
      </c>
      <c r="F33" s="647">
        <v>0</v>
      </c>
      <c r="G33" s="647">
        <v>0</v>
      </c>
      <c r="H33" s="647"/>
      <c r="I33" s="647">
        <v>0</v>
      </c>
      <c r="J33" s="647"/>
      <c r="K33" s="648">
        <f>SUM(D33:I33)</f>
        <v>16018</v>
      </c>
      <c r="L33" s="636"/>
    </row>
    <row r="34" spans="1:12" ht="10.5" customHeight="1" x14ac:dyDescent="0.2">
      <c r="A34" s="40"/>
      <c r="B34" s="121"/>
      <c r="C34" s="121"/>
      <c r="D34" s="56"/>
      <c r="E34" s="56"/>
      <c r="F34" s="56"/>
      <c r="G34" s="56"/>
      <c r="H34" s="56"/>
      <c r="I34" s="56"/>
      <c r="J34" s="56"/>
      <c r="K34" s="637"/>
      <c r="L34" s="629"/>
    </row>
    <row r="35" spans="1:12" ht="10.5" customHeight="1" x14ac:dyDescent="0.2">
      <c r="A35" s="2311" t="s">
        <v>1</v>
      </c>
      <c r="B35" s="2311"/>
      <c r="C35" s="2312"/>
      <c r="D35" s="2509" t="s">
        <v>95</v>
      </c>
      <c r="E35" s="2510"/>
      <c r="F35" s="2510"/>
      <c r="G35" s="2510"/>
      <c r="H35" s="2510"/>
      <c r="I35" s="2510"/>
      <c r="J35" s="2510"/>
      <c r="K35" s="2510"/>
      <c r="L35" s="2511"/>
    </row>
    <row r="36" spans="1:12" ht="10.5" customHeight="1" x14ac:dyDescent="0.2">
      <c r="A36" s="40"/>
      <c r="B36" s="40"/>
      <c r="C36" s="40"/>
      <c r="D36" s="2510" t="s">
        <v>472</v>
      </c>
      <c r="E36" s="2510"/>
      <c r="F36" s="2510"/>
      <c r="G36" s="2510"/>
      <c r="H36" s="2510"/>
      <c r="I36" s="2510"/>
      <c r="J36" s="202"/>
      <c r="K36" s="626"/>
      <c r="L36" s="626"/>
    </row>
    <row r="37" spans="1:12" ht="10.5" customHeight="1" x14ac:dyDescent="0.2">
      <c r="A37" s="40"/>
      <c r="B37" s="40"/>
      <c r="C37" s="40"/>
      <c r="D37" s="638" t="s">
        <v>473</v>
      </c>
      <c r="E37" s="638"/>
      <c r="F37" s="638"/>
      <c r="G37" s="639"/>
      <c r="H37" s="639"/>
      <c r="I37" s="638" t="s">
        <v>474</v>
      </c>
      <c r="J37" s="639"/>
      <c r="K37" s="639"/>
      <c r="L37" s="638"/>
    </row>
    <row r="38" spans="1:12" ht="10.5" customHeight="1" x14ac:dyDescent="0.2">
      <c r="A38" s="40"/>
      <c r="B38" s="121"/>
      <c r="C38" s="121"/>
      <c r="D38" s="230" t="s">
        <v>475</v>
      </c>
      <c r="E38" s="230" t="s">
        <v>476</v>
      </c>
      <c r="F38" s="230" t="s">
        <v>477</v>
      </c>
      <c r="G38" s="230"/>
      <c r="H38" s="230"/>
      <c r="I38" s="230"/>
      <c r="J38" s="230"/>
      <c r="K38" s="629"/>
      <c r="L38" s="629"/>
    </row>
    <row r="39" spans="1:12" ht="10.5" customHeight="1" x14ac:dyDescent="0.2">
      <c r="A39" s="630">
        <v>1</v>
      </c>
      <c r="B39" s="2508" t="s">
        <v>478</v>
      </c>
      <c r="C39" s="2508"/>
      <c r="D39" s="631" t="s">
        <v>479</v>
      </c>
      <c r="E39" s="631" t="s">
        <v>479</v>
      </c>
      <c r="F39" s="631" t="s">
        <v>480</v>
      </c>
      <c r="G39" s="631" t="s">
        <v>481</v>
      </c>
      <c r="H39" s="1604" t="s">
        <v>33</v>
      </c>
      <c r="I39" s="631" t="s">
        <v>68</v>
      </c>
      <c r="J39" s="1604" t="s">
        <v>39</v>
      </c>
      <c r="K39" s="631" t="s">
        <v>86</v>
      </c>
      <c r="L39" s="632"/>
    </row>
    <row r="40" spans="1:12" ht="10.5" customHeight="1" x14ac:dyDescent="0.2">
      <c r="A40" s="40">
        <v>2</v>
      </c>
      <c r="B40" s="2309" t="s">
        <v>482</v>
      </c>
      <c r="C40" s="2309"/>
      <c r="D40" s="184">
        <v>13350</v>
      </c>
      <c r="E40" s="640">
        <v>2575</v>
      </c>
      <c r="F40" s="640">
        <v>4059</v>
      </c>
      <c r="G40" s="640">
        <v>1642</v>
      </c>
      <c r="H40" s="640"/>
      <c r="I40" s="640">
        <v>0</v>
      </c>
      <c r="J40" s="640"/>
      <c r="K40" s="641">
        <f>SUM(D40:I40)</f>
        <v>21626</v>
      </c>
      <c r="L40" s="633"/>
    </row>
    <row r="41" spans="1:12" ht="10.5" customHeight="1" x14ac:dyDescent="0.2">
      <c r="A41" s="634">
        <v>3</v>
      </c>
      <c r="B41" s="2507" t="s">
        <v>483</v>
      </c>
      <c r="C41" s="2507"/>
      <c r="D41" s="642">
        <v>4</v>
      </c>
      <c r="E41" s="643">
        <v>0</v>
      </c>
      <c r="F41" s="643">
        <v>0</v>
      </c>
      <c r="G41" s="643">
        <v>0</v>
      </c>
      <c r="H41" s="644"/>
      <c r="I41" s="643">
        <v>0</v>
      </c>
      <c r="J41" s="644"/>
      <c r="K41" s="645">
        <f>SUM(D41:I41)</f>
        <v>4</v>
      </c>
      <c r="L41" s="635"/>
    </row>
    <row r="42" spans="1:12" ht="10.5" customHeight="1" x14ac:dyDescent="0.2">
      <c r="A42" s="634">
        <v>4</v>
      </c>
      <c r="B42" s="2507" t="s">
        <v>484</v>
      </c>
      <c r="C42" s="2507"/>
      <c r="D42" s="642">
        <f>D40-D41</f>
        <v>13346</v>
      </c>
      <c r="E42" s="643">
        <f>E40-E41</f>
        <v>2575</v>
      </c>
      <c r="F42" s="643">
        <f>F40-F41</f>
        <v>4059</v>
      </c>
      <c r="G42" s="643">
        <f>G40-G41</f>
        <v>1642</v>
      </c>
      <c r="H42" s="644"/>
      <c r="I42" s="643">
        <f>I40-I41</f>
        <v>0</v>
      </c>
      <c r="J42" s="644"/>
      <c r="K42" s="643">
        <f>K40-K41</f>
        <v>21622</v>
      </c>
      <c r="L42" s="635"/>
    </row>
    <row r="43" spans="1:12" ht="10.5" customHeight="1" x14ac:dyDescent="0.2">
      <c r="A43" s="634">
        <v>5</v>
      </c>
      <c r="B43" s="2507" t="s">
        <v>485</v>
      </c>
      <c r="C43" s="2507"/>
      <c r="D43" s="642">
        <f>SUM(D44:D48)</f>
        <v>13346</v>
      </c>
      <c r="E43" s="643">
        <f>SUM(E44:E48)</f>
        <v>2575</v>
      </c>
      <c r="F43" s="643">
        <f>SUM(F44:F48)</f>
        <v>4059</v>
      </c>
      <c r="G43" s="643">
        <f>SUM(G44:G48)</f>
        <v>1589</v>
      </c>
      <c r="H43" s="644"/>
      <c r="I43" s="643">
        <f>SUM(I44:I48)</f>
        <v>0</v>
      </c>
      <c r="J43" s="644"/>
      <c r="K43" s="643">
        <f>SUM(K44:K48)</f>
        <v>21569</v>
      </c>
      <c r="L43" s="635"/>
    </row>
    <row r="44" spans="1:12" ht="10.5" customHeight="1" x14ac:dyDescent="0.2">
      <c r="A44" s="634">
        <v>6</v>
      </c>
      <c r="B44" s="2507" t="s">
        <v>486</v>
      </c>
      <c r="C44" s="2507"/>
      <c r="D44" s="642">
        <v>0</v>
      </c>
      <c r="E44" s="643">
        <v>0</v>
      </c>
      <c r="F44" s="643">
        <v>0</v>
      </c>
      <c r="G44" s="643">
        <v>25</v>
      </c>
      <c r="H44" s="644"/>
      <c r="I44" s="643">
        <v>0</v>
      </c>
      <c r="J44" s="644"/>
      <c r="K44" s="645">
        <f>SUM(D44:I44)</f>
        <v>25</v>
      </c>
      <c r="L44" s="635"/>
    </row>
    <row r="45" spans="1:12" ht="10.5" customHeight="1" x14ac:dyDescent="0.2">
      <c r="A45" s="634">
        <v>7</v>
      </c>
      <c r="B45" s="2507" t="s">
        <v>487</v>
      </c>
      <c r="C45" s="2507"/>
      <c r="D45" s="642">
        <v>0</v>
      </c>
      <c r="E45" s="643">
        <v>0</v>
      </c>
      <c r="F45" s="643">
        <v>0</v>
      </c>
      <c r="G45" s="643">
        <v>1432</v>
      </c>
      <c r="H45" s="644"/>
      <c r="I45" s="643">
        <v>0</v>
      </c>
      <c r="J45" s="644"/>
      <c r="K45" s="645">
        <f t="shared" ref="K45:K47" si="2">SUM(D45:I45)</f>
        <v>1432</v>
      </c>
      <c r="L45" s="635"/>
    </row>
    <row r="46" spans="1:12" ht="10.5" customHeight="1" x14ac:dyDescent="0.2">
      <c r="A46" s="634">
        <v>8</v>
      </c>
      <c r="B46" s="2507" t="s">
        <v>488</v>
      </c>
      <c r="C46" s="2507"/>
      <c r="D46" s="642">
        <v>0</v>
      </c>
      <c r="E46" s="643">
        <v>0</v>
      </c>
      <c r="F46" s="643">
        <v>3500</v>
      </c>
      <c r="G46" s="643">
        <v>132</v>
      </c>
      <c r="H46" s="644"/>
      <c r="I46" s="643">
        <v>0</v>
      </c>
      <c r="J46" s="644"/>
      <c r="K46" s="645">
        <f t="shared" si="2"/>
        <v>3632</v>
      </c>
      <c r="L46" s="635"/>
    </row>
    <row r="47" spans="1:12" ht="10.5" customHeight="1" x14ac:dyDescent="0.2">
      <c r="A47" s="634">
        <v>9</v>
      </c>
      <c r="B47" s="2507" t="s">
        <v>489</v>
      </c>
      <c r="C47" s="2507"/>
      <c r="D47" s="642">
        <v>0</v>
      </c>
      <c r="E47" s="643">
        <v>0</v>
      </c>
      <c r="F47" s="643">
        <v>559</v>
      </c>
      <c r="G47" s="643">
        <v>0</v>
      </c>
      <c r="H47" s="644"/>
      <c r="I47" s="643">
        <v>0</v>
      </c>
      <c r="J47" s="644"/>
      <c r="K47" s="645">
        <f t="shared" si="2"/>
        <v>559</v>
      </c>
      <c r="L47" s="635"/>
    </row>
    <row r="48" spans="1:12" ht="10.5" customHeight="1" thickBot="1" x14ac:dyDescent="0.25">
      <c r="A48" s="493">
        <v>10</v>
      </c>
      <c r="B48" s="2398" t="s">
        <v>490</v>
      </c>
      <c r="C48" s="2398"/>
      <c r="D48" s="646">
        <v>13346</v>
      </c>
      <c r="E48" s="647">
        <v>2575</v>
      </c>
      <c r="F48" s="647">
        <v>0</v>
      </c>
      <c r="G48" s="647">
        <v>0</v>
      </c>
      <c r="H48" s="647"/>
      <c r="I48" s="647">
        <v>0</v>
      </c>
      <c r="J48" s="647"/>
      <c r="K48" s="648">
        <f>SUM(D48:I48)</f>
        <v>15921</v>
      </c>
      <c r="L48" s="636"/>
    </row>
    <row r="49" spans="1:12" s="200" customFormat="1" ht="4.5" customHeight="1" x14ac:dyDescent="0.15">
      <c r="A49" s="2493"/>
      <c r="B49" s="2493"/>
      <c r="C49" s="2493"/>
      <c r="D49" s="2493"/>
      <c r="E49" s="2493"/>
      <c r="F49" s="2493"/>
      <c r="G49" s="2493"/>
      <c r="H49" s="2493"/>
      <c r="I49" s="2493"/>
      <c r="J49" s="2493"/>
      <c r="K49" s="2493"/>
      <c r="L49" s="2493"/>
    </row>
    <row r="50" spans="1:12" s="200" customFormat="1" ht="8.25" customHeight="1" x14ac:dyDescent="0.15">
      <c r="A50" s="537" t="s">
        <v>72</v>
      </c>
      <c r="B50" s="2313" t="s">
        <v>491</v>
      </c>
      <c r="C50" s="2313"/>
      <c r="D50" s="2313"/>
      <c r="E50" s="2313"/>
      <c r="F50" s="2313"/>
      <c r="G50" s="2313"/>
      <c r="H50" s="2313"/>
      <c r="I50" s="2313"/>
      <c r="J50" s="2313"/>
      <c r="K50" s="2313"/>
      <c r="L50" s="2313"/>
    </row>
    <row r="51" spans="1:12" s="200" customFormat="1" ht="8.25" customHeight="1" x14ac:dyDescent="0.15">
      <c r="A51" s="537" t="s">
        <v>74</v>
      </c>
      <c r="B51" s="2313" t="s">
        <v>492</v>
      </c>
      <c r="C51" s="2313"/>
      <c r="D51" s="2313"/>
      <c r="E51" s="2313"/>
      <c r="F51" s="2313"/>
      <c r="G51" s="2313"/>
      <c r="H51" s="2313"/>
      <c r="I51" s="2313"/>
      <c r="J51" s="2313"/>
      <c r="K51" s="2313"/>
      <c r="L51" s="2313"/>
    </row>
    <row r="52" spans="1:12" s="200" customFormat="1" ht="36" customHeight="1" x14ac:dyDescent="0.15">
      <c r="A52" s="537" t="s">
        <v>33</v>
      </c>
      <c r="B52" s="2313" t="s">
        <v>493</v>
      </c>
      <c r="C52" s="2313"/>
      <c r="D52" s="2313"/>
      <c r="E52" s="2313"/>
      <c r="F52" s="2313"/>
      <c r="G52" s="2313"/>
      <c r="H52" s="2313"/>
      <c r="I52" s="2313"/>
      <c r="J52" s="2313"/>
      <c r="K52" s="2313"/>
      <c r="L52" s="2313"/>
    </row>
    <row r="53" spans="1:12" s="200" customFormat="1" ht="8.25" customHeight="1" x14ac:dyDescent="0.15">
      <c r="A53" s="537" t="s">
        <v>39</v>
      </c>
      <c r="B53" s="2313" t="s">
        <v>494</v>
      </c>
      <c r="C53" s="2313"/>
      <c r="D53" s="2313"/>
      <c r="E53" s="2313"/>
      <c r="F53" s="2313"/>
      <c r="G53" s="2313"/>
      <c r="H53" s="2313"/>
      <c r="I53" s="2313"/>
      <c r="J53" s="2313"/>
      <c r="K53" s="2313"/>
      <c r="L53" s="2313"/>
    </row>
  </sheetData>
  <mergeCells count="48">
    <mergeCell ref="B15:C15"/>
    <mergeCell ref="B16:C16"/>
    <mergeCell ref="B17:C17"/>
    <mergeCell ref="B10:C10"/>
    <mergeCell ref="B11:C11"/>
    <mergeCell ref="B12:C12"/>
    <mergeCell ref="B13:C13"/>
    <mergeCell ref="B14:C14"/>
    <mergeCell ref="B46:C46"/>
    <mergeCell ref="B47:C47"/>
    <mergeCell ref="B48:C48"/>
    <mergeCell ref="B40:C40"/>
    <mergeCell ref="B41:C41"/>
    <mergeCell ref="B42:C42"/>
    <mergeCell ref="B43:C43"/>
    <mergeCell ref="B44:C44"/>
    <mergeCell ref="A2:K2"/>
    <mergeCell ref="B29:C29"/>
    <mergeCell ref="A1:L1"/>
    <mergeCell ref="D19:L19"/>
    <mergeCell ref="A19:C19"/>
    <mergeCell ref="B22:C22"/>
    <mergeCell ref="B25:C25"/>
    <mergeCell ref="B26:C26"/>
    <mergeCell ref="B27:C27"/>
    <mergeCell ref="D20:I20"/>
    <mergeCell ref="A3:C3"/>
    <mergeCell ref="D3:L3"/>
    <mergeCell ref="D4:I4"/>
    <mergeCell ref="B6:C6"/>
    <mergeCell ref="B8:C8"/>
    <mergeCell ref="B9:C9"/>
    <mergeCell ref="B52:L52"/>
    <mergeCell ref="B53:L53"/>
    <mergeCell ref="B32:C32"/>
    <mergeCell ref="B28:C28"/>
    <mergeCell ref="B24:C24"/>
    <mergeCell ref="A49:L49"/>
    <mergeCell ref="B50:L50"/>
    <mergeCell ref="B33:C33"/>
    <mergeCell ref="B30:C30"/>
    <mergeCell ref="B31:C31"/>
    <mergeCell ref="B51:L51"/>
    <mergeCell ref="A35:C35"/>
    <mergeCell ref="D35:L35"/>
    <mergeCell ref="D36:I36"/>
    <mergeCell ref="B39:C39"/>
    <mergeCell ref="B45:C45"/>
  </mergeCells>
  <pageMargins left="0.5" right="0.5" top="0.5" bottom="0.5" header="0.3" footer="0.3"/>
  <pageSetup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zoomScaleNormal="100" zoomScaleSheetLayoutView="100" workbookViewId="0">
      <selection activeCell="C11" sqref="C11:D11"/>
    </sheetView>
  </sheetViews>
  <sheetFormatPr defaultColWidth="9.140625" defaultRowHeight="9" x14ac:dyDescent="0.15"/>
  <cols>
    <col min="1" max="1" width="2.5703125" style="772" customWidth="1"/>
    <col min="2" max="3" width="2.140625" style="772" customWidth="1"/>
    <col min="4" max="4" width="87.140625" style="772" customWidth="1"/>
    <col min="5" max="5" width="8.5703125" style="772" customWidth="1"/>
    <col min="6" max="6" width="1.28515625" style="772" customWidth="1"/>
    <col min="7" max="7" width="7.42578125" style="772" customWidth="1"/>
    <col min="8" max="8" width="1.28515625" style="772" customWidth="1"/>
    <col min="9" max="9" width="7.28515625" style="772" customWidth="1"/>
    <col min="10" max="10" width="1.28515625" style="772" customWidth="1"/>
    <col min="11" max="11" width="7.28515625" style="772" customWidth="1"/>
    <col min="12" max="12" width="1.28515625" style="772" customWidth="1"/>
    <col min="13" max="13" width="7.28515625" style="772" customWidth="1"/>
    <col min="14" max="14" width="1.28515625" style="772" customWidth="1"/>
    <col min="15" max="24" width="9.140625" style="772" customWidth="1"/>
    <col min="25" max="25" width="9.140625" style="774" customWidth="1"/>
    <col min="26" max="26" width="9.140625" style="772" customWidth="1"/>
    <col min="27" max="16384" width="9.140625" style="772"/>
  </cols>
  <sheetData>
    <row r="1" spans="1:14" s="861" customFormat="1" ht="14.25" customHeight="1" x14ac:dyDescent="0.15">
      <c r="A1" s="2408" t="s">
        <v>677</v>
      </c>
      <c r="B1" s="2408"/>
      <c r="C1" s="2408"/>
      <c r="D1" s="2408"/>
      <c r="E1" s="2408"/>
      <c r="F1" s="2408"/>
      <c r="G1" s="2408"/>
      <c r="H1" s="2408"/>
      <c r="I1" s="2408"/>
      <c r="J1" s="2408"/>
      <c r="K1" s="2408"/>
      <c r="L1" s="2408"/>
      <c r="M1" s="2408"/>
      <c r="N1" s="2408"/>
    </row>
    <row r="2" spans="1:14" s="862" customFormat="1" ht="8.25" customHeight="1" x14ac:dyDescent="0.15">
      <c r="A2" s="2522"/>
      <c r="B2" s="2522"/>
      <c r="C2" s="2522"/>
      <c r="D2" s="2522"/>
      <c r="E2" s="2522"/>
      <c r="F2" s="2522"/>
      <c r="G2" s="2522"/>
      <c r="H2" s="2522"/>
      <c r="I2" s="2522"/>
      <c r="J2" s="2522"/>
      <c r="K2" s="2522"/>
      <c r="L2" s="2522"/>
      <c r="M2" s="2522"/>
      <c r="N2" s="2522"/>
    </row>
    <row r="3" spans="1:14" s="863" customFormat="1" ht="9" customHeight="1" x14ac:dyDescent="0.15">
      <c r="A3" s="2523" t="s">
        <v>1</v>
      </c>
      <c r="B3" s="2523"/>
      <c r="C3" s="2523"/>
      <c r="D3" s="2523"/>
      <c r="E3" s="865" t="s">
        <v>1220</v>
      </c>
      <c r="F3" s="866"/>
      <c r="G3" s="867" t="s">
        <v>2</v>
      </c>
      <c r="H3" s="866"/>
      <c r="I3" s="867" t="s">
        <v>95</v>
      </c>
      <c r="J3" s="1695"/>
      <c r="K3" s="867" t="s">
        <v>106</v>
      </c>
      <c r="L3" s="1695"/>
      <c r="M3" s="867" t="s">
        <v>505</v>
      </c>
      <c r="N3" s="868"/>
    </row>
    <row r="4" spans="1:14" s="863" customFormat="1" ht="9" customHeight="1" x14ac:dyDescent="0.15">
      <c r="A4" s="2524"/>
      <c r="B4" s="2524"/>
      <c r="C4" s="2524"/>
      <c r="D4" s="864"/>
      <c r="E4" s="870"/>
      <c r="F4" s="871"/>
      <c r="G4" s="872"/>
      <c r="H4" s="871"/>
      <c r="I4" s="872"/>
      <c r="J4" s="1696"/>
      <c r="K4" s="872"/>
      <c r="L4" s="1696"/>
      <c r="M4" s="872"/>
      <c r="N4" s="873"/>
    </row>
    <row r="5" spans="1:14" s="863" customFormat="1" ht="9.75" customHeight="1" x14ac:dyDescent="0.15">
      <c r="A5" s="2525" t="s">
        <v>678</v>
      </c>
      <c r="B5" s="2525"/>
      <c r="C5" s="2525"/>
      <c r="D5" s="874"/>
      <c r="E5" s="875"/>
      <c r="F5" s="876"/>
      <c r="G5" s="877"/>
      <c r="H5" s="876"/>
      <c r="I5" s="877"/>
      <c r="J5" s="1697"/>
      <c r="K5" s="877"/>
      <c r="L5" s="1697"/>
      <c r="M5" s="877"/>
      <c r="N5" s="878"/>
    </row>
    <row r="6" spans="1:14" s="863" customFormat="1" ht="9" customHeight="1" x14ac:dyDescent="0.15">
      <c r="A6" s="879">
        <v>1</v>
      </c>
      <c r="B6" s="2516" t="s">
        <v>679</v>
      </c>
      <c r="C6" s="2516"/>
      <c r="D6" s="2516"/>
      <c r="E6" s="1971">
        <v>642522</v>
      </c>
      <c r="F6" s="880"/>
      <c r="G6" s="1698">
        <v>634109</v>
      </c>
      <c r="H6" s="880"/>
      <c r="I6" s="881">
        <v>614647</v>
      </c>
      <c r="J6" s="1335"/>
      <c r="K6" s="881">
        <v>597099</v>
      </c>
      <c r="L6" s="1335"/>
      <c r="M6" s="881">
        <v>595025</v>
      </c>
      <c r="N6" s="883"/>
    </row>
    <row r="7" spans="1:14" s="863" customFormat="1" ht="9" customHeight="1" x14ac:dyDescent="0.15">
      <c r="A7" s="884">
        <v>2</v>
      </c>
      <c r="B7" s="2520" t="s">
        <v>680</v>
      </c>
      <c r="C7" s="2520"/>
      <c r="D7" s="2520"/>
      <c r="E7" s="1972"/>
      <c r="F7" s="880"/>
      <c r="G7" s="1699"/>
      <c r="H7" s="880"/>
      <c r="I7" s="885"/>
      <c r="J7" s="1335"/>
      <c r="K7" s="885"/>
      <c r="L7" s="1335"/>
      <c r="M7" s="885"/>
      <c r="N7" s="883"/>
    </row>
    <row r="8" spans="1:14" s="863" customFormat="1" ht="9" customHeight="1" x14ac:dyDescent="0.15">
      <c r="A8" s="879"/>
      <c r="B8" s="879"/>
      <c r="C8" s="2516" t="s">
        <v>681</v>
      </c>
      <c r="D8" s="2516"/>
      <c r="E8" s="1971">
        <v>59</v>
      </c>
      <c r="F8" s="880"/>
      <c r="G8" s="1698">
        <v>171</v>
      </c>
      <c r="H8" s="880"/>
      <c r="I8" s="881">
        <v>37</v>
      </c>
      <c r="J8" s="1335"/>
      <c r="K8" s="881">
        <v>38</v>
      </c>
      <c r="L8" s="1335"/>
      <c r="M8" s="881">
        <v>37</v>
      </c>
      <c r="N8" s="883"/>
    </row>
    <row r="9" spans="1:14" s="863" customFormat="1" ht="9" customHeight="1" x14ac:dyDescent="0.15">
      <c r="A9" s="884">
        <v>3</v>
      </c>
      <c r="B9" s="2521" t="s">
        <v>682</v>
      </c>
      <c r="C9" s="2521"/>
      <c r="D9" s="2521"/>
      <c r="E9" s="1971">
        <v>-3144</v>
      </c>
      <c r="F9" s="880"/>
      <c r="G9" s="1698">
        <v>-2656</v>
      </c>
      <c r="H9" s="880"/>
      <c r="I9" s="881">
        <v>-3168</v>
      </c>
      <c r="J9" s="1335"/>
      <c r="K9" s="881">
        <v>0</v>
      </c>
      <c r="L9" s="1335"/>
      <c r="M9" s="881">
        <v>0</v>
      </c>
      <c r="N9" s="883"/>
    </row>
    <row r="10" spans="1:14" s="863" customFormat="1" ht="9" customHeight="1" x14ac:dyDescent="0.15">
      <c r="A10" s="884">
        <v>4</v>
      </c>
      <c r="B10" s="2520" t="s">
        <v>683</v>
      </c>
      <c r="C10" s="2520"/>
      <c r="D10" s="2520"/>
      <c r="E10" s="1972"/>
      <c r="F10" s="880"/>
      <c r="G10" s="1699"/>
      <c r="H10" s="880"/>
      <c r="I10" s="885"/>
      <c r="J10" s="1335"/>
      <c r="K10" s="885"/>
      <c r="L10" s="1335"/>
      <c r="M10" s="885"/>
      <c r="N10" s="883"/>
    </row>
    <row r="11" spans="1:14" s="863" customFormat="1" ht="9" customHeight="1" x14ac:dyDescent="0.15">
      <c r="A11" s="886"/>
      <c r="B11" s="887"/>
      <c r="C11" s="2516" t="s">
        <v>684</v>
      </c>
      <c r="D11" s="2516"/>
      <c r="E11" s="1971">
        <v>0</v>
      </c>
      <c r="F11" s="880"/>
      <c r="G11" s="1698">
        <v>0</v>
      </c>
      <c r="H11" s="880"/>
      <c r="I11" s="881">
        <v>0</v>
      </c>
      <c r="J11" s="1335"/>
      <c r="K11" s="881">
        <v>0</v>
      </c>
      <c r="L11" s="1335"/>
      <c r="M11" s="881">
        <v>0</v>
      </c>
      <c r="N11" s="883"/>
    </row>
    <row r="12" spans="1:14" s="863" customFormat="1" ht="9" customHeight="1" x14ac:dyDescent="0.15">
      <c r="A12" s="888">
        <v>5</v>
      </c>
      <c r="B12" s="2516" t="s">
        <v>685</v>
      </c>
      <c r="C12" s="2516"/>
      <c r="D12" s="2516"/>
      <c r="E12" s="1971">
        <v>4943</v>
      </c>
      <c r="F12" s="880"/>
      <c r="G12" s="1698">
        <v>6926</v>
      </c>
      <c r="H12" s="880"/>
      <c r="I12" s="881">
        <v>4812</v>
      </c>
      <c r="J12" s="1335"/>
      <c r="K12" s="881">
        <v>5990</v>
      </c>
      <c r="L12" s="1335"/>
      <c r="M12" s="881">
        <v>3892</v>
      </c>
      <c r="N12" s="883"/>
    </row>
    <row r="13" spans="1:14" s="863" customFormat="1" ht="9" customHeight="1" x14ac:dyDescent="0.15">
      <c r="A13" s="879">
        <v>6</v>
      </c>
      <c r="B13" s="2516" t="s">
        <v>686</v>
      </c>
      <c r="C13" s="2516"/>
      <c r="D13" s="2516"/>
      <c r="E13" s="1971">
        <v>-1743</v>
      </c>
      <c r="F13" s="880"/>
      <c r="G13" s="1698">
        <v>-1874</v>
      </c>
      <c r="H13" s="880"/>
      <c r="I13" s="881">
        <v>-681</v>
      </c>
      <c r="J13" s="1335"/>
      <c r="K13" s="881">
        <v>-1815</v>
      </c>
      <c r="L13" s="1335"/>
      <c r="M13" s="881">
        <v>-1165</v>
      </c>
      <c r="N13" s="883"/>
    </row>
    <row r="14" spans="1:14" s="863" customFormat="1" ht="9" customHeight="1" x14ac:dyDescent="0.15">
      <c r="A14" s="879">
        <v>7</v>
      </c>
      <c r="B14" s="2516" t="s">
        <v>687</v>
      </c>
      <c r="C14" s="2516"/>
      <c r="D14" s="2516"/>
      <c r="E14" s="1971">
        <v>73795</v>
      </c>
      <c r="F14" s="880"/>
      <c r="G14" s="1698">
        <v>73379</v>
      </c>
      <c r="H14" s="880"/>
      <c r="I14" s="881">
        <v>72029</v>
      </c>
      <c r="J14" s="1335"/>
      <c r="K14" s="881">
        <v>65826</v>
      </c>
      <c r="L14" s="1335"/>
      <c r="M14" s="881">
        <v>65366</v>
      </c>
      <c r="N14" s="883"/>
    </row>
    <row r="15" spans="1:14" s="863" customFormat="1" ht="9" customHeight="1" x14ac:dyDescent="0.15">
      <c r="A15" s="879">
        <v>8</v>
      </c>
      <c r="B15" s="2516" t="s">
        <v>442</v>
      </c>
      <c r="C15" s="2516"/>
      <c r="D15" s="2516"/>
      <c r="E15" s="1971">
        <v>-13514</v>
      </c>
      <c r="F15" s="880"/>
      <c r="G15" s="1698">
        <v>-14029</v>
      </c>
      <c r="H15" s="880"/>
      <c r="I15" s="881">
        <v>-12714</v>
      </c>
      <c r="J15" s="1335"/>
      <c r="K15" s="881">
        <v>-13192</v>
      </c>
      <c r="L15" s="1335"/>
      <c r="M15" s="881">
        <v>-13986</v>
      </c>
      <c r="N15" s="883"/>
    </row>
    <row r="16" spans="1:14" s="863" customFormat="1" ht="9" customHeight="1" x14ac:dyDescent="0.15">
      <c r="A16" s="888">
        <v>9</v>
      </c>
      <c r="B16" s="2517" t="s">
        <v>688</v>
      </c>
      <c r="C16" s="2517"/>
      <c r="D16" s="2517"/>
      <c r="E16" s="1973">
        <f>SUM(E6:E15)</f>
        <v>702918</v>
      </c>
      <c r="F16" s="889"/>
      <c r="G16" s="1700">
        <f>SUM(G6:G15)</f>
        <v>696026</v>
      </c>
      <c r="H16" s="889"/>
      <c r="I16" s="1700">
        <f>SUM(I6:I15)</f>
        <v>674962</v>
      </c>
      <c r="J16" s="1701"/>
      <c r="K16" s="1700">
        <f>SUM(K6:K15)</f>
        <v>653946</v>
      </c>
      <c r="L16" s="1701"/>
      <c r="M16" s="1700">
        <f>SUM(M6:M15)</f>
        <v>649169</v>
      </c>
      <c r="N16" s="890"/>
    </row>
    <row r="17" spans="1:14" s="861" customFormat="1" ht="4.5" customHeight="1" x14ac:dyDescent="0.15">
      <c r="A17" s="2518"/>
      <c r="B17" s="2518"/>
      <c r="C17" s="2518"/>
      <c r="D17" s="2518"/>
      <c r="E17" s="2518"/>
      <c r="F17" s="2518"/>
      <c r="G17" s="2518"/>
      <c r="H17" s="2518"/>
      <c r="I17" s="2518"/>
      <c r="J17" s="2518"/>
      <c r="K17" s="2518"/>
      <c r="L17" s="2518"/>
      <c r="M17" s="2518"/>
      <c r="N17" s="2518"/>
    </row>
    <row r="18" spans="1:14" s="694" customFormat="1" ht="20.25" customHeight="1" x14ac:dyDescent="0.15">
      <c r="A18" s="910" t="s">
        <v>72</v>
      </c>
      <c r="B18" s="2519" t="s">
        <v>720</v>
      </c>
      <c r="C18" s="2519"/>
      <c r="D18" s="2519"/>
      <c r="E18" s="2519"/>
      <c r="F18" s="2519"/>
      <c r="G18" s="2519"/>
      <c r="H18" s="2519"/>
      <c r="I18" s="2519"/>
      <c r="J18" s="2519"/>
      <c r="K18" s="2519"/>
      <c r="L18" s="2519"/>
      <c r="M18" s="2519"/>
      <c r="N18" s="2519"/>
    </row>
    <row r="19" spans="1:14" s="861" customFormat="1" ht="9" customHeight="1" x14ac:dyDescent="0.15">
      <c r="A19" s="2515"/>
      <c r="B19" s="2515"/>
      <c r="C19" s="2515"/>
      <c r="D19" s="2515"/>
      <c r="E19" s="2515"/>
      <c r="F19" s="2515"/>
      <c r="G19" s="2515"/>
      <c r="H19" s="2515"/>
      <c r="I19" s="2515"/>
      <c r="J19" s="2515"/>
      <c r="K19" s="2515"/>
      <c r="L19" s="2515"/>
      <c r="M19" s="2515"/>
      <c r="N19" s="2515"/>
    </row>
    <row r="20" spans="1:14" s="861" customFormat="1" ht="14.25" customHeight="1" x14ac:dyDescent="0.15">
      <c r="A20" s="2408" t="s">
        <v>689</v>
      </c>
      <c r="B20" s="2408"/>
      <c r="C20" s="2408"/>
      <c r="D20" s="2408"/>
      <c r="E20" s="2408"/>
      <c r="F20" s="2408"/>
      <c r="G20" s="2408"/>
      <c r="H20" s="2408"/>
      <c r="I20" s="2408"/>
      <c r="J20" s="2408"/>
      <c r="K20" s="2408"/>
      <c r="L20" s="2408"/>
      <c r="M20" s="2408"/>
      <c r="N20" s="2408"/>
    </row>
    <row r="21" spans="1:14" s="862" customFormat="1" ht="8.25" customHeight="1" x14ac:dyDescent="0.15">
      <c r="A21" s="2522"/>
      <c r="B21" s="2522"/>
      <c r="C21" s="2522"/>
      <c r="D21" s="2522"/>
      <c r="E21" s="2522"/>
      <c r="F21" s="2522"/>
      <c r="G21" s="2522"/>
      <c r="H21" s="2522"/>
      <c r="I21" s="2522"/>
      <c r="J21" s="2522"/>
      <c r="K21" s="2522"/>
      <c r="L21" s="2522"/>
      <c r="M21" s="2522"/>
      <c r="N21" s="2522"/>
    </row>
    <row r="22" spans="1:14" s="863" customFormat="1" ht="8.25" customHeight="1" x14ac:dyDescent="0.15">
      <c r="A22" s="2523" t="s">
        <v>1</v>
      </c>
      <c r="B22" s="2523"/>
      <c r="C22" s="2523"/>
      <c r="D22" s="2523"/>
      <c r="E22" s="2523"/>
      <c r="F22" s="2523"/>
      <c r="G22" s="2523"/>
      <c r="H22" s="2523"/>
      <c r="I22" s="2523"/>
      <c r="J22" s="2523"/>
      <c r="K22" s="2523"/>
      <c r="L22" s="2523"/>
      <c r="M22" s="2523"/>
      <c r="N22" s="2523"/>
    </row>
    <row r="23" spans="1:14" s="863" customFormat="1" ht="8.25" customHeight="1" x14ac:dyDescent="0.15">
      <c r="A23" s="2524"/>
      <c r="B23" s="2524"/>
      <c r="C23" s="2524"/>
      <c r="D23" s="864"/>
      <c r="E23" s="865" t="str">
        <f>E3</f>
        <v>Q3/19</v>
      </c>
      <c r="F23" s="866"/>
      <c r="G23" s="867" t="str">
        <f>G3</f>
        <v>Q2/19</v>
      </c>
      <c r="H23" s="866"/>
      <c r="I23" s="867" t="str">
        <f>I3</f>
        <v>Q1/19</v>
      </c>
      <c r="J23" s="1695"/>
      <c r="K23" s="867" t="str">
        <f>K3</f>
        <v>Q4/18</v>
      </c>
      <c r="L23" s="1695"/>
      <c r="M23" s="867" t="str">
        <f>M3</f>
        <v>Q3/18</v>
      </c>
      <c r="N23" s="868"/>
    </row>
    <row r="24" spans="1:14" s="863" customFormat="1" ht="9.75" customHeight="1" x14ac:dyDescent="0.15">
      <c r="A24" s="2525" t="s">
        <v>678</v>
      </c>
      <c r="B24" s="2525"/>
      <c r="C24" s="2525"/>
      <c r="D24" s="874"/>
      <c r="E24" s="2527"/>
      <c r="F24" s="2528"/>
      <c r="G24" s="2529"/>
      <c r="H24" s="2530"/>
      <c r="I24" s="1702"/>
      <c r="J24" s="1703"/>
      <c r="K24" s="1702"/>
      <c r="L24" s="1703"/>
      <c r="M24" s="1702"/>
      <c r="N24" s="891"/>
    </row>
    <row r="25" spans="1:14" s="863" customFormat="1" ht="9" customHeight="1" x14ac:dyDescent="0.15">
      <c r="A25" s="892"/>
      <c r="B25" s="2531" t="s">
        <v>690</v>
      </c>
      <c r="C25" s="2531"/>
      <c r="D25" s="2531"/>
      <c r="E25" s="893"/>
      <c r="F25" s="894"/>
      <c r="G25" s="895"/>
      <c r="H25" s="894"/>
      <c r="I25" s="895"/>
      <c r="J25" s="1704"/>
      <c r="K25" s="895"/>
      <c r="L25" s="1704"/>
      <c r="M25" s="895"/>
      <c r="N25" s="883"/>
    </row>
    <row r="26" spans="1:14" s="863" customFormat="1" ht="9" customHeight="1" x14ac:dyDescent="0.15">
      <c r="A26" s="892">
        <v>1</v>
      </c>
      <c r="B26" s="896"/>
      <c r="C26" s="2532" t="s">
        <v>691</v>
      </c>
      <c r="D26" s="2532"/>
      <c r="E26" s="897"/>
      <c r="F26" s="894"/>
      <c r="G26" s="1705"/>
      <c r="H26" s="894"/>
      <c r="I26" s="895"/>
      <c r="J26" s="1704"/>
      <c r="K26" s="895"/>
      <c r="L26" s="1704"/>
      <c r="M26" s="895"/>
      <c r="N26" s="883"/>
    </row>
    <row r="27" spans="1:14" s="863" customFormat="1" ht="9" customHeight="1" x14ac:dyDescent="0.15">
      <c r="A27" s="879"/>
      <c r="B27" s="898"/>
      <c r="C27" s="899"/>
      <c r="D27" s="899" t="s">
        <v>692</v>
      </c>
      <c r="E27" s="1971">
        <v>559434</v>
      </c>
      <c r="F27" s="880"/>
      <c r="G27" s="1698">
        <v>555436</v>
      </c>
      <c r="H27" s="880"/>
      <c r="I27" s="881">
        <v>533494</v>
      </c>
      <c r="J27" s="1335"/>
      <c r="K27" s="881">
        <v>526651</v>
      </c>
      <c r="L27" s="1335"/>
      <c r="M27" s="881">
        <v>522696</v>
      </c>
      <c r="N27" s="883"/>
    </row>
    <row r="28" spans="1:14" s="863" customFormat="1" ht="9" customHeight="1" x14ac:dyDescent="0.15">
      <c r="A28" s="884">
        <v>2</v>
      </c>
      <c r="B28" s="900"/>
      <c r="C28" s="2536" t="s">
        <v>693</v>
      </c>
      <c r="D28" s="2536"/>
      <c r="E28" s="1972"/>
      <c r="F28" s="880"/>
      <c r="G28" s="1699"/>
      <c r="H28" s="880"/>
      <c r="I28" s="885"/>
      <c r="J28" s="1335"/>
      <c r="K28" s="885"/>
      <c r="L28" s="1335"/>
      <c r="M28" s="885"/>
      <c r="N28" s="883"/>
    </row>
    <row r="29" spans="1:14" s="901" customFormat="1" ht="9" customHeight="1" x14ac:dyDescent="0.15">
      <c r="A29" s="879"/>
      <c r="B29" s="902"/>
      <c r="C29" s="903"/>
      <c r="D29" s="903" t="s">
        <v>694</v>
      </c>
      <c r="E29" s="1971">
        <v>0</v>
      </c>
      <c r="F29" s="880"/>
      <c r="G29" s="1698">
        <v>0</v>
      </c>
      <c r="H29" s="880"/>
      <c r="I29" s="881">
        <v>0</v>
      </c>
      <c r="J29" s="1335"/>
      <c r="K29" s="881">
        <v>0</v>
      </c>
      <c r="L29" s="1335"/>
      <c r="M29" s="881">
        <v>0</v>
      </c>
      <c r="N29" s="883"/>
    </row>
    <row r="30" spans="1:14" s="863" customFormat="1" ht="9" customHeight="1" x14ac:dyDescent="0.15">
      <c r="A30" s="879">
        <v>3</v>
      </c>
      <c r="B30" s="904"/>
      <c r="C30" s="2537" t="s">
        <v>695</v>
      </c>
      <c r="D30" s="2537"/>
      <c r="E30" s="1971">
        <v>-5469</v>
      </c>
      <c r="F30" s="880"/>
      <c r="G30" s="1698">
        <v>-5793</v>
      </c>
      <c r="H30" s="880"/>
      <c r="I30" s="881">
        <v>-4653</v>
      </c>
      <c r="J30" s="1335"/>
      <c r="K30" s="881">
        <v>-4944</v>
      </c>
      <c r="L30" s="1335"/>
      <c r="M30" s="881">
        <v>-4928</v>
      </c>
      <c r="N30" s="883"/>
    </row>
    <row r="31" spans="1:14" s="863" customFormat="1" ht="9" customHeight="1" x14ac:dyDescent="0.15">
      <c r="A31" s="888">
        <v>4</v>
      </c>
      <c r="B31" s="904"/>
      <c r="C31" s="2533" t="s">
        <v>696</v>
      </c>
      <c r="D31" s="2533"/>
      <c r="E31" s="1971">
        <v>-8045</v>
      </c>
      <c r="F31" s="880"/>
      <c r="G31" s="1698">
        <v>-8235</v>
      </c>
      <c r="H31" s="880"/>
      <c r="I31" s="881">
        <v>-8060</v>
      </c>
      <c r="J31" s="1335"/>
      <c r="K31" s="881">
        <v>-8130</v>
      </c>
      <c r="L31" s="1335"/>
      <c r="M31" s="881">
        <v>-8291</v>
      </c>
      <c r="N31" s="883"/>
    </row>
    <row r="32" spans="1:14" s="863" customFormat="1" ht="9" customHeight="1" x14ac:dyDescent="0.15">
      <c r="A32" s="879">
        <v>5</v>
      </c>
      <c r="B32" s="2534" t="s">
        <v>697</v>
      </c>
      <c r="C32" s="2534"/>
      <c r="D32" s="2534"/>
      <c r="E32" s="1973">
        <f>SUM(E27:E31)</f>
        <v>545920</v>
      </c>
      <c r="F32" s="889"/>
      <c r="G32" s="1700">
        <f>SUM(G27:G31)</f>
        <v>541408</v>
      </c>
      <c r="H32" s="889"/>
      <c r="I32" s="1700">
        <f>SUM(I27:I31)</f>
        <v>520781</v>
      </c>
      <c r="J32" s="1701"/>
      <c r="K32" s="1700">
        <f>SUM(K27:K31)</f>
        <v>513577</v>
      </c>
      <c r="L32" s="1701"/>
      <c r="M32" s="1700">
        <f>SUM(M27:M31)</f>
        <v>509477</v>
      </c>
      <c r="N32" s="890"/>
    </row>
    <row r="33" spans="1:14" s="863" customFormat="1" ht="9" customHeight="1" x14ac:dyDescent="0.15">
      <c r="A33" s="884"/>
      <c r="B33" s="2535" t="s">
        <v>698</v>
      </c>
      <c r="C33" s="2535"/>
      <c r="D33" s="2535"/>
      <c r="E33" s="1972"/>
      <c r="F33" s="880"/>
      <c r="G33" s="1699"/>
      <c r="H33" s="880"/>
      <c r="I33" s="885"/>
      <c r="J33" s="1335"/>
      <c r="K33" s="885"/>
      <c r="L33" s="1335"/>
      <c r="M33" s="885"/>
      <c r="N33" s="883"/>
    </row>
    <row r="34" spans="1:14" s="863" customFormat="1" ht="9" customHeight="1" x14ac:dyDescent="0.15">
      <c r="A34" s="886">
        <v>6</v>
      </c>
      <c r="B34" s="903"/>
      <c r="C34" s="2526" t="s">
        <v>699</v>
      </c>
      <c r="D34" s="2526"/>
      <c r="E34" s="1971">
        <v>8775</v>
      </c>
      <c r="F34" s="880"/>
      <c r="G34" s="1698">
        <v>7911</v>
      </c>
      <c r="H34" s="880"/>
      <c r="I34" s="881">
        <v>6656</v>
      </c>
      <c r="J34" s="1335"/>
      <c r="K34" s="881">
        <v>6074</v>
      </c>
      <c r="L34" s="1335"/>
      <c r="M34" s="881">
        <v>5973</v>
      </c>
      <c r="N34" s="883"/>
    </row>
    <row r="35" spans="1:14" s="863" customFormat="1" ht="9" customHeight="1" x14ac:dyDescent="0.15">
      <c r="A35" s="888">
        <v>7</v>
      </c>
      <c r="B35" s="904"/>
      <c r="C35" s="2537" t="s">
        <v>700</v>
      </c>
      <c r="D35" s="2537"/>
      <c r="E35" s="1971">
        <v>20749</v>
      </c>
      <c r="F35" s="880"/>
      <c r="G35" s="1698">
        <v>21117</v>
      </c>
      <c r="H35" s="880"/>
      <c r="I35" s="881">
        <v>19329</v>
      </c>
      <c r="J35" s="1335"/>
      <c r="K35" s="881">
        <v>21346</v>
      </c>
      <c r="L35" s="1335"/>
      <c r="M35" s="881">
        <v>19922</v>
      </c>
      <c r="N35" s="883"/>
    </row>
    <row r="36" spans="1:14" s="863" customFormat="1" ht="9" customHeight="1" x14ac:dyDescent="0.15">
      <c r="A36" s="879">
        <v>8</v>
      </c>
      <c r="B36" s="904"/>
      <c r="C36" s="2537" t="s">
        <v>701</v>
      </c>
      <c r="D36" s="2537"/>
      <c r="E36" s="1971">
        <v>0</v>
      </c>
      <c r="F36" s="880"/>
      <c r="G36" s="1698">
        <v>0</v>
      </c>
      <c r="H36" s="880"/>
      <c r="I36" s="881">
        <v>0</v>
      </c>
      <c r="J36" s="1335"/>
      <c r="K36" s="881">
        <v>0</v>
      </c>
      <c r="L36" s="1335"/>
      <c r="M36" s="881">
        <v>0</v>
      </c>
      <c r="N36" s="883"/>
    </row>
    <row r="37" spans="1:14" s="863" customFormat="1" ht="9" customHeight="1" x14ac:dyDescent="0.15">
      <c r="A37" s="879">
        <v>9</v>
      </c>
      <c r="B37" s="904"/>
      <c r="C37" s="2537" t="s">
        <v>702</v>
      </c>
      <c r="D37" s="2537"/>
      <c r="E37" s="1971">
        <v>195</v>
      </c>
      <c r="F37" s="880"/>
      <c r="G37" s="1698">
        <v>33</v>
      </c>
      <c r="H37" s="880"/>
      <c r="I37" s="881">
        <v>0</v>
      </c>
      <c r="J37" s="1335"/>
      <c r="K37" s="881">
        <v>211</v>
      </c>
      <c r="L37" s="1335"/>
      <c r="M37" s="881">
        <v>13</v>
      </c>
      <c r="N37" s="883"/>
    </row>
    <row r="38" spans="1:14" s="863" customFormat="1" ht="9" customHeight="1" x14ac:dyDescent="0.15">
      <c r="A38" s="879">
        <v>10</v>
      </c>
      <c r="B38" s="904"/>
      <c r="C38" s="2537" t="s">
        <v>703</v>
      </c>
      <c r="D38" s="2537"/>
      <c r="E38" s="1971">
        <v>-195</v>
      </c>
      <c r="F38" s="880"/>
      <c r="G38" s="1698">
        <v>-33</v>
      </c>
      <c r="H38" s="880"/>
      <c r="I38" s="881">
        <v>0</v>
      </c>
      <c r="J38" s="1335"/>
      <c r="K38" s="881">
        <v>-211</v>
      </c>
      <c r="L38" s="1335"/>
      <c r="M38" s="881">
        <v>-13</v>
      </c>
      <c r="N38" s="883"/>
    </row>
    <row r="39" spans="1:14" s="863" customFormat="1" ht="9" customHeight="1" x14ac:dyDescent="0.15">
      <c r="A39" s="879">
        <v>11</v>
      </c>
      <c r="B39" s="2534" t="s">
        <v>704</v>
      </c>
      <c r="C39" s="2534"/>
      <c r="D39" s="2534"/>
      <c r="E39" s="1973">
        <f>SUM(E34:E38)</f>
        <v>29524</v>
      </c>
      <c r="F39" s="889"/>
      <c r="G39" s="1700">
        <f>SUM(G34:G38)</f>
        <v>29028</v>
      </c>
      <c r="H39" s="889"/>
      <c r="I39" s="1700">
        <f>SUM(I34:I38)</f>
        <v>25985</v>
      </c>
      <c r="J39" s="1701"/>
      <c r="K39" s="1700">
        <f>SUM(K34:K38)</f>
        <v>27420</v>
      </c>
      <c r="L39" s="1701"/>
      <c r="M39" s="1700">
        <f>SUM(M34:M38)</f>
        <v>25895</v>
      </c>
      <c r="N39" s="890"/>
    </row>
    <row r="40" spans="1:14" s="863" customFormat="1" ht="9" customHeight="1" x14ac:dyDescent="0.15">
      <c r="A40" s="884"/>
      <c r="B40" s="2535" t="s">
        <v>705</v>
      </c>
      <c r="C40" s="2535"/>
      <c r="D40" s="2535"/>
      <c r="E40" s="1972"/>
      <c r="F40" s="880"/>
      <c r="G40" s="1699"/>
      <c r="H40" s="880"/>
      <c r="I40" s="885"/>
      <c r="J40" s="1335"/>
      <c r="K40" s="885"/>
      <c r="L40" s="1335"/>
      <c r="M40" s="885"/>
      <c r="N40" s="883"/>
    </row>
    <row r="41" spans="1:14" s="863" customFormat="1" ht="9" customHeight="1" x14ac:dyDescent="0.15">
      <c r="A41" s="886">
        <v>12</v>
      </c>
      <c r="B41" s="903"/>
      <c r="C41" s="2526" t="s">
        <v>706</v>
      </c>
      <c r="D41" s="2526"/>
      <c r="E41" s="1971">
        <v>55422</v>
      </c>
      <c r="F41" s="880"/>
      <c r="G41" s="1698">
        <v>54085</v>
      </c>
      <c r="H41" s="880"/>
      <c r="I41" s="881">
        <v>56848</v>
      </c>
      <c r="J41" s="1335"/>
      <c r="K41" s="881">
        <v>48938</v>
      </c>
      <c r="L41" s="1335"/>
      <c r="M41" s="881">
        <v>49596</v>
      </c>
      <c r="N41" s="883"/>
    </row>
    <row r="42" spans="1:14" s="863" customFormat="1" ht="9" customHeight="1" x14ac:dyDescent="0.15">
      <c r="A42" s="879">
        <v>13</v>
      </c>
      <c r="B42" s="904"/>
      <c r="C42" s="2537" t="s">
        <v>707</v>
      </c>
      <c r="D42" s="2537"/>
      <c r="E42" s="1971">
        <v>-3772</v>
      </c>
      <c r="F42" s="880"/>
      <c r="G42" s="1698">
        <v>-3566</v>
      </c>
      <c r="H42" s="880"/>
      <c r="I42" s="881">
        <v>-3610</v>
      </c>
      <c r="J42" s="1335"/>
      <c r="K42" s="881">
        <v>-4029</v>
      </c>
      <c r="L42" s="1335"/>
      <c r="M42" s="881">
        <v>-3107</v>
      </c>
      <c r="N42" s="883"/>
    </row>
    <row r="43" spans="1:14" s="863" customFormat="1" ht="9" customHeight="1" x14ac:dyDescent="0.15">
      <c r="A43" s="879">
        <v>14</v>
      </c>
      <c r="B43" s="904"/>
      <c r="C43" s="2537" t="s">
        <v>708</v>
      </c>
      <c r="D43" s="2537"/>
      <c r="E43" s="1971">
        <v>2029</v>
      </c>
      <c r="F43" s="880"/>
      <c r="G43" s="1698">
        <v>1692</v>
      </c>
      <c r="H43" s="880"/>
      <c r="I43" s="881">
        <v>2929</v>
      </c>
      <c r="J43" s="1335"/>
      <c r="K43" s="881">
        <v>2214</v>
      </c>
      <c r="L43" s="1335"/>
      <c r="M43" s="881">
        <v>1942</v>
      </c>
      <c r="N43" s="883"/>
    </row>
    <row r="44" spans="1:14" s="863" customFormat="1" ht="9" customHeight="1" x14ac:dyDescent="0.15">
      <c r="A44" s="879">
        <v>15</v>
      </c>
      <c r="B44" s="904"/>
      <c r="C44" s="2537" t="s">
        <v>709</v>
      </c>
      <c r="D44" s="2537"/>
      <c r="E44" s="1971">
        <v>0</v>
      </c>
      <c r="F44" s="880"/>
      <c r="G44" s="1698">
        <v>0</v>
      </c>
      <c r="H44" s="880"/>
      <c r="I44" s="881">
        <v>0</v>
      </c>
      <c r="J44" s="1335"/>
      <c r="K44" s="881">
        <v>0</v>
      </c>
      <c r="L44" s="1335"/>
      <c r="M44" s="881">
        <v>0</v>
      </c>
      <c r="N44" s="883"/>
    </row>
    <row r="45" spans="1:14" s="863" customFormat="1" ht="9" customHeight="1" x14ac:dyDescent="0.15">
      <c r="A45" s="879">
        <v>16</v>
      </c>
      <c r="B45" s="2534" t="s">
        <v>710</v>
      </c>
      <c r="C45" s="2534"/>
      <c r="D45" s="2534"/>
      <c r="E45" s="1973">
        <f>SUM(E41:E44)</f>
        <v>53679</v>
      </c>
      <c r="F45" s="889"/>
      <c r="G45" s="1700">
        <f>SUM(G41:G44)</f>
        <v>52211</v>
      </c>
      <c r="H45" s="889"/>
      <c r="I45" s="1700">
        <f>SUM(I41:I44)</f>
        <v>56167</v>
      </c>
      <c r="J45" s="1701"/>
      <c r="K45" s="1700">
        <f>SUM(K41:K44)</f>
        <v>47123</v>
      </c>
      <c r="L45" s="1701"/>
      <c r="M45" s="1700">
        <f>SUM(M41:M44)</f>
        <v>48431</v>
      </c>
      <c r="N45" s="890"/>
    </row>
    <row r="46" spans="1:14" s="863" customFormat="1" ht="9" customHeight="1" x14ac:dyDescent="0.15">
      <c r="A46" s="884"/>
      <c r="B46" s="2535" t="s">
        <v>711</v>
      </c>
      <c r="C46" s="2535"/>
      <c r="D46" s="2535"/>
      <c r="E46" s="1972"/>
      <c r="F46" s="880"/>
      <c r="G46" s="1699"/>
      <c r="H46" s="880"/>
      <c r="I46" s="885"/>
      <c r="J46" s="1335"/>
      <c r="K46" s="885"/>
      <c r="L46" s="1335"/>
      <c r="M46" s="885"/>
      <c r="N46" s="883"/>
    </row>
    <row r="47" spans="1:14" s="863" customFormat="1" ht="9" customHeight="1" x14ac:dyDescent="0.15">
      <c r="A47" s="879">
        <v>17</v>
      </c>
      <c r="B47" s="898"/>
      <c r="C47" s="2526" t="s">
        <v>712</v>
      </c>
      <c r="D47" s="2526"/>
      <c r="E47" s="1971">
        <v>261963</v>
      </c>
      <c r="F47" s="880"/>
      <c r="G47" s="1698">
        <v>259650</v>
      </c>
      <c r="H47" s="880"/>
      <c r="I47" s="881">
        <v>252600</v>
      </c>
      <c r="J47" s="1335"/>
      <c r="K47" s="881">
        <v>248850</v>
      </c>
      <c r="L47" s="1335"/>
      <c r="M47" s="881">
        <v>246660</v>
      </c>
      <c r="N47" s="883"/>
    </row>
    <row r="48" spans="1:14" s="863" customFormat="1" ht="9" customHeight="1" x14ac:dyDescent="0.15">
      <c r="A48" s="879">
        <v>18</v>
      </c>
      <c r="B48" s="904"/>
      <c r="C48" s="2537" t="s">
        <v>713</v>
      </c>
      <c r="D48" s="2537"/>
      <c r="E48" s="1971">
        <v>-188168</v>
      </c>
      <c r="F48" s="880"/>
      <c r="G48" s="1698">
        <v>-186271</v>
      </c>
      <c r="H48" s="880"/>
      <c r="I48" s="881">
        <v>-180571</v>
      </c>
      <c r="J48" s="1335"/>
      <c r="K48" s="881">
        <v>-183024</v>
      </c>
      <c r="L48" s="1335"/>
      <c r="M48" s="881">
        <v>-181294</v>
      </c>
      <c r="N48" s="883"/>
    </row>
    <row r="49" spans="1:14" s="863" customFormat="1" ht="9" customHeight="1" x14ac:dyDescent="0.15">
      <c r="A49" s="879">
        <v>19</v>
      </c>
      <c r="B49" s="2534" t="s">
        <v>714</v>
      </c>
      <c r="C49" s="2534"/>
      <c r="D49" s="2534"/>
      <c r="E49" s="1973">
        <f>SUM(E47:E48)</f>
        <v>73795</v>
      </c>
      <c r="F49" s="889"/>
      <c r="G49" s="1700">
        <f>SUM(G47:G48)</f>
        <v>73379</v>
      </c>
      <c r="H49" s="889"/>
      <c r="I49" s="1700">
        <f>SUM(I47:I48)</f>
        <v>72029</v>
      </c>
      <c r="J49" s="1701"/>
      <c r="K49" s="1700">
        <f>SUM(K47:K48)</f>
        <v>65826</v>
      </c>
      <c r="L49" s="1701"/>
      <c r="M49" s="1700">
        <f>SUM(M47:M48)</f>
        <v>65366</v>
      </c>
      <c r="N49" s="890"/>
    </row>
    <row r="50" spans="1:14" s="863" customFormat="1" ht="9" customHeight="1" x14ac:dyDescent="0.15">
      <c r="A50" s="884"/>
      <c r="B50" s="2535" t="s">
        <v>715</v>
      </c>
      <c r="C50" s="2535"/>
      <c r="D50" s="2535"/>
      <c r="E50" s="1972"/>
      <c r="F50" s="880"/>
      <c r="G50" s="1699"/>
      <c r="H50" s="880"/>
      <c r="I50" s="885"/>
      <c r="J50" s="1335"/>
      <c r="K50" s="885"/>
      <c r="L50" s="1335"/>
      <c r="M50" s="885"/>
      <c r="N50" s="883"/>
    </row>
    <row r="51" spans="1:14" s="863" customFormat="1" ht="9" customHeight="1" x14ac:dyDescent="0.15">
      <c r="A51" s="879">
        <v>20</v>
      </c>
      <c r="B51" s="2538" t="s">
        <v>716</v>
      </c>
      <c r="C51" s="2538"/>
      <c r="D51" s="2538"/>
      <c r="E51" s="1971">
        <v>30169</v>
      </c>
      <c r="F51" s="880"/>
      <c r="G51" s="1698">
        <v>29648</v>
      </c>
      <c r="H51" s="880"/>
      <c r="I51" s="881">
        <v>28679</v>
      </c>
      <c r="J51" s="1335"/>
      <c r="K51" s="881">
        <v>27908</v>
      </c>
      <c r="L51" s="1335"/>
      <c r="M51" s="881">
        <v>27180</v>
      </c>
      <c r="N51" s="883"/>
    </row>
    <row r="52" spans="1:14" s="863" customFormat="1" ht="9" customHeight="1" x14ac:dyDescent="0.15">
      <c r="A52" s="879">
        <v>21</v>
      </c>
      <c r="B52" s="2534" t="s">
        <v>717</v>
      </c>
      <c r="C52" s="2534"/>
      <c r="D52" s="2534"/>
      <c r="E52" s="1973">
        <f>E49+E45+E39+E32</f>
        <v>702918</v>
      </c>
      <c r="F52" s="889"/>
      <c r="G52" s="1700">
        <f>G49+G45+G39+G32</f>
        <v>696026</v>
      </c>
      <c r="H52" s="889"/>
      <c r="I52" s="1700">
        <f>I49+I45+I39+I32</f>
        <v>674962</v>
      </c>
      <c r="J52" s="1701"/>
      <c r="K52" s="1700">
        <f>K49+K45+K39+K32</f>
        <v>653946</v>
      </c>
      <c r="L52" s="1701"/>
      <c r="M52" s="1700">
        <f>M49+M45+M39+M32</f>
        <v>649169</v>
      </c>
      <c r="N52" s="890"/>
    </row>
    <row r="53" spans="1:14" s="863" customFormat="1" ht="9" customHeight="1" x14ac:dyDescent="0.15">
      <c r="A53" s="884"/>
      <c r="B53" s="2535" t="s">
        <v>718</v>
      </c>
      <c r="C53" s="2535"/>
      <c r="D53" s="2535"/>
      <c r="E53" s="1974"/>
      <c r="F53" s="905"/>
      <c r="G53" s="1706"/>
      <c r="H53" s="905"/>
      <c r="I53" s="906"/>
      <c r="J53" s="1704"/>
      <c r="K53" s="906"/>
      <c r="L53" s="1704"/>
      <c r="M53" s="906"/>
      <c r="N53" s="883"/>
    </row>
    <row r="54" spans="1:14" s="863" customFormat="1" ht="9" customHeight="1" x14ac:dyDescent="0.15">
      <c r="A54" s="879">
        <v>22</v>
      </c>
      <c r="B54" s="2538" t="s">
        <v>719</v>
      </c>
      <c r="C54" s="2538"/>
      <c r="D54" s="2538"/>
      <c r="E54" s="1975">
        <v>4.2999999999999997E-2</v>
      </c>
      <c r="F54" s="907"/>
      <c r="G54" s="1707">
        <v>4.2999999999999997E-2</v>
      </c>
      <c r="H54" s="907"/>
      <c r="I54" s="908">
        <v>4.2000000000000003E-2</v>
      </c>
      <c r="J54" s="1708"/>
      <c r="K54" s="908">
        <v>4.2999999999999997E-2</v>
      </c>
      <c r="L54" s="1708"/>
      <c r="M54" s="908">
        <v>4.2000000000000003E-2</v>
      </c>
      <c r="N54" s="909"/>
    </row>
    <row r="55" spans="1:14" s="861" customFormat="1" ht="4.5" customHeight="1" x14ac:dyDescent="0.15">
      <c r="A55" s="2518"/>
      <c r="B55" s="2518"/>
      <c r="C55" s="2518"/>
      <c r="D55" s="2518"/>
      <c r="E55" s="2518"/>
      <c r="F55" s="2518"/>
      <c r="G55" s="2518"/>
      <c r="H55" s="2518"/>
      <c r="I55" s="2518"/>
      <c r="J55" s="2518"/>
      <c r="K55" s="2518"/>
      <c r="L55" s="2518"/>
      <c r="M55" s="2518"/>
      <c r="N55" s="2518"/>
    </row>
    <row r="56" spans="1:14" s="694" customFormat="1" ht="20.25" customHeight="1" x14ac:dyDescent="0.15">
      <c r="A56" s="910" t="s">
        <v>72</v>
      </c>
      <c r="B56" s="2519" t="s">
        <v>720</v>
      </c>
      <c r="C56" s="2519"/>
      <c r="D56" s="2519"/>
      <c r="E56" s="2519"/>
      <c r="F56" s="2519"/>
      <c r="G56" s="2519"/>
      <c r="H56" s="2519"/>
      <c r="I56" s="2519"/>
      <c r="J56" s="2519"/>
      <c r="K56" s="2519"/>
      <c r="L56" s="2519"/>
      <c r="M56" s="2519"/>
      <c r="N56" s="2519"/>
    </row>
  </sheetData>
  <sheetProtection selectLockedCells="1"/>
  <mergeCells count="56">
    <mergeCell ref="B45:D45"/>
    <mergeCell ref="B46:D46"/>
    <mergeCell ref="C47:D47"/>
    <mergeCell ref="C48:D48"/>
    <mergeCell ref="B49:D49"/>
    <mergeCell ref="A55:N55"/>
    <mergeCell ref="B56:N56"/>
    <mergeCell ref="B50:D50"/>
    <mergeCell ref="B51:D51"/>
    <mergeCell ref="B52:D52"/>
    <mergeCell ref="B53:D53"/>
    <mergeCell ref="B54:D54"/>
    <mergeCell ref="C44:D44"/>
    <mergeCell ref="C35:D35"/>
    <mergeCell ref="C36:D36"/>
    <mergeCell ref="C37:D37"/>
    <mergeCell ref="C38:D38"/>
    <mergeCell ref="B39:D39"/>
    <mergeCell ref="B40:D40"/>
    <mergeCell ref="C41:D41"/>
    <mergeCell ref="C42:D42"/>
    <mergeCell ref="C43:D43"/>
    <mergeCell ref="C34:D34"/>
    <mergeCell ref="A20:N20"/>
    <mergeCell ref="A21:N21"/>
    <mergeCell ref="A22:N22"/>
    <mergeCell ref="A23:C23"/>
    <mergeCell ref="A24:C24"/>
    <mergeCell ref="E24:F24"/>
    <mergeCell ref="G24:H24"/>
    <mergeCell ref="B25:D25"/>
    <mergeCell ref="C26:D26"/>
    <mergeCell ref="C31:D31"/>
    <mergeCell ref="B32:D32"/>
    <mergeCell ref="B33:D33"/>
    <mergeCell ref="C28:D28"/>
    <mergeCell ref="C30:D30"/>
    <mergeCell ref="A1:N1"/>
    <mergeCell ref="A2:N2"/>
    <mergeCell ref="A3:D3"/>
    <mergeCell ref="A4:C4"/>
    <mergeCell ref="A5:C5"/>
    <mergeCell ref="B6:D6"/>
    <mergeCell ref="B7:D7"/>
    <mergeCell ref="C8:D8"/>
    <mergeCell ref="B10:D10"/>
    <mergeCell ref="C11:D11"/>
    <mergeCell ref="B9:D9"/>
    <mergeCell ref="A19:N19"/>
    <mergeCell ref="B12:D12"/>
    <mergeCell ref="B13:D13"/>
    <mergeCell ref="B14:D14"/>
    <mergeCell ref="B15:D15"/>
    <mergeCell ref="B16:D16"/>
    <mergeCell ref="A17:N17"/>
    <mergeCell ref="B18:N18"/>
  </mergeCells>
  <pageMargins left="0.5" right="0.5" top="0.5" bottom="0.5" header="0.3" footer="0.3"/>
  <pageSetup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zoomScaleSheetLayoutView="100" workbookViewId="0">
      <selection activeCell="C4" sqref="C4"/>
    </sheetView>
  </sheetViews>
  <sheetFormatPr defaultColWidth="9.140625" defaultRowHeight="9.75" customHeight="1" x14ac:dyDescent="0.2"/>
  <cols>
    <col min="1" max="1" width="2.85546875" style="37" customWidth="1"/>
    <col min="2" max="2" width="41.28515625" style="37" customWidth="1"/>
    <col min="3" max="3" width="1.7109375" style="37" customWidth="1"/>
    <col min="4" max="4" width="8.5703125" style="37" customWidth="1"/>
    <col min="5" max="5" width="1.7109375" style="37" customWidth="1"/>
    <col min="6" max="6" width="11.42578125" style="37" customWidth="1"/>
    <col min="7" max="7" width="1.7109375" style="37" customWidth="1"/>
    <col min="8" max="8" width="9.28515625" style="37" customWidth="1"/>
    <col min="9" max="9" width="1.7109375" style="37" customWidth="1"/>
    <col min="10" max="10" width="9.28515625" style="37" customWidth="1"/>
    <col min="11" max="11" width="1.28515625" style="37" customWidth="1"/>
    <col min="12" max="12" width="8.5703125" style="37" customWidth="1"/>
    <col min="13" max="13" width="1.7109375" style="37" customWidth="1"/>
    <col min="14" max="14" width="11.42578125" style="37" customWidth="1"/>
    <col min="15" max="15" width="1.7109375" style="37" customWidth="1"/>
    <col min="16" max="16" width="9.28515625" style="37" customWidth="1"/>
    <col min="17" max="17" width="1.7109375" style="37" customWidth="1"/>
    <col min="18" max="18" width="9.28515625" style="37" customWidth="1"/>
    <col min="19" max="19" width="1.28515625" style="37" customWidth="1"/>
    <col min="20" max="20" width="9.140625" style="37" customWidth="1"/>
    <col min="21" max="16384" width="9.140625" style="37"/>
  </cols>
  <sheetData>
    <row r="1" spans="1:19" ht="14.25" customHeight="1" x14ac:dyDescent="0.25">
      <c r="A1" s="2553" t="s">
        <v>141</v>
      </c>
      <c r="B1" s="2553"/>
      <c r="C1" s="2553"/>
      <c r="D1" s="2553"/>
      <c r="E1" s="2553"/>
      <c r="F1" s="2553"/>
      <c r="G1" s="2553"/>
      <c r="H1" s="2553"/>
      <c r="I1" s="2553"/>
      <c r="J1" s="2553"/>
      <c r="K1" s="2553"/>
      <c r="L1" s="2553"/>
      <c r="M1" s="2553"/>
      <c r="N1" s="2553"/>
      <c r="O1" s="2553"/>
      <c r="P1" s="2553"/>
      <c r="Q1" s="2553"/>
      <c r="R1" s="2553"/>
      <c r="S1" s="2553"/>
    </row>
    <row r="2" spans="1:19" ht="9" customHeight="1" x14ac:dyDescent="0.25">
      <c r="A2" s="127"/>
      <c r="B2" s="127"/>
      <c r="C2" s="127"/>
      <c r="D2" s="127"/>
      <c r="E2" s="127"/>
      <c r="F2" s="127"/>
      <c r="G2" s="127"/>
      <c r="H2" s="127"/>
      <c r="I2" s="127"/>
      <c r="J2" s="127"/>
      <c r="K2" s="127"/>
      <c r="L2" s="127"/>
      <c r="M2" s="127"/>
      <c r="N2" s="127"/>
      <c r="O2" s="127"/>
      <c r="P2" s="127"/>
      <c r="Q2" s="127"/>
      <c r="R2" s="127"/>
      <c r="S2" s="127"/>
    </row>
    <row r="3" spans="1:19" ht="10.5" customHeight="1" x14ac:dyDescent="0.2">
      <c r="A3" s="2542" t="s">
        <v>1</v>
      </c>
      <c r="B3" s="2542"/>
      <c r="C3" s="2550" t="s">
        <v>1220</v>
      </c>
      <c r="D3" s="2551"/>
      <c r="E3" s="2551"/>
      <c r="F3" s="2551"/>
      <c r="G3" s="2551"/>
      <c r="H3" s="2551"/>
      <c r="I3" s="2551"/>
      <c r="J3" s="2552"/>
      <c r="K3" s="128"/>
      <c r="L3" s="2543" t="s">
        <v>2</v>
      </c>
      <c r="M3" s="2544"/>
      <c r="N3" s="2544"/>
      <c r="O3" s="2544"/>
      <c r="P3" s="2544"/>
      <c r="Q3" s="2544"/>
      <c r="R3" s="2544"/>
      <c r="S3" s="129"/>
    </row>
    <row r="4" spans="1:19" ht="10.5" customHeight="1" x14ac:dyDescent="0.2">
      <c r="A4" s="39"/>
      <c r="B4" s="39"/>
      <c r="C4" s="130"/>
      <c r="D4" s="131" t="s">
        <v>3</v>
      </c>
      <c r="E4" s="131"/>
      <c r="F4" s="131" t="s">
        <v>4</v>
      </c>
      <c r="G4" s="131"/>
      <c r="H4" s="131" t="s">
        <v>5</v>
      </c>
      <c r="I4" s="132"/>
      <c r="J4" s="132" t="s">
        <v>6</v>
      </c>
      <c r="K4" s="131"/>
      <c r="L4" s="131" t="s">
        <v>3</v>
      </c>
      <c r="M4" s="131"/>
      <c r="N4" s="131" t="s">
        <v>4</v>
      </c>
      <c r="O4" s="131"/>
      <c r="P4" s="131" t="s">
        <v>5</v>
      </c>
      <c r="Q4" s="132"/>
      <c r="R4" s="132" t="s">
        <v>6</v>
      </c>
      <c r="S4" s="132"/>
    </row>
    <row r="5" spans="1:19" ht="10.5" customHeight="1" x14ac:dyDescent="0.2">
      <c r="A5" s="133"/>
      <c r="B5" s="133"/>
      <c r="C5" s="2546" t="s">
        <v>142</v>
      </c>
      <c r="D5" s="2546"/>
      <c r="E5" s="2546"/>
      <c r="F5" s="2546"/>
      <c r="G5" s="133"/>
      <c r="H5" s="133"/>
      <c r="I5" s="133"/>
      <c r="J5" s="133"/>
      <c r="K5" s="133"/>
      <c r="L5" s="2547" t="s">
        <v>142</v>
      </c>
      <c r="M5" s="2547"/>
      <c r="N5" s="2547"/>
      <c r="O5" s="133"/>
      <c r="P5" s="133"/>
      <c r="Q5" s="133"/>
      <c r="R5" s="133"/>
      <c r="S5" s="133"/>
    </row>
    <row r="6" spans="1:19" ht="10.5" customHeight="1" x14ac:dyDescent="0.2">
      <c r="A6" s="133"/>
      <c r="B6" s="133"/>
      <c r="C6" s="2539" t="s">
        <v>143</v>
      </c>
      <c r="D6" s="2539"/>
      <c r="E6" s="136"/>
      <c r="F6" s="136" t="s">
        <v>144</v>
      </c>
      <c r="G6" s="2539" t="s">
        <v>145</v>
      </c>
      <c r="H6" s="2539"/>
      <c r="I6" s="2539" t="s">
        <v>146</v>
      </c>
      <c r="J6" s="2539"/>
      <c r="K6" s="135"/>
      <c r="L6" s="135" t="s">
        <v>143</v>
      </c>
      <c r="M6" s="135"/>
      <c r="N6" s="135" t="s">
        <v>144</v>
      </c>
      <c r="O6" s="2539" t="s">
        <v>145</v>
      </c>
      <c r="P6" s="2539"/>
      <c r="Q6" s="2539" t="s">
        <v>146</v>
      </c>
      <c r="R6" s="2539"/>
      <c r="S6" s="135"/>
    </row>
    <row r="7" spans="1:19" ht="10.5" customHeight="1" x14ac:dyDescent="0.2">
      <c r="A7" s="133"/>
      <c r="B7" s="133"/>
      <c r="C7" s="2539" t="s">
        <v>147</v>
      </c>
      <c r="D7" s="2539"/>
      <c r="E7" s="1605" t="s">
        <v>72</v>
      </c>
      <c r="F7" s="135" t="s">
        <v>147</v>
      </c>
      <c r="G7" s="2539" t="s">
        <v>148</v>
      </c>
      <c r="H7" s="2539"/>
      <c r="I7" s="2539" t="s">
        <v>149</v>
      </c>
      <c r="J7" s="2539"/>
      <c r="K7" s="135"/>
      <c r="L7" s="135" t="s">
        <v>147</v>
      </c>
      <c r="M7" s="1605" t="s">
        <v>72</v>
      </c>
      <c r="N7" s="135" t="s">
        <v>147</v>
      </c>
      <c r="O7" s="2539" t="s">
        <v>148</v>
      </c>
      <c r="P7" s="2539"/>
      <c r="Q7" s="2539" t="s">
        <v>149</v>
      </c>
      <c r="R7" s="2539"/>
      <c r="S7" s="137"/>
    </row>
    <row r="8" spans="1:19" ht="10.5" customHeight="1" x14ac:dyDescent="0.2">
      <c r="A8" s="138">
        <v>1</v>
      </c>
      <c r="B8" s="139" t="s">
        <v>42</v>
      </c>
      <c r="C8" s="140"/>
      <c r="D8" s="2031">
        <v>1797</v>
      </c>
      <c r="E8" s="2032"/>
      <c r="F8" s="2031">
        <v>395414</v>
      </c>
      <c r="G8" s="2032"/>
      <c r="H8" s="2031">
        <v>1771</v>
      </c>
      <c r="I8" s="2033"/>
      <c r="J8" s="2034">
        <f>D8+F8-H8</f>
        <v>395440</v>
      </c>
      <c r="K8" s="141"/>
      <c r="L8" s="142">
        <v>2043</v>
      </c>
      <c r="M8" s="143"/>
      <c r="N8" s="144">
        <v>392653</v>
      </c>
      <c r="O8" s="143"/>
      <c r="P8" s="144">
        <v>1751</v>
      </c>
      <c r="Q8" s="144"/>
      <c r="R8" s="144">
        <f>L8+N8-P8</f>
        <v>392945</v>
      </c>
      <c r="S8" s="145"/>
    </row>
    <row r="9" spans="1:19" ht="10.5" customHeight="1" x14ac:dyDescent="0.2">
      <c r="A9" s="146">
        <v>2</v>
      </c>
      <c r="B9" s="147" t="s">
        <v>150</v>
      </c>
      <c r="C9" s="148"/>
      <c r="D9" s="2035">
        <v>423</v>
      </c>
      <c r="E9" s="2036"/>
      <c r="F9" s="2035">
        <v>90836</v>
      </c>
      <c r="G9" s="2036"/>
      <c r="H9" s="2035">
        <v>24</v>
      </c>
      <c r="I9" s="2037"/>
      <c r="J9" s="2038">
        <f>D9+F9-H9</f>
        <v>91235</v>
      </c>
      <c r="K9" s="141"/>
      <c r="L9" s="149">
        <v>416</v>
      </c>
      <c r="M9" s="150"/>
      <c r="N9" s="151">
        <v>92470</v>
      </c>
      <c r="O9" s="150"/>
      <c r="P9" s="151">
        <v>24</v>
      </c>
      <c r="Q9" s="152"/>
      <c r="R9" s="152">
        <f>L9+N9-P9</f>
        <v>92862</v>
      </c>
      <c r="S9" s="153"/>
    </row>
    <row r="10" spans="1:19" ht="10.5" customHeight="1" x14ac:dyDescent="0.2">
      <c r="A10" s="146" t="s">
        <v>151</v>
      </c>
      <c r="B10" s="147" t="s">
        <v>1127</v>
      </c>
      <c r="C10" s="148"/>
      <c r="D10" s="2035">
        <v>0</v>
      </c>
      <c r="E10" s="2036"/>
      <c r="F10" s="2035">
        <v>9</v>
      </c>
      <c r="G10" s="2036"/>
      <c r="H10" s="2035">
        <v>0</v>
      </c>
      <c r="I10" s="2037"/>
      <c r="J10" s="2038">
        <f>D10+F10-H10</f>
        <v>9</v>
      </c>
      <c r="K10" s="141"/>
      <c r="L10" s="1711">
        <v>0</v>
      </c>
      <c r="M10" s="150"/>
      <c r="N10" s="151">
        <v>11</v>
      </c>
      <c r="O10" s="150"/>
      <c r="P10" s="151">
        <v>0</v>
      </c>
      <c r="Q10" s="152"/>
      <c r="R10" s="152">
        <f>L10+N10-P10</f>
        <v>11</v>
      </c>
      <c r="S10" s="153"/>
    </row>
    <row r="11" spans="1:19" ht="10.5" customHeight="1" x14ac:dyDescent="0.2">
      <c r="A11" s="134">
        <v>3</v>
      </c>
      <c r="B11" s="155" t="s">
        <v>1126</v>
      </c>
      <c r="C11" s="156"/>
      <c r="D11" s="2039">
        <v>98</v>
      </c>
      <c r="E11" s="2040"/>
      <c r="F11" s="2039">
        <v>261580</v>
      </c>
      <c r="G11" s="2040"/>
      <c r="H11" s="2039">
        <v>119</v>
      </c>
      <c r="I11" s="2041"/>
      <c r="J11" s="2041">
        <f>D11+F11-H11</f>
        <v>261559</v>
      </c>
      <c r="K11" s="154"/>
      <c r="L11" s="158">
        <v>98</v>
      </c>
      <c r="M11" s="157"/>
      <c r="N11" s="158">
        <v>259194</v>
      </c>
      <c r="O11" s="157"/>
      <c r="P11" s="158">
        <v>109</v>
      </c>
      <c r="Q11" s="159"/>
      <c r="R11" s="159">
        <f>L11+N11-P11</f>
        <v>259183</v>
      </c>
      <c r="S11" s="160"/>
    </row>
    <row r="12" spans="1:19" ht="10.5" customHeight="1" thickBot="1" x14ac:dyDescent="0.25">
      <c r="A12" s="161">
        <v>4</v>
      </c>
      <c r="B12" s="162" t="s">
        <v>86</v>
      </c>
      <c r="C12" s="163"/>
      <c r="D12" s="2042">
        <f>SUM(D8:D11)</f>
        <v>2318</v>
      </c>
      <c r="E12" s="2043"/>
      <c r="F12" s="2042">
        <f>SUM(F8:F11)</f>
        <v>747839</v>
      </c>
      <c r="G12" s="2043"/>
      <c r="H12" s="2042">
        <f>SUM(H8:H11)</f>
        <v>1914</v>
      </c>
      <c r="I12" s="2042"/>
      <c r="J12" s="2042">
        <f>SUM(J8:J11)</f>
        <v>748243</v>
      </c>
      <c r="K12" s="154"/>
      <c r="L12" s="165">
        <f>SUM(L8:L11)</f>
        <v>2557</v>
      </c>
      <c r="M12" s="164"/>
      <c r="N12" s="165">
        <f>SUM(N8:N11)</f>
        <v>744328</v>
      </c>
      <c r="O12" s="164"/>
      <c r="P12" s="165">
        <f>SUM(P8:P11)</f>
        <v>1884</v>
      </c>
      <c r="Q12" s="165"/>
      <c r="R12" s="165">
        <f>SUM(R8:R11)</f>
        <v>745001</v>
      </c>
      <c r="S12" s="166"/>
    </row>
    <row r="13" spans="1:19" ht="10.5" customHeight="1" x14ac:dyDescent="0.2">
      <c r="A13" s="167"/>
      <c r="B13" s="133"/>
      <c r="C13" s="133"/>
      <c r="D13" s="141"/>
      <c r="E13" s="168"/>
      <c r="F13" s="141"/>
      <c r="G13" s="168"/>
      <c r="H13" s="141"/>
      <c r="I13" s="141"/>
      <c r="J13" s="141"/>
      <c r="K13" s="141"/>
      <c r="L13" s="169"/>
      <c r="M13" s="170"/>
      <c r="N13" s="169"/>
      <c r="O13" s="170"/>
      <c r="P13" s="169"/>
      <c r="Q13" s="169"/>
      <c r="R13" s="169"/>
      <c r="S13" s="171"/>
    </row>
    <row r="14" spans="1:19" ht="10.5" customHeight="1" x14ac:dyDescent="0.2">
      <c r="A14" s="2542" t="s">
        <v>1</v>
      </c>
      <c r="B14" s="2542"/>
      <c r="C14" s="2543" t="s">
        <v>95</v>
      </c>
      <c r="D14" s="2544"/>
      <c r="E14" s="2544"/>
      <c r="F14" s="2544"/>
      <c r="G14" s="2544"/>
      <c r="H14" s="2544"/>
      <c r="I14" s="2544"/>
      <c r="J14" s="2545"/>
      <c r="K14" s="128"/>
      <c r="L14" s="2543" t="s">
        <v>106</v>
      </c>
      <c r="M14" s="2544"/>
      <c r="N14" s="2544"/>
      <c r="O14" s="2544"/>
      <c r="P14" s="2544"/>
      <c r="Q14" s="2544"/>
      <c r="R14" s="2544"/>
      <c r="S14" s="129"/>
    </row>
    <row r="15" spans="1:19" ht="10.5" customHeight="1" x14ac:dyDescent="0.2">
      <c r="A15" s="39"/>
      <c r="B15" s="39"/>
      <c r="C15" s="130"/>
      <c r="D15" s="131" t="s">
        <v>3</v>
      </c>
      <c r="E15" s="131"/>
      <c r="F15" s="131" t="s">
        <v>4</v>
      </c>
      <c r="G15" s="131"/>
      <c r="H15" s="131" t="s">
        <v>5</v>
      </c>
      <c r="I15" s="132"/>
      <c r="J15" s="132" t="s">
        <v>6</v>
      </c>
      <c r="K15" s="131"/>
      <c r="L15" s="131" t="s">
        <v>3</v>
      </c>
      <c r="M15" s="131"/>
      <c r="N15" s="131" t="s">
        <v>4</v>
      </c>
      <c r="O15" s="131"/>
      <c r="P15" s="131" t="s">
        <v>5</v>
      </c>
      <c r="Q15" s="132"/>
      <c r="R15" s="132" t="s">
        <v>6</v>
      </c>
      <c r="S15" s="132"/>
    </row>
    <row r="16" spans="1:19" ht="10.5" customHeight="1" x14ac:dyDescent="0.2">
      <c r="A16" s="133"/>
      <c r="B16" s="133"/>
      <c r="C16" s="2546" t="s">
        <v>142</v>
      </c>
      <c r="D16" s="2546"/>
      <c r="E16" s="2546"/>
      <c r="F16" s="2546"/>
      <c r="G16" s="133"/>
      <c r="H16" s="133"/>
      <c r="I16" s="133"/>
      <c r="J16" s="133"/>
      <c r="K16" s="133"/>
      <c r="L16" s="2547" t="s">
        <v>142</v>
      </c>
      <c r="M16" s="2547"/>
      <c r="N16" s="2547"/>
      <c r="O16" s="133"/>
      <c r="P16" s="133"/>
      <c r="Q16" s="133"/>
      <c r="R16" s="133"/>
      <c r="S16" s="133"/>
    </row>
    <row r="17" spans="1:19" ht="10.5" customHeight="1" x14ac:dyDescent="0.2">
      <c r="A17" s="133"/>
      <c r="B17" s="133"/>
      <c r="C17" s="2539" t="s">
        <v>143</v>
      </c>
      <c r="D17" s="2539"/>
      <c r="E17" s="136"/>
      <c r="F17" s="136" t="s">
        <v>144</v>
      </c>
      <c r="G17" s="2539" t="s">
        <v>145</v>
      </c>
      <c r="H17" s="2539"/>
      <c r="I17" s="2539" t="s">
        <v>146</v>
      </c>
      <c r="J17" s="2539"/>
      <c r="K17" s="135"/>
      <c r="L17" s="135" t="s">
        <v>143</v>
      </c>
      <c r="M17" s="135"/>
      <c r="N17" s="135" t="s">
        <v>144</v>
      </c>
      <c r="O17" s="2539" t="s">
        <v>145</v>
      </c>
      <c r="P17" s="2539"/>
      <c r="Q17" s="2539" t="s">
        <v>146</v>
      </c>
      <c r="R17" s="2539"/>
      <c r="S17" s="135"/>
    </row>
    <row r="18" spans="1:19" ht="10.5" customHeight="1" x14ac:dyDescent="0.2">
      <c r="A18" s="133"/>
      <c r="B18" s="133"/>
      <c r="C18" s="2539" t="s">
        <v>147</v>
      </c>
      <c r="D18" s="2539"/>
      <c r="E18" s="1605" t="s">
        <v>72</v>
      </c>
      <c r="F18" s="1645" t="s">
        <v>147</v>
      </c>
      <c r="G18" s="2539" t="s">
        <v>148</v>
      </c>
      <c r="H18" s="2539"/>
      <c r="I18" s="2539" t="s">
        <v>149</v>
      </c>
      <c r="J18" s="2539"/>
      <c r="K18" s="135"/>
      <c r="L18" s="135" t="s">
        <v>147</v>
      </c>
      <c r="M18" s="1605" t="s">
        <v>72</v>
      </c>
      <c r="N18" s="135" t="s">
        <v>147</v>
      </c>
      <c r="O18" s="2539" t="s">
        <v>148</v>
      </c>
      <c r="P18" s="2539"/>
      <c r="Q18" s="2539" t="s">
        <v>149</v>
      </c>
      <c r="R18" s="2539"/>
      <c r="S18" s="137"/>
    </row>
    <row r="19" spans="1:19" ht="10.5" customHeight="1" x14ac:dyDescent="0.2">
      <c r="A19" s="138">
        <v>1</v>
      </c>
      <c r="B19" s="139" t="s">
        <v>42</v>
      </c>
      <c r="C19" s="140"/>
      <c r="D19" s="1709">
        <v>1794</v>
      </c>
      <c r="E19" s="143"/>
      <c r="F19" s="144">
        <v>384993</v>
      </c>
      <c r="G19" s="143"/>
      <c r="H19" s="144">
        <v>1715</v>
      </c>
      <c r="I19" s="144"/>
      <c r="J19" s="144">
        <f>D19+F19-H19</f>
        <v>385072</v>
      </c>
      <c r="K19" s="154"/>
      <c r="L19" s="1712">
        <v>1480</v>
      </c>
      <c r="M19" s="143"/>
      <c r="N19" s="144">
        <v>381820</v>
      </c>
      <c r="O19" s="143"/>
      <c r="P19" s="144">
        <v>1639</v>
      </c>
      <c r="Q19" s="144"/>
      <c r="R19" s="144">
        <f>L19+N19-P19</f>
        <v>381661</v>
      </c>
      <c r="S19" s="145"/>
    </row>
    <row r="20" spans="1:19" ht="10.5" customHeight="1" x14ac:dyDescent="0.2">
      <c r="A20" s="146">
        <v>2</v>
      </c>
      <c r="B20" s="147" t="s">
        <v>150</v>
      </c>
      <c r="C20" s="148"/>
      <c r="D20" s="151">
        <v>411</v>
      </c>
      <c r="E20" s="150"/>
      <c r="F20" s="151">
        <v>82439</v>
      </c>
      <c r="G20" s="150"/>
      <c r="H20" s="151">
        <v>24</v>
      </c>
      <c r="I20" s="152"/>
      <c r="J20" s="152">
        <f>D20+F20-H20</f>
        <v>82826</v>
      </c>
      <c r="K20" s="1710"/>
      <c r="L20" s="151">
        <v>375</v>
      </c>
      <c r="M20" s="150"/>
      <c r="N20" s="151">
        <v>75380</v>
      </c>
      <c r="O20" s="150"/>
      <c r="P20" s="151">
        <v>23</v>
      </c>
      <c r="Q20" s="152"/>
      <c r="R20" s="152">
        <f>L20+N20-P20</f>
        <v>75732</v>
      </c>
      <c r="S20" s="153"/>
    </row>
    <row r="21" spans="1:19" ht="10.5" customHeight="1" x14ac:dyDescent="0.2">
      <c r="A21" s="146" t="s">
        <v>151</v>
      </c>
      <c r="B21" s="147" t="s">
        <v>1127</v>
      </c>
      <c r="C21" s="148"/>
      <c r="D21" s="151">
        <v>0</v>
      </c>
      <c r="E21" s="150"/>
      <c r="F21" s="151">
        <v>11</v>
      </c>
      <c r="G21" s="150"/>
      <c r="H21" s="151">
        <v>0</v>
      </c>
      <c r="I21" s="152"/>
      <c r="J21" s="152">
        <f>D21+F21-H21</f>
        <v>11</v>
      </c>
      <c r="K21" s="1710"/>
      <c r="L21" s="151">
        <v>0</v>
      </c>
      <c r="M21" s="150"/>
      <c r="N21" s="151">
        <v>11</v>
      </c>
      <c r="O21" s="150"/>
      <c r="P21" s="151">
        <v>0</v>
      </c>
      <c r="Q21" s="152"/>
      <c r="R21" s="152">
        <f>L21+N21-P21</f>
        <v>11</v>
      </c>
      <c r="S21" s="153"/>
    </row>
    <row r="22" spans="1:19" ht="10.5" customHeight="1" x14ac:dyDescent="0.2">
      <c r="A22" s="134">
        <v>3</v>
      </c>
      <c r="B22" s="155" t="s">
        <v>1126</v>
      </c>
      <c r="C22" s="156"/>
      <c r="D22" s="158">
        <v>238</v>
      </c>
      <c r="E22" s="157"/>
      <c r="F22" s="158">
        <v>251937</v>
      </c>
      <c r="G22" s="157"/>
      <c r="H22" s="158">
        <v>130</v>
      </c>
      <c r="I22" s="159"/>
      <c r="J22" s="159">
        <f>D22+F22-H22</f>
        <v>252045</v>
      </c>
      <c r="K22" s="154"/>
      <c r="L22" s="158">
        <v>29</v>
      </c>
      <c r="M22" s="157"/>
      <c r="N22" s="158">
        <v>248678</v>
      </c>
      <c r="O22" s="157"/>
      <c r="P22" s="158">
        <v>102</v>
      </c>
      <c r="Q22" s="159"/>
      <c r="R22" s="159">
        <f>L22+N22-P22</f>
        <v>248605</v>
      </c>
      <c r="S22" s="160"/>
    </row>
    <row r="23" spans="1:19" ht="10.5" customHeight="1" thickBot="1" x14ac:dyDescent="0.25">
      <c r="A23" s="161">
        <v>4</v>
      </c>
      <c r="B23" s="162" t="s">
        <v>86</v>
      </c>
      <c r="C23" s="163"/>
      <c r="D23" s="165">
        <f>SUM(D19:D22)</f>
        <v>2443</v>
      </c>
      <c r="E23" s="164"/>
      <c r="F23" s="165">
        <f>SUM(F19:F22)</f>
        <v>719380</v>
      </c>
      <c r="G23" s="164"/>
      <c r="H23" s="165">
        <f>SUM(H19:H22)</f>
        <v>1869</v>
      </c>
      <c r="I23" s="165"/>
      <c r="J23" s="165">
        <f>SUM(J19:J22)</f>
        <v>719954</v>
      </c>
      <c r="K23" s="154"/>
      <c r="L23" s="165">
        <f>SUM(L19:L22)</f>
        <v>1884</v>
      </c>
      <c r="M23" s="164"/>
      <c r="N23" s="165">
        <f>SUM(N19:N22)</f>
        <v>705889</v>
      </c>
      <c r="O23" s="164"/>
      <c r="P23" s="165">
        <f>SUM(P19:P22)</f>
        <v>1764</v>
      </c>
      <c r="Q23" s="165"/>
      <c r="R23" s="165">
        <f>SUM(R19:R22)</f>
        <v>706009</v>
      </c>
      <c r="S23" s="166"/>
    </row>
    <row r="24" spans="1:19" s="172" customFormat="1" ht="5.25" customHeight="1" x14ac:dyDescent="0.15">
      <c r="A24" s="2548"/>
      <c r="B24" s="2548"/>
      <c r="C24" s="2548"/>
      <c r="D24" s="2548"/>
      <c r="E24" s="2548"/>
      <c r="F24" s="2548"/>
      <c r="G24" s="2548"/>
      <c r="H24" s="2548"/>
      <c r="I24" s="2548"/>
      <c r="J24" s="2548"/>
      <c r="K24" s="2549"/>
      <c r="L24" s="2548"/>
      <c r="M24" s="2548"/>
      <c r="N24" s="2548"/>
      <c r="O24" s="2548"/>
      <c r="P24" s="2548"/>
      <c r="Q24" s="2548"/>
      <c r="R24" s="2548"/>
      <c r="S24" s="2548"/>
    </row>
    <row r="25" spans="1:19" ht="36" customHeight="1" x14ac:dyDescent="0.2">
      <c r="A25" s="173" t="s">
        <v>72</v>
      </c>
      <c r="B25" s="2541" t="s">
        <v>152</v>
      </c>
      <c r="C25" s="2541"/>
      <c r="D25" s="2541"/>
      <c r="E25" s="2541"/>
      <c r="F25" s="2541"/>
      <c r="G25" s="2541"/>
      <c r="H25" s="2541"/>
      <c r="I25" s="2541"/>
      <c r="J25" s="2541"/>
      <c r="K25" s="2541"/>
      <c r="L25" s="2541"/>
      <c r="M25" s="2541"/>
      <c r="N25" s="2541"/>
      <c r="O25" s="2541"/>
      <c r="P25" s="2541"/>
      <c r="Q25" s="2541"/>
      <c r="R25" s="2541"/>
      <c r="S25" s="2541"/>
    </row>
    <row r="26" spans="1:19" ht="9" customHeight="1" x14ac:dyDescent="0.2">
      <c r="A26" s="173" t="s">
        <v>74</v>
      </c>
      <c r="B26" s="2541" t="s">
        <v>153</v>
      </c>
      <c r="C26" s="2541"/>
      <c r="D26" s="2541"/>
      <c r="E26" s="2541"/>
      <c r="F26" s="2541"/>
      <c r="G26" s="2541"/>
      <c r="H26" s="2541"/>
      <c r="I26" s="2541"/>
      <c r="J26" s="2541"/>
      <c r="K26" s="2541"/>
      <c r="L26" s="2541"/>
      <c r="M26" s="2541"/>
      <c r="N26" s="2541"/>
      <c r="O26" s="2541"/>
      <c r="P26" s="2541"/>
      <c r="Q26" s="2541"/>
      <c r="R26" s="2541"/>
      <c r="S26" s="2541"/>
    </row>
    <row r="27" spans="1:19" ht="9" customHeight="1" x14ac:dyDescent="0.2">
      <c r="A27" s="173" t="s">
        <v>33</v>
      </c>
      <c r="B27" s="2540" t="s">
        <v>1256</v>
      </c>
      <c r="C27" s="2540"/>
      <c r="D27" s="2540"/>
      <c r="E27" s="2540"/>
      <c r="F27" s="2540"/>
      <c r="G27" s="2540"/>
      <c r="H27" s="2540"/>
      <c r="I27" s="2540"/>
      <c r="J27" s="2540"/>
      <c r="K27" s="2540"/>
      <c r="L27" s="2540"/>
      <c r="M27" s="2540"/>
      <c r="N27" s="2540"/>
      <c r="O27" s="2540"/>
      <c r="P27" s="2540"/>
      <c r="Q27" s="2540"/>
      <c r="R27" s="2540"/>
      <c r="S27" s="2540"/>
    </row>
  </sheetData>
  <mergeCells count="35">
    <mergeCell ref="C6:D6"/>
    <mergeCell ref="A3:B3"/>
    <mergeCell ref="C3:J3"/>
    <mergeCell ref="A1:S1"/>
    <mergeCell ref="L3:R3"/>
    <mergeCell ref="O6:P6"/>
    <mergeCell ref="Q6:R6"/>
    <mergeCell ref="L5:N5"/>
    <mergeCell ref="G6:H6"/>
    <mergeCell ref="I6:J6"/>
    <mergeCell ref="C5:F5"/>
    <mergeCell ref="B27:S27"/>
    <mergeCell ref="B25:S25"/>
    <mergeCell ref="B26:S26"/>
    <mergeCell ref="C7:D7"/>
    <mergeCell ref="O7:P7"/>
    <mergeCell ref="Q7:R7"/>
    <mergeCell ref="G7:H7"/>
    <mergeCell ref="I7:J7"/>
    <mergeCell ref="A14:B14"/>
    <mergeCell ref="C14:J14"/>
    <mergeCell ref="L14:R14"/>
    <mergeCell ref="C16:F16"/>
    <mergeCell ref="L16:N16"/>
    <mergeCell ref="C17:D17"/>
    <mergeCell ref="G17:H17"/>
    <mergeCell ref="A24:S24"/>
    <mergeCell ref="I17:J17"/>
    <mergeCell ref="O17:P17"/>
    <mergeCell ref="Q17:R17"/>
    <mergeCell ref="C18:D18"/>
    <mergeCell ref="G18:H18"/>
    <mergeCell ref="I18:J18"/>
    <mergeCell ref="O18:P18"/>
    <mergeCell ref="Q18:R18"/>
  </mergeCells>
  <pageMargins left="0.5" right="0.5" top="0.5" bottom="0.5" header="0.3" footer="0.3"/>
  <pageSetup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election activeCell="B13" sqref="B13:J13"/>
    </sheetView>
  </sheetViews>
  <sheetFormatPr defaultColWidth="9.140625" defaultRowHeight="9.75" customHeight="1" x14ac:dyDescent="0.2"/>
  <cols>
    <col min="1" max="1" width="2.140625" style="37" customWidth="1"/>
    <col min="2" max="2" width="97" style="37" customWidth="1"/>
    <col min="3" max="3" width="7.85546875" style="37" customWidth="1"/>
    <col min="4" max="4" width="1.28515625" style="37" customWidth="1"/>
    <col min="5" max="5" width="7.85546875" style="1658" customWidth="1"/>
    <col min="6" max="6" width="1.28515625" style="1658" customWidth="1"/>
    <col min="7" max="7" width="7.85546875" style="37" customWidth="1"/>
    <col min="8" max="8" width="1.28515625" style="37" customWidth="1"/>
    <col min="9" max="9" width="7.85546875" style="37" customWidth="1"/>
    <col min="10" max="10" width="1.28515625" style="37" customWidth="1"/>
    <col min="11" max="11" width="9.140625" style="37" customWidth="1"/>
    <col min="12" max="16384" width="9.140625" style="37"/>
  </cols>
  <sheetData>
    <row r="1" spans="1:10" ht="15" customHeight="1" x14ac:dyDescent="0.25">
      <c r="A1" s="2253" t="s">
        <v>154</v>
      </c>
      <c r="B1" s="2253"/>
      <c r="C1" s="2253"/>
      <c r="D1" s="2253"/>
      <c r="E1" s="2253"/>
      <c r="F1" s="2253"/>
      <c r="G1" s="2253"/>
      <c r="H1" s="2253"/>
      <c r="I1" s="2253"/>
      <c r="J1" s="2253"/>
    </row>
    <row r="2" spans="1:10" ht="9" customHeight="1" x14ac:dyDescent="0.25">
      <c r="A2" s="81"/>
      <c r="B2" s="81"/>
      <c r="C2" s="81"/>
      <c r="D2" s="81"/>
      <c r="E2" s="81"/>
      <c r="F2" s="81"/>
      <c r="G2" s="81"/>
      <c r="H2" s="81"/>
      <c r="I2" s="81"/>
      <c r="J2" s="81"/>
    </row>
    <row r="3" spans="1:10" ht="10.5" customHeight="1" x14ac:dyDescent="0.2">
      <c r="A3" s="2554" t="s">
        <v>1</v>
      </c>
      <c r="B3" s="2554"/>
      <c r="C3" s="175" t="s">
        <v>1220</v>
      </c>
      <c r="D3" s="176"/>
      <c r="E3" s="177" t="s">
        <v>2</v>
      </c>
      <c r="F3" s="1662"/>
      <c r="G3" s="177" t="s">
        <v>95</v>
      </c>
      <c r="H3" s="178"/>
      <c r="I3" s="177" t="s">
        <v>106</v>
      </c>
      <c r="J3" s="178"/>
    </row>
    <row r="4" spans="1:10" ht="10.5" customHeight="1" x14ac:dyDescent="0.2">
      <c r="A4" s="179"/>
      <c r="B4" s="179"/>
      <c r="C4" s="180" t="s">
        <v>3</v>
      </c>
      <c r="D4" s="180"/>
      <c r="E4" s="180" t="s">
        <v>4</v>
      </c>
      <c r="F4" s="180"/>
      <c r="G4" s="180" t="s">
        <v>5</v>
      </c>
      <c r="H4" s="180"/>
      <c r="I4" s="180" t="s">
        <v>6</v>
      </c>
      <c r="J4" s="180"/>
    </row>
    <row r="5" spans="1:10" ht="10.5" customHeight="1" x14ac:dyDescent="0.2">
      <c r="A5" s="181">
        <v>1</v>
      </c>
      <c r="B5" s="182" t="s">
        <v>155</v>
      </c>
      <c r="C5" s="2022">
        <f>E11</f>
        <v>2557</v>
      </c>
      <c r="D5" s="183"/>
      <c r="E5" s="184">
        <v>2443</v>
      </c>
      <c r="F5" s="185"/>
      <c r="G5" s="184">
        <v>1884</v>
      </c>
      <c r="H5" s="185"/>
      <c r="I5" s="184">
        <v>2161</v>
      </c>
      <c r="J5" s="185"/>
    </row>
    <row r="6" spans="1:10" ht="10.5" customHeight="1" x14ac:dyDescent="0.2">
      <c r="A6" s="186">
        <v>2</v>
      </c>
      <c r="B6" s="187" t="s">
        <v>156</v>
      </c>
      <c r="C6" s="2044">
        <v>741</v>
      </c>
      <c r="D6" s="188"/>
      <c r="E6" s="189">
        <v>699</v>
      </c>
      <c r="F6" s="190"/>
      <c r="G6" s="189">
        <v>1147</v>
      </c>
      <c r="H6" s="190"/>
      <c r="I6" s="189">
        <v>591</v>
      </c>
      <c r="J6" s="190"/>
    </row>
    <row r="7" spans="1:10" ht="10.5" customHeight="1" x14ac:dyDescent="0.2">
      <c r="A7" s="191"/>
      <c r="B7" s="187" t="s">
        <v>1258</v>
      </c>
      <c r="C7" s="2044">
        <v>-680</v>
      </c>
      <c r="D7" s="188"/>
      <c r="E7" s="189">
        <v>-193</v>
      </c>
      <c r="F7" s="190"/>
      <c r="G7" s="189">
        <v>-240</v>
      </c>
      <c r="H7" s="190"/>
      <c r="I7" s="189">
        <v>-446</v>
      </c>
      <c r="J7" s="190"/>
    </row>
    <row r="8" spans="1:10" ht="10.5" customHeight="1" x14ac:dyDescent="0.2">
      <c r="A8" s="186">
        <v>3</v>
      </c>
      <c r="B8" s="187" t="s">
        <v>157</v>
      </c>
      <c r="C8" s="2044">
        <v>-10</v>
      </c>
      <c r="D8" s="188"/>
      <c r="E8" s="189">
        <v>-134</v>
      </c>
      <c r="F8" s="190"/>
      <c r="G8" s="189">
        <v>-108</v>
      </c>
      <c r="H8" s="190"/>
      <c r="I8" s="189">
        <v>-159</v>
      </c>
      <c r="J8" s="190"/>
    </row>
    <row r="9" spans="1:10" ht="10.5" customHeight="1" x14ac:dyDescent="0.2">
      <c r="A9" s="186">
        <v>4</v>
      </c>
      <c r="B9" s="187" t="s">
        <v>158</v>
      </c>
      <c r="C9" s="2044">
        <v>-287</v>
      </c>
      <c r="D9" s="188"/>
      <c r="E9" s="189">
        <v>-287</v>
      </c>
      <c r="F9" s="190"/>
      <c r="G9" s="189">
        <v>-278</v>
      </c>
      <c r="H9" s="190"/>
      <c r="I9" s="189">
        <v>-272</v>
      </c>
      <c r="J9" s="190"/>
    </row>
    <row r="10" spans="1:10" ht="10.5" customHeight="1" x14ac:dyDescent="0.2">
      <c r="A10" s="192">
        <v>5</v>
      </c>
      <c r="B10" s="193" t="s">
        <v>1259</v>
      </c>
      <c r="C10" s="2044">
        <v>-3</v>
      </c>
      <c r="D10" s="194"/>
      <c r="E10" s="189">
        <v>29</v>
      </c>
      <c r="F10" s="195"/>
      <c r="G10" s="189">
        <v>38</v>
      </c>
      <c r="H10" s="195"/>
      <c r="I10" s="189">
        <v>9</v>
      </c>
      <c r="J10" s="195"/>
    </row>
    <row r="11" spans="1:10" ht="10.5" customHeight="1" thickBot="1" x14ac:dyDescent="0.25">
      <c r="A11" s="196">
        <v>6</v>
      </c>
      <c r="B11" s="70" t="s">
        <v>159</v>
      </c>
      <c r="C11" s="1853">
        <f>SUM(C5:C10)</f>
        <v>2318</v>
      </c>
      <c r="D11" s="197"/>
      <c r="E11" s="198">
        <f>SUM(E5:E10)</f>
        <v>2557</v>
      </c>
      <c r="F11" s="1713"/>
      <c r="G11" s="198">
        <f>SUM(G5:G10)</f>
        <v>2443</v>
      </c>
      <c r="H11" s="199"/>
      <c r="I11" s="198">
        <f>SUM(I5:I10)</f>
        <v>1884</v>
      </c>
      <c r="J11" s="199"/>
    </row>
    <row r="12" spans="1:10" ht="9" hidden="1" customHeight="1" x14ac:dyDescent="0.2">
      <c r="A12" s="2557"/>
      <c r="B12" s="2557"/>
      <c r="C12" s="2557"/>
      <c r="D12" s="2557"/>
      <c r="E12" s="2557"/>
      <c r="F12" s="2557"/>
      <c r="G12" s="2557"/>
      <c r="H12" s="2557"/>
      <c r="I12" s="2557"/>
      <c r="J12" s="2557"/>
    </row>
    <row r="13" spans="1:10" s="200" customFormat="1" ht="37.5" customHeight="1" x14ac:dyDescent="0.15">
      <c r="A13" s="79" t="s">
        <v>72</v>
      </c>
      <c r="B13" s="2556" t="s">
        <v>152</v>
      </c>
      <c r="C13" s="2556"/>
      <c r="D13" s="2556"/>
      <c r="E13" s="2556"/>
      <c r="F13" s="2556"/>
      <c r="G13" s="2556"/>
      <c r="H13" s="2556"/>
      <c r="I13" s="2556"/>
      <c r="J13" s="2556"/>
    </row>
    <row r="14" spans="1:10" s="200" customFormat="1" ht="9" customHeight="1" x14ac:dyDescent="0.15">
      <c r="A14" s="75" t="s">
        <v>74</v>
      </c>
      <c r="B14" s="2555" t="s">
        <v>160</v>
      </c>
      <c r="C14" s="2555"/>
      <c r="D14" s="2555"/>
      <c r="E14" s="2555"/>
      <c r="F14" s="2555"/>
      <c r="G14" s="2555"/>
      <c r="H14" s="2555"/>
      <c r="I14" s="2555"/>
      <c r="J14" s="2555"/>
    </row>
    <row r="15" spans="1:10" s="200" customFormat="1" ht="9" customHeight="1" x14ac:dyDescent="0.15">
      <c r="A15" s="75" t="s">
        <v>33</v>
      </c>
      <c r="B15" s="2555" t="s">
        <v>1257</v>
      </c>
      <c r="C15" s="2555"/>
      <c r="D15" s="2555"/>
      <c r="E15" s="2555"/>
      <c r="F15" s="2555"/>
      <c r="G15" s="2555"/>
      <c r="H15" s="2555"/>
      <c r="I15" s="2555"/>
      <c r="J15" s="2555"/>
    </row>
    <row r="16" spans="1:10" s="200" customFormat="1" ht="9" customHeight="1" x14ac:dyDescent="0.15">
      <c r="A16" s="75" t="s">
        <v>39</v>
      </c>
      <c r="B16" s="2555" t="s">
        <v>161</v>
      </c>
      <c r="C16" s="2555"/>
      <c r="D16" s="2555"/>
      <c r="E16" s="2555"/>
      <c r="F16" s="2555"/>
      <c r="G16" s="2555"/>
      <c r="H16" s="2555"/>
      <c r="I16" s="2555"/>
      <c r="J16" s="2555"/>
    </row>
  </sheetData>
  <mergeCells count="7">
    <mergeCell ref="A3:B3"/>
    <mergeCell ref="B16:J16"/>
    <mergeCell ref="B13:J13"/>
    <mergeCell ref="A1:J1"/>
    <mergeCell ref="A12:J12"/>
    <mergeCell ref="B14:J14"/>
    <mergeCell ref="B15:J15"/>
  </mergeCells>
  <pageMargins left="0.5" right="0.5" top="0.5" bottom="0.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zoomScaleSheetLayoutView="100" workbookViewId="0">
      <selection activeCell="G36" sqref="G36"/>
    </sheetView>
  </sheetViews>
  <sheetFormatPr defaultColWidth="9.140625" defaultRowHeight="12" x14ac:dyDescent="0.2"/>
  <cols>
    <col min="1" max="1" width="3.5703125" style="1548" customWidth="1"/>
    <col min="2" max="2" width="126.7109375" style="1548" customWidth="1"/>
    <col min="3" max="3" width="4.28515625" style="1548" customWidth="1"/>
    <col min="4" max="4" width="9.140625" style="1548" customWidth="1"/>
    <col min="5" max="16384" width="9.140625" style="1548"/>
  </cols>
  <sheetData>
    <row r="1" spans="1:3" s="1544" customFormat="1" ht="15.75" customHeight="1" x14ac:dyDescent="0.2">
      <c r="A1" s="2247" t="s">
        <v>940</v>
      </c>
      <c r="B1" s="2247"/>
      <c r="C1" s="2247"/>
    </row>
    <row r="2" spans="1:3" s="1545" customFormat="1" ht="9.75" customHeight="1" x14ac:dyDescent="0.2">
      <c r="A2" s="2248"/>
      <c r="B2" s="2248"/>
      <c r="C2" s="2248"/>
    </row>
    <row r="3" spans="1:3" s="1545" customFormat="1" ht="46.5" customHeight="1" x14ac:dyDescent="0.2">
      <c r="A3" s="2248" t="s">
        <v>1217</v>
      </c>
      <c r="B3" s="2248"/>
      <c r="C3" s="2248"/>
    </row>
    <row r="4" spans="1:3" s="1545" customFormat="1" ht="10.5" customHeight="1" x14ac:dyDescent="0.2">
      <c r="A4" s="2248"/>
      <c r="B4" s="2248"/>
      <c r="C4" s="2248"/>
    </row>
    <row r="5" spans="1:3" s="1544" customFormat="1" ht="10.5" customHeight="1" x14ac:dyDescent="0.2">
      <c r="A5" s="2250" t="s">
        <v>941</v>
      </c>
      <c r="B5" s="2250"/>
      <c r="C5" s="2250"/>
    </row>
    <row r="6" spans="1:3" s="1546" customFormat="1" ht="10.5" customHeight="1" x14ac:dyDescent="0.15">
      <c r="A6" s="2249"/>
      <c r="B6" s="2249"/>
      <c r="C6" s="2249"/>
    </row>
    <row r="7" spans="1:3" s="1544" customFormat="1" ht="10.5" customHeight="1" x14ac:dyDescent="0.2">
      <c r="A7" s="2242" t="s">
        <v>942</v>
      </c>
      <c r="B7" s="2242"/>
      <c r="C7" s="1547">
        <v>1</v>
      </c>
    </row>
    <row r="8" spans="1:3" s="1544" customFormat="1" ht="10.5" customHeight="1" x14ac:dyDescent="0.2">
      <c r="A8" s="2241" t="s">
        <v>943</v>
      </c>
      <c r="B8" s="2241"/>
      <c r="C8" s="1547">
        <v>3</v>
      </c>
    </row>
    <row r="9" spans="1:3" s="1544" customFormat="1" ht="10.5" customHeight="1" x14ac:dyDescent="0.2">
      <c r="A9" s="2242" t="s">
        <v>944</v>
      </c>
      <c r="B9" s="2242"/>
      <c r="C9" s="1547">
        <v>4</v>
      </c>
    </row>
    <row r="10" spans="1:3" s="1544" customFormat="1" ht="10.5" customHeight="1" x14ac:dyDescent="0.2">
      <c r="A10" s="2241" t="s">
        <v>945</v>
      </c>
      <c r="B10" s="2241"/>
      <c r="C10" s="1547">
        <v>5</v>
      </c>
    </row>
    <row r="11" spans="1:3" s="1544" customFormat="1" ht="10.5" customHeight="1" x14ac:dyDescent="0.2">
      <c r="A11" s="2241" t="s">
        <v>946</v>
      </c>
      <c r="B11" s="2241"/>
      <c r="C11" s="1547">
        <v>6</v>
      </c>
    </row>
    <row r="12" spans="1:3" s="1544" customFormat="1" ht="10.5" customHeight="1" x14ac:dyDescent="0.2">
      <c r="A12" s="2241" t="s">
        <v>947</v>
      </c>
      <c r="B12" s="2241"/>
      <c r="C12" s="1547">
        <v>7</v>
      </c>
    </row>
    <row r="13" spans="1:3" s="1544" customFormat="1" ht="10.5" customHeight="1" x14ac:dyDescent="0.2">
      <c r="A13" s="2241" t="s">
        <v>948</v>
      </c>
      <c r="B13" s="2241"/>
      <c r="C13" s="1547">
        <v>8</v>
      </c>
    </row>
    <row r="14" spans="1:3" s="1544" customFormat="1" ht="10.5" customHeight="1" x14ac:dyDescent="0.2">
      <c r="A14" s="2241" t="s">
        <v>949</v>
      </c>
      <c r="B14" s="2241"/>
      <c r="C14" s="1547">
        <v>10</v>
      </c>
    </row>
    <row r="15" spans="1:3" s="1544" customFormat="1" ht="10.5" customHeight="1" x14ac:dyDescent="0.2">
      <c r="A15" s="2242" t="s">
        <v>950</v>
      </c>
      <c r="B15" s="2242"/>
      <c r="C15" s="1547">
        <v>12</v>
      </c>
    </row>
    <row r="16" spans="1:3" s="1544" customFormat="1" ht="10.5" customHeight="1" x14ac:dyDescent="0.2">
      <c r="A16" s="2241" t="s">
        <v>951</v>
      </c>
      <c r="B16" s="2241"/>
      <c r="C16" s="1547">
        <v>13</v>
      </c>
    </row>
    <row r="17" spans="1:3" s="1544" customFormat="1" ht="10.5" customHeight="1" x14ac:dyDescent="0.2">
      <c r="A17" s="2241" t="s">
        <v>952</v>
      </c>
      <c r="B17" s="2241"/>
      <c r="C17" s="1547">
        <v>14</v>
      </c>
    </row>
    <row r="18" spans="1:3" s="1544" customFormat="1" ht="10.5" customHeight="1" x14ac:dyDescent="0.2">
      <c r="A18" s="2241" t="s">
        <v>953</v>
      </c>
      <c r="B18" s="2241"/>
      <c r="C18" s="1547">
        <v>15</v>
      </c>
    </row>
    <row r="19" spans="1:3" s="1544" customFormat="1" ht="10.5" customHeight="1" x14ac:dyDescent="0.2">
      <c r="A19" s="2241" t="s">
        <v>954</v>
      </c>
      <c r="B19" s="2241"/>
      <c r="C19" s="1547">
        <v>15</v>
      </c>
    </row>
    <row r="20" spans="1:3" s="1544" customFormat="1" ht="10.5" customHeight="1" x14ac:dyDescent="0.2">
      <c r="A20" s="2241" t="s">
        <v>955</v>
      </c>
      <c r="B20" s="2241"/>
      <c r="C20" s="1547">
        <v>16</v>
      </c>
    </row>
    <row r="21" spans="1:3" s="1544" customFormat="1" ht="10.5" customHeight="1" x14ac:dyDescent="0.2">
      <c r="A21" s="2241" t="s">
        <v>956</v>
      </c>
      <c r="B21" s="2241"/>
      <c r="C21" s="1547">
        <v>16</v>
      </c>
    </row>
    <row r="22" spans="1:3" s="1544" customFormat="1" ht="10.5" customHeight="1" x14ac:dyDescent="0.2">
      <c r="A22" s="2241" t="s">
        <v>957</v>
      </c>
      <c r="B22" s="2241"/>
      <c r="C22" s="1547">
        <v>17</v>
      </c>
    </row>
    <row r="23" spans="1:3" s="1544" customFormat="1" ht="10.5" customHeight="1" x14ac:dyDescent="0.2">
      <c r="A23" s="2240" t="s">
        <v>958</v>
      </c>
      <c r="B23" s="2240"/>
      <c r="C23" s="1864">
        <v>18</v>
      </c>
    </row>
    <row r="24" spans="1:3" s="1544" customFormat="1" ht="10.5" customHeight="1" x14ac:dyDescent="0.2">
      <c r="A24" s="2240" t="s">
        <v>959</v>
      </c>
      <c r="B24" s="2240"/>
      <c r="C24" s="1864">
        <v>20</v>
      </c>
    </row>
    <row r="25" spans="1:3" s="1544" customFormat="1" ht="10.5" customHeight="1" x14ac:dyDescent="0.2">
      <c r="A25" s="2240" t="s">
        <v>960</v>
      </c>
      <c r="B25" s="2240"/>
      <c r="C25" s="1864">
        <v>22</v>
      </c>
    </row>
    <row r="26" spans="1:3" s="1544" customFormat="1" ht="10.5" customHeight="1" x14ac:dyDescent="0.2">
      <c r="A26" s="2240" t="s">
        <v>961</v>
      </c>
      <c r="B26" s="2240"/>
      <c r="C26" s="1864">
        <v>30</v>
      </c>
    </row>
    <row r="27" spans="1:3" s="1544" customFormat="1" ht="10.5" customHeight="1" x14ac:dyDescent="0.2">
      <c r="A27" s="2240" t="s">
        <v>962</v>
      </c>
      <c r="B27" s="2240"/>
      <c r="C27" s="1864">
        <v>32</v>
      </c>
    </row>
    <row r="28" spans="1:3" s="1544" customFormat="1" ht="10.5" customHeight="1" x14ac:dyDescent="0.2">
      <c r="A28" s="2240" t="s">
        <v>963</v>
      </c>
      <c r="B28" s="2240"/>
      <c r="C28" s="1864">
        <v>33</v>
      </c>
    </row>
    <row r="29" spans="1:3" s="1544" customFormat="1" ht="10.5" customHeight="1" x14ac:dyDescent="0.2">
      <c r="A29" s="2240" t="s">
        <v>964</v>
      </c>
      <c r="B29" s="2240"/>
      <c r="C29" s="1864">
        <v>34</v>
      </c>
    </row>
    <row r="30" spans="1:3" s="1544" customFormat="1" ht="10.5" customHeight="1" x14ac:dyDescent="0.2">
      <c r="A30" s="2240" t="s">
        <v>965</v>
      </c>
      <c r="B30" s="2240"/>
      <c r="C30" s="1864">
        <v>36</v>
      </c>
    </row>
    <row r="31" spans="1:3" s="1544" customFormat="1" ht="10.5" customHeight="1" x14ac:dyDescent="0.2">
      <c r="A31" s="2240" t="s">
        <v>966</v>
      </c>
      <c r="B31" s="2240"/>
      <c r="C31" s="1864">
        <v>40</v>
      </c>
    </row>
    <row r="32" spans="1:3" s="1544" customFormat="1" ht="10.5" customHeight="1" x14ac:dyDescent="0.2">
      <c r="A32" s="2240" t="s">
        <v>967</v>
      </c>
      <c r="B32" s="2240"/>
      <c r="C32" s="1864">
        <v>42</v>
      </c>
    </row>
    <row r="33" spans="1:3" s="1544" customFormat="1" ht="10.5" customHeight="1" x14ac:dyDescent="0.2">
      <c r="A33" s="2240" t="s">
        <v>968</v>
      </c>
      <c r="B33" s="2240"/>
      <c r="C33" s="1864">
        <v>42</v>
      </c>
    </row>
    <row r="34" spans="1:3" s="1544" customFormat="1" ht="10.5" customHeight="1" x14ac:dyDescent="0.2">
      <c r="A34" s="2240" t="s">
        <v>969</v>
      </c>
      <c r="B34" s="2240"/>
      <c r="C34" s="1864">
        <v>43</v>
      </c>
    </row>
    <row r="35" spans="1:3" s="1544" customFormat="1" ht="10.5" customHeight="1" x14ac:dyDescent="0.2">
      <c r="A35" s="2240" t="s">
        <v>970</v>
      </c>
      <c r="B35" s="2240"/>
      <c r="C35" s="1864">
        <v>45</v>
      </c>
    </row>
    <row r="36" spans="1:3" s="1544" customFormat="1" ht="10.5" customHeight="1" x14ac:dyDescent="0.2">
      <c r="A36" s="2240" t="s">
        <v>971</v>
      </c>
      <c r="B36" s="2240"/>
      <c r="C36" s="1864">
        <v>47</v>
      </c>
    </row>
    <row r="37" spans="1:3" s="1544" customFormat="1" ht="10.5" customHeight="1" x14ac:dyDescent="0.2">
      <c r="A37" s="2240" t="s">
        <v>972</v>
      </c>
      <c r="B37" s="2240"/>
      <c r="C37" s="1864">
        <v>49</v>
      </c>
    </row>
    <row r="38" spans="1:3" s="1544" customFormat="1" ht="10.5" customHeight="1" x14ac:dyDescent="0.2">
      <c r="A38" s="1865"/>
      <c r="B38" s="1865"/>
      <c r="C38" s="1864"/>
    </row>
    <row r="39" spans="1:3" s="1544" customFormat="1" ht="10.5" customHeight="1" x14ac:dyDescent="0.2">
      <c r="A39" s="2245" t="s">
        <v>895</v>
      </c>
      <c r="B39" s="2245"/>
      <c r="C39" s="2245"/>
    </row>
    <row r="40" spans="1:3" s="1546" customFormat="1" ht="6" customHeight="1" x14ac:dyDescent="0.15">
      <c r="A40" s="2246"/>
      <c r="B40" s="2246"/>
      <c r="C40" s="2246"/>
    </row>
    <row r="41" spans="1:3" s="1544" customFormat="1" ht="10.5" customHeight="1" x14ac:dyDescent="0.2">
      <c r="A41" s="2238" t="s">
        <v>973</v>
      </c>
      <c r="B41" s="2238"/>
      <c r="C41" s="2238"/>
    </row>
    <row r="42" spans="1:3" s="1544" customFormat="1" ht="10.5" customHeight="1" x14ac:dyDescent="0.2">
      <c r="A42" s="2239" t="s">
        <v>974</v>
      </c>
      <c r="B42" s="2239"/>
      <c r="C42" s="1864">
        <v>51</v>
      </c>
    </row>
    <row r="43" spans="1:3" s="1544" customFormat="1" ht="10.5" customHeight="1" x14ac:dyDescent="0.2">
      <c r="A43" s="2239" t="s">
        <v>975</v>
      </c>
      <c r="B43" s="2239"/>
      <c r="C43" s="1864">
        <v>52</v>
      </c>
    </row>
    <row r="44" spans="1:3" s="1544" customFormat="1" ht="10.5" customHeight="1" x14ac:dyDescent="0.2">
      <c r="A44" s="2239" t="s">
        <v>976</v>
      </c>
      <c r="B44" s="2239"/>
      <c r="C44" s="1864">
        <v>53</v>
      </c>
    </row>
    <row r="45" spans="1:3" s="1544" customFormat="1" ht="10.5" customHeight="1" x14ac:dyDescent="0.2">
      <c r="A45" s="2239" t="s">
        <v>977</v>
      </c>
      <c r="B45" s="2239"/>
      <c r="C45" s="1864">
        <v>54</v>
      </c>
    </row>
    <row r="46" spans="1:3" s="1544" customFormat="1" ht="10.5" customHeight="1" x14ac:dyDescent="0.2">
      <c r="A46" s="2239" t="s">
        <v>978</v>
      </c>
      <c r="B46" s="2239"/>
      <c r="C46" s="1864">
        <v>55</v>
      </c>
    </row>
    <row r="47" spans="1:3" s="1544" customFormat="1" ht="10.5" customHeight="1" x14ac:dyDescent="0.2">
      <c r="A47" s="2239" t="s">
        <v>979</v>
      </c>
      <c r="B47" s="2239"/>
      <c r="C47" s="1864">
        <v>56</v>
      </c>
    </row>
    <row r="48" spans="1:3" s="1544" customFormat="1" ht="9.75" hidden="1" customHeight="1" x14ac:dyDescent="0.2">
      <c r="A48" s="1866"/>
      <c r="B48" s="1866"/>
      <c r="C48" s="1864"/>
    </row>
    <row r="49" spans="1:3" s="1545" customFormat="1" ht="9.75" customHeight="1" x14ac:dyDescent="0.2">
      <c r="A49" s="2237"/>
      <c r="B49" s="2237"/>
      <c r="C49" s="2237"/>
    </row>
    <row r="50" spans="1:3" s="1544" customFormat="1" ht="10.5" customHeight="1" x14ac:dyDescent="0.2">
      <c r="A50" s="2244" t="s">
        <v>980</v>
      </c>
      <c r="B50" s="2244"/>
      <c r="C50" s="1864">
        <v>57</v>
      </c>
    </row>
    <row r="52" spans="1:3" x14ac:dyDescent="0.2">
      <c r="A52" s="2243"/>
      <c r="B52" s="2243"/>
    </row>
    <row r="53" spans="1:3" x14ac:dyDescent="0.2">
      <c r="A53" s="2243"/>
      <c r="B53" s="2243"/>
    </row>
  </sheetData>
  <sheetProtection formatCells="0" formatColumns="0" formatRows="0" sort="0" autoFilter="0" pivotTables="0"/>
  <mergeCells count="50">
    <mergeCell ref="A1:C1"/>
    <mergeCell ref="A9:B9"/>
    <mergeCell ref="A11:B11"/>
    <mergeCell ref="A12:B12"/>
    <mergeCell ref="A25:B25"/>
    <mergeCell ref="A2:C2"/>
    <mergeCell ref="A6:C6"/>
    <mergeCell ref="A5:C5"/>
    <mergeCell ref="A7:B7"/>
    <mergeCell ref="A10:B10"/>
    <mergeCell ref="A8:B8"/>
    <mergeCell ref="A4:C4"/>
    <mergeCell ref="A3:C3"/>
    <mergeCell ref="A13:B13"/>
    <mergeCell ref="A14:B14"/>
    <mergeCell ref="A16:B16"/>
    <mergeCell ref="A53:B53"/>
    <mergeCell ref="A50:B50"/>
    <mergeCell ref="A26:B26"/>
    <mergeCell ref="A27:B27"/>
    <mergeCell ref="A28:B28"/>
    <mergeCell ref="A29:B29"/>
    <mergeCell ref="A30:B30"/>
    <mergeCell ref="A36:B36"/>
    <mergeCell ref="A37:B37"/>
    <mergeCell ref="A35:B35"/>
    <mergeCell ref="A31:B31"/>
    <mergeCell ref="A32:B32"/>
    <mergeCell ref="A52:B52"/>
    <mergeCell ref="A39:C39"/>
    <mergeCell ref="A40:C40"/>
    <mergeCell ref="A47:B47"/>
    <mergeCell ref="A17:B17"/>
    <mergeCell ref="A18:B18"/>
    <mergeCell ref="A15:B15"/>
    <mergeCell ref="A19:B19"/>
    <mergeCell ref="A22:B22"/>
    <mergeCell ref="A20:B20"/>
    <mergeCell ref="A21:B21"/>
    <mergeCell ref="A23:B23"/>
    <mergeCell ref="A24:B24"/>
    <mergeCell ref="A33:B33"/>
    <mergeCell ref="A34:B34"/>
    <mergeCell ref="A46:B46"/>
    <mergeCell ref="A49:C49"/>
    <mergeCell ref="A41:C41"/>
    <mergeCell ref="A42:B42"/>
    <mergeCell ref="A43:B43"/>
    <mergeCell ref="A44:B44"/>
    <mergeCell ref="A45:B45"/>
  </mergeCells>
  <pageMargins left="0.5" right="0.5" top="0.5" bottom="0.5" header="0.3" footer="0.3"/>
  <pageSetup scale="95"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zoomScaleSheetLayoutView="100" workbookViewId="0">
      <selection activeCell="J12" sqref="J12"/>
    </sheetView>
  </sheetViews>
  <sheetFormatPr defaultColWidth="9.140625" defaultRowHeight="9.75" customHeight="1" x14ac:dyDescent="0.2"/>
  <cols>
    <col min="1" max="1" width="2.140625" style="37" customWidth="1"/>
    <col min="2" max="2" width="17.28515625" style="37" customWidth="1"/>
    <col min="3" max="3" width="9.28515625" style="37" customWidth="1"/>
    <col min="4" max="4" width="1.7109375" style="37" customWidth="1"/>
    <col min="5" max="5" width="9.28515625" style="37" customWidth="1"/>
    <col min="6" max="6" width="1.7109375" style="37" customWidth="1"/>
    <col min="7" max="7" width="9.28515625" style="37" customWidth="1"/>
    <col min="8" max="9" width="1.7109375" style="37" customWidth="1"/>
    <col min="10" max="10" width="9.28515625" style="37" customWidth="1"/>
    <col min="11" max="11" width="1.7109375" style="37" customWidth="1"/>
    <col min="12" max="12" width="9.28515625" style="37" customWidth="1"/>
    <col min="13" max="13" width="1.7109375" style="37" customWidth="1"/>
    <col min="14" max="14" width="1.28515625" style="37" customWidth="1"/>
    <col min="15" max="15" width="9.28515625" style="37" customWidth="1"/>
    <col min="16" max="16" width="1.7109375" style="37" customWidth="1"/>
    <col min="17" max="17" width="9.28515625" style="37" customWidth="1"/>
    <col min="18" max="18" width="1.7109375" style="37" customWidth="1"/>
    <col min="19" max="19" width="9.28515625" style="37" customWidth="1"/>
    <col min="20" max="21" width="1.7109375" style="37" customWidth="1"/>
    <col min="22" max="22" width="9.28515625" style="37" customWidth="1"/>
    <col min="23" max="23" width="1.7109375" style="37" customWidth="1"/>
    <col min="24" max="24" width="9.28515625" style="37" customWidth="1"/>
    <col min="25" max="25" width="1.7109375" style="37" customWidth="1"/>
    <col min="26" max="26" width="1.28515625" style="37" customWidth="1"/>
    <col min="27" max="27" width="9.140625" style="37" customWidth="1"/>
    <col min="28" max="16384" width="9.140625" style="37"/>
  </cols>
  <sheetData>
    <row r="1" spans="1:26" ht="17.25" customHeight="1" x14ac:dyDescent="0.25">
      <c r="A1" s="2253" t="s">
        <v>1261</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row>
    <row r="2" spans="1:26"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row>
    <row r="3" spans="1:26" ht="11.25" customHeight="1" x14ac:dyDescent="0.2">
      <c r="A3" s="2311" t="s">
        <v>1</v>
      </c>
      <c r="B3" s="2311"/>
      <c r="C3" s="2512" t="s">
        <v>1220</v>
      </c>
      <c r="D3" s="2513"/>
      <c r="E3" s="2513"/>
      <c r="F3" s="2513"/>
      <c r="G3" s="2513"/>
      <c r="H3" s="2513"/>
      <c r="I3" s="2513"/>
      <c r="J3" s="2513"/>
      <c r="K3" s="2513"/>
      <c r="L3" s="2513"/>
      <c r="M3" s="2513"/>
      <c r="N3" s="201"/>
      <c r="O3" s="2509" t="s">
        <v>2</v>
      </c>
      <c r="P3" s="2510"/>
      <c r="Q3" s="2510"/>
      <c r="R3" s="2510"/>
      <c r="S3" s="2510"/>
      <c r="T3" s="2510"/>
      <c r="U3" s="2510"/>
      <c r="V3" s="2510"/>
      <c r="W3" s="2510"/>
      <c r="X3" s="2510"/>
      <c r="Y3" s="2510"/>
      <c r="Z3" s="203"/>
    </row>
    <row r="4" spans="1:26" ht="11.25" customHeight="1" x14ac:dyDescent="0.2">
      <c r="C4" s="204" t="s">
        <v>3</v>
      </c>
      <c r="D4" s="204"/>
      <c r="E4" s="204" t="s">
        <v>162</v>
      </c>
      <c r="F4" s="204"/>
      <c r="G4" s="204" t="s">
        <v>4</v>
      </c>
      <c r="H4" s="204"/>
      <c r="I4" s="204"/>
      <c r="J4" s="204" t="s">
        <v>6</v>
      </c>
      <c r="K4" s="204"/>
      <c r="L4" s="204" t="s">
        <v>8</v>
      </c>
      <c r="M4" s="204"/>
      <c r="N4" s="204"/>
      <c r="O4" s="204" t="s">
        <v>3</v>
      </c>
      <c r="P4" s="204"/>
      <c r="Q4" s="204" t="s">
        <v>162</v>
      </c>
      <c r="R4" s="204"/>
      <c r="S4" s="204" t="s">
        <v>4</v>
      </c>
      <c r="T4" s="204"/>
      <c r="U4" s="204"/>
      <c r="V4" s="204" t="s">
        <v>6</v>
      </c>
      <c r="W4" s="204"/>
      <c r="X4" s="204" t="s">
        <v>8</v>
      </c>
      <c r="Y4" s="204"/>
      <c r="Z4" s="204"/>
    </row>
    <row r="5" spans="1:26" ht="11.25" customHeight="1" x14ac:dyDescent="0.2">
      <c r="A5" s="40"/>
      <c r="B5" s="40"/>
      <c r="C5" s="1608" t="s">
        <v>163</v>
      </c>
      <c r="D5" s="205"/>
      <c r="E5" s="205"/>
      <c r="F5" s="205"/>
      <c r="G5" s="205"/>
      <c r="H5" s="205"/>
      <c r="I5" s="2559" t="s">
        <v>164</v>
      </c>
      <c r="J5" s="2559"/>
      <c r="K5" s="2559" t="s">
        <v>164</v>
      </c>
      <c r="L5" s="2559"/>
      <c r="M5" s="205"/>
      <c r="N5" s="205"/>
      <c r="O5" s="205" t="s">
        <v>163</v>
      </c>
      <c r="P5" s="205"/>
      <c r="Q5" s="205"/>
      <c r="R5" s="205"/>
      <c r="S5" s="205"/>
      <c r="T5" s="205"/>
      <c r="U5" s="2559" t="s">
        <v>164</v>
      </c>
      <c r="V5" s="2559"/>
      <c r="W5" s="2559" t="s">
        <v>164</v>
      </c>
      <c r="X5" s="2559"/>
      <c r="Y5" s="205"/>
      <c r="Z5" s="205"/>
    </row>
    <row r="6" spans="1:26" ht="11.25" customHeight="1" x14ac:dyDescent="0.2">
      <c r="A6" s="40"/>
      <c r="B6" s="40"/>
      <c r="C6" s="1608" t="s">
        <v>1214</v>
      </c>
      <c r="D6" s="206"/>
      <c r="E6" s="205"/>
      <c r="F6" s="206"/>
      <c r="G6" s="205" t="s">
        <v>163</v>
      </c>
      <c r="H6" s="205"/>
      <c r="I6" s="2559" t="s">
        <v>166</v>
      </c>
      <c r="J6" s="2559"/>
      <c r="K6" s="2559" t="s">
        <v>166</v>
      </c>
      <c r="L6" s="2559"/>
      <c r="M6" s="205"/>
      <c r="N6" s="205"/>
      <c r="O6" s="205" t="s">
        <v>165</v>
      </c>
      <c r="P6" s="206"/>
      <c r="Q6" s="205"/>
      <c r="R6" s="206"/>
      <c r="S6" s="205" t="s">
        <v>163</v>
      </c>
      <c r="T6" s="205"/>
      <c r="U6" s="2559" t="s">
        <v>166</v>
      </c>
      <c r="V6" s="2559"/>
      <c r="W6" s="2559" t="s">
        <v>166</v>
      </c>
      <c r="X6" s="2559"/>
      <c r="Y6" s="205"/>
      <c r="Z6" s="205"/>
    </row>
    <row r="7" spans="1:26" ht="11.25" customHeight="1" x14ac:dyDescent="0.2">
      <c r="A7" s="40"/>
      <c r="B7" s="40"/>
      <c r="C7" s="1608" t="s">
        <v>167</v>
      </c>
      <c r="D7" s="206"/>
      <c r="E7" s="205" t="s">
        <v>163</v>
      </c>
      <c r="F7" s="206"/>
      <c r="G7" s="205" t="s">
        <v>166</v>
      </c>
      <c r="H7" s="205"/>
      <c r="I7" s="2559" t="s">
        <v>23</v>
      </c>
      <c r="J7" s="2559"/>
      <c r="K7" s="2559" t="s">
        <v>168</v>
      </c>
      <c r="L7" s="2559"/>
      <c r="M7" s="205"/>
      <c r="N7" s="205"/>
      <c r="O7" s="205" t="s">
        <v>167</v>
      </c>
      <c r="P7" s="206"/>
      <c r="Q7" s="205" t="s">
        <v>163</v>
      </c>
      <c r="R7" s="206"/>
      <c r="S7" s="205" t="s">
        <v>166</v>
      </c>
      <c r="T7" s="205"/>
      <c r="U7" s="2559" t="s">
        <v>23</v>
      </c>
      <c r="V7" s="2559"/>
      <c r="W7" s="2559" t="s">
        <v>168</v>
      </c>
      <c r="X7" s="2559"/>
      <c r="Y7" s="205"/>
      <c r="Z7" s="205"/>
    </row>
    <row r="8" spans="1:26" ht="11.25" customHeight="1" x14ac:dyDescent="0.2">
      <c r="A8" s="40"/>
      <c r="B8" s="40"/>
      <c r="C8" s="207" t="s">
        <v>169</v>
      </c>
      <c r="D8" s="1606" t="s">
        <v>74</v>
      </c>
      <c r="E8" s="207" t="s">
        <v>170</v>
      </c>
      <c r="F8" s="1606" t="s">
        <v>33</v>
      </c>
      <c r="G8" s="207" t="s">
        <v>171</v>
      </c>
      <c r="H8" s="1606" t="s">
        <v>39</v>
      </c>
      <c r="I8" s="2558" t="s">
        <v>172</v>
      </c>
      <c r="J8" s="2558"/>
      <c r="K8" s="2558" t="s">
        <v>173</v>
      </c>
      <c r="L8" s="2558"/>
      <c r="M8" s="1606" t="s">
        <v>46</v>
      </c>
      <c r="N8" s="49"/>
      <c r="O8" s="207" t="s">
        <v>169</v>
      </c>
      <c r="P8" s="1606" t="s">
        <v>74</v>
      </c>
      <c r="Q8" s="207" t="s">
        <v>170</v>
      </c>
      <c r="R8" s="1606" t="s">
        <v>33</v>
      </c>
      <c r="S8" s="207" t="s">
        <v>171</v>
      </c>
      <c r="T8" s="1606" t="s">
        <v>39</v>
      </c>
      <c r="U8" s="2558" t="s">
        <v>172</v>
      </c>
      <c r="V8" s="2558"/>
      <c r="W8" s="2558" t="s">
        <v>173</v>
      </c>
      <c r="X8" s="2558"/>
      <c r="Y8" s="1606" t="s">
        <v>46</v>
      </c>
      <c r="Z8" s="205"/>
    </row>
    <row r="9" spans="1:26" ht="11.25" customHeight="1" x14ac:dyDescent="0.2">
      <c r="A9" s="208">
        <v>1</v>
      </c>
      <c r="B9" s="209" t="s">
        <v>42</v>
      </c>
      <c r="C9" s="2106">
        <v>46426</v>
      </c>
      <c r="D9" s="2107"/>
      <c r="E9" s="2107">
        <f>G9+J9</f>
        <v>349014</v>
      </c>
      <c r="F9" s="2107"/>
      <c r="G9" s="2107">
        <v>348275</v>
      </c>
      <c r="H9" s="2107"/>
      <c r="I9" s="2107"/>
      <c r="J9" s="2107">
        <v>739</v>
      </c>
      <c r="K9" s="2107"/>
      <c r="L9" s="2107">
        <v>0</v>
      </c>
      <c r="M9" s="210"/>
      <c r="N9" s="188"/>
      <c r="O9" s="211">
        <v>44589</v>
      </c>
      <c r="P9" s="212"/>
      <c r="Q9" s="212">
        <v>348356</v>
      </c>
      <c r="R9" s="212"/>
      <c r="S9" s="212">
        <v>347410</v>
      </c>
      <c r="T9" s="212"/>
      <c r="U9" s="212"/>
      <c r="V9" s="212">
        <v>946</v>
      </c>
      <c r="W9" s="212"/>
      <c r="X9" s="212">
        <v>0</v>
      </c>
      <c r="Y9" s="212"/>
      <c r="Z9" s="213"/>
    </row>
    <row r="10" spans="1:26" ht="11.25" customHeight="1" x14ac:dyDescent="0.2">
      <c r="A10" s="120">
        <v>2</v>
      </c>
      <c r="B10" s="40" t="s">
        <v>150</v>
      </c>
      <c r="C10" s="2108">
        <v>73553</v>
      </c>
      <c r="D10" s="2109"/>
      <c r="E10" s="2109">
        <f>G10+J10</f>
        <v>17682</v>
      </c>
      <c r="F10" s="2109"/>
      <c r="G10" s="2109">
        <v>2647</v>
      </c>
      <c r="H10" s="2109"/>
      <c r="I10" s="2109"/>
      <c r="J10" s="2109">
        <v>15035</v>
      </c>
      <c r="K10" s="2109"/>
      <c r="L10" s="2109">
        <v>0</v>
      </c>
      <c r="M10" s="214"/>
      <c r="N10" s="188"/>
      <c r="O10" s="215">
        <v>74817</v>
      </c>
      <c r="P10" s="216"/>
      <c r="Q10" s="216">
        <v>18045</v>
      </c>
      <c r="R10" s="216"/>
      <c r="S10" s="216">
        <v>2627</v>
      </c>
      <c r="T10" s="216"/>
      <c r="U10" s="216"/>
      <c r="V10" s="216">
        <v>15418</v>
      </c>
      <c r="W10" s="216"/>
      <c r="X10" s="216">
        <v>0</v>
      </c>
      <c r="Y10" s="216"/>
      <c r="Z10" s="217"/>
    </row>
    <row r="11" spans="1:26" ht="13.5" customHeight="1" thickBot="1" x14ac:dyDescent="0.25">
      <c r="A11" s="218">
        <v>3</v>
      </c>
      <c r="B11" s="71" t="s">
        <v>1128</v>
      </c>
      <c r="C11" s="1853">
        <f>SUM(C9:C10)</f>
        <v>119979</v>
      </c>
      <c r="D11" s="72"/>
      <c r="E11" s="72">
        <f>SUM(E9:E10)</f>
        <v>366696</v>
      </c>
      <c r="F11" s="72"/>
      <c r="G11" s="72">
        <f>SUM(G9:G10)</f>
        <v>350922</v>
      </c>
      <c r="H11" s="72"/>
      <c r="I11" s="72"/>
      <c r="J11" s="72">
        <f>SUM(J9:J10)</f>
        <v>15774</v>
      </c>
      <c r="K11" s="72"/>
      <c r="L11" s="72">
        <f>SUM(L9:L10)</f>
        <v>0</v>
      </c>
      <c r="M11" s="197"/>
      <c r="N11" s="188"/>
      <c r="O11" s="198">
        <f>SUM(O9:O10)</f>
        <v>119406</v>
      </c>
      <c r="P11" s="219"/>
      <c r="Q11" s="219">
        <f>SUM(Q9:Q10)</f>
        <v>366401</v>
      </c>
      <c r="R11" s="219"/>
      <c r="S11" s="219">
        <f>SUM(S9:S10)</f>
        <v>350037</v>
      </c>
      <c r="T11" s="219"/>
      <c r="U11" s="219"/>
      <c r="V11" s="219">
        <f>SUM(V9:V10)</f>
        <v>16364</v>
      </c>
      <c r="W11" s="219"/>
      <c r="X11" s="219">
        <f>SUM(X9:X10)</f>
        <v>0</v>
      </c>
      <c r="Y11" s="219"/>
      <c r="Z11" s="220"/>
    </row>
    <row r="12" spans="1:26" ht="13.5" customHeight="1" thickBot="1" x14ac:dyDescent="0.25">
      <c r="A12" s="221">
        <v>4</v>
      </c>
      <c r="B12" s="222" t="s">
        <v>1260</v>
      </c>
      <c r="C12" s="2110">
        <v>792</v>
      </c>
      <c r="D12" s="2111"/>
      <c r="E12" s="2111">
        <f>G12+J12+L12</f>
        <v>861</v>
      </c>
      <c r="F12" s="2111"/>
      <c r="G12" s="2111">
        <v>861</v>
      </c>
      <c r="H12" s="2111"/>
      <c r="I12" s="2111"/>
      <c r="J12" s="2111">
        <v>0</v>
      </c>
      <c r="K12" s="2111"/>
      <c r="L12" s="2111">
        <v>0</v>
      </c>
      <c r="M12" s="223"/>
      <c r="N12" s="188"/>
      <c r="O12" s="224">
        <v>957</v>
      </c>
      <c r="P12" s="2045" t="s">
        <v>56</v>
      </c>
      <c r="Q12" s="225">
        <f>S12+V12+X12</f>
        <v>958</v>
      </c>
      <c r="R12" s="225"/>
      <c r="S12" s="225">
        <v>956</v>
      </c>
      <c r="T12" s="225"/>
      <c r="U12" s="225"/>
      <c r="V12" s="225">
        <v>2</v>
      </c>
      <c r="W12" s="225"/>
      <c r="X12" s="225">
        <v>0</v>
      </c>
      <c r="Y12" s="225"/>
      <c r="Z12" s="220"/>
    </row>
    <row r="13" spans="1:26" ht="11.25" customHeight="1" x14ac:dyDescent="0.2">
      <c r="A13" s="226"/>
      <c r="B13" s="227"/>
      <c r="C13" s="228"/>
      <c r="D13" s="228"/>
      <c r="E13" s="228"/>
      <c r="F13" s="228"/>
      <c r="G13" s="228"/>
      <c r="H13" s="228"/>
      <c r="I13" s="228"/>
      <c r="J13" s="228"/>
      <c r="K13" s="228"/>
      <c r="L13" s="228"/>
      <c r="M13" s="56"/>
      <c r="N13" s="56"/>
      <c r="O13" s="229"/>
      <c r="P13" s="229"/>
      <c r="Q13" s="229"/>
      <c r="R13" s="229"/>
      <c r="S13" s="229"/>
      <c r="T13" s="229"/>
      <c r="U13" s="229"/>
      <c r="V13" s="229"/>
      <c r="W13" s="229"/>
      <c r="X13" s="229"/>
      <c r="Y13" s="229"/>
      <c r="Z13" s="230"/>
    </row>
    <row r="14" spans="1:26" ht="11.25" customHeight="1" x14ac:dyDescent="0.2">
      <c r="A14" s="2311" t="s">
        <v>1</v>
      </c>
      <c r="B14" s="2311"/>
      <c r="C14" s="2509" t="s">
        <v>2</v>
      </c>
      <c r="D14" s="2510"/>
      <c r="E14" s="2510"/>
      <c r="F14" s="2510"/>
      <c r="G14" s="2510"/>
      <c r="H14" s="2510"/>
      <c r="I14" s="2510"/>
      <c r="J14" s="2510"/>
      <c r="K14" s="2510"/>
      <c r="L14" s="2510"/>
      <c r="M14" s="2510"/>
      <c r="N14" s="231"/>
      <c r="O14" s="2509" t="s">
        <v>106</v>
      </c>
      <c r="P14" s="2510"/>
      <c r="Q14" s="2510"/>
      <c r="R14" s="2510"/>
      <c r="S14" s="2510"/>
      <c r="T14" s="2510"/>
      <c r="U14" s="2510"/>
      <c r="V14" s="2510"/>
      <c r="W14" s="2510"/>
      <c r="X14" s="2510"/>
      <c r="Y14" s="2510"/>
      <c r="Z14" s="203"/>
    </row>
    <row r="15" spans="1:26" ht="11.25" customHeight="1" x14ac:dyDescent="0.2">
      <c r="C15" s="204" t="s">
        <v>3</v>
      </c>
      <c r="D15" s="204"/>
      <c r="E15" s="204" t="s">
        <v>162</v>
      </c>
      <c r="F15" s="204"/>
      <c r="G15" s="204" t="s">
        <v>4</v>
      </c>
      <c r="H15" s="204"/>
      <c r="I15" s="204"/>
      <c r="J15" s="204" t="s">
        <v>6</v>
      </c>
      <c r="K15" s="204"/>
      <c r="L15" s="204" t="s">
        <v>8</v>
      </c>
      <c r="M15" s="204"/>
      <c r="N15" s="204"/>
      <c r="O15" s="204" t="s">
        <v>3</v>
      </c>
      <c r="P15" s="204"/>
      <c r="Q15" s="204" t="s">
        <v>162</v>
      </c>
      <c r="R15" s="204"/>
      <c r="S15" s="204" t="s">
        <v>4</v>
      </c>
      <c r="T15" s="204"/>
      <c r="U15" s="204"/>
      <c r="V15" s="204" t="s">
        <v>6</v>
      </c>
      <c r="W15" s="204"/>
      <c r="X15" s="204" t="s">
        <v>8</v>
      </c>
      <c r="Y15" s="204"/>
      <c r="Z15" s="204"/>
    </row>
    <row r="16" spans="1:26" ht="11.25" customHeight="1" x14ac:dyDescent="0.2">
      <c r="A16" s="40"/>
      <c r="B16" s="40"/>
      <c r="C16" s="1646" t="s">
        <v>163</v>
      </c>
      <c r="D16" s="1646"/>
      <c r="E16" s="1646"/>
      <c r="F16" s="1646"/>
      <c r="G16" s="1646"/>
      <c r="H16" s="1646"/>
      <c r="I16" s="2559" t="s">
        <v>164</v>
      </c>
      <c r="J16" s="2559"/>
      <c r="K16" s="2559" t="s">
        <v>164</v>
      </c>
      <c r="L16" s="2559"/>
      <c r="M16" s="1646"/>
      <c r="N16" s="205"/>
      <c r="O16" s="205" t="s">
        <v>163</v>
      </c>
      <c r="P16" s="205"/>
      <c r="Q16" s="205"/>
      <c r="R16" s="205"/>
      <c r="S16" s="205"/>
      <c r="T16" s="205"/>
      <c r="U16" s="2559" t="s">
        <v>164</v>
      </c>
      <c r="V16" s="2559"/>
      <c r="W16" s="2559" t="s">
        <v>164</v>
      </c>
      <c r="X16" s="2559"/>
      <c r="Y16" s="205"/>
      <c r="Z16" s="205"/>
    </row>
    <row r="17" spans="1:26" ht="11.25" customHeight="1" x14ac:dyDescent="0.2">
      <c r="A17" s="40"/>
      <c r="B17" s="40"/>
      <c r="C17" s="1646" t="s">
        <v>1214</v>
      </c>
      <c r="D17" s="206"/>
      <c r="E17" s="1646"/>
      <c r="F17" s="206"/>
      <c r="G17" s="1646" t="s">
        <v>163</v>
      </c>
      <c r="H17" s="1646"/>
      <c r="I17" s="2559" t="s">
        <v>166</v>
      </c>
      <c r="J17" s="2559"/>
      <c r="K17" s="2559" t="s">
        <v>166</v>
      </c>
      <c r="L17" s="2559"/>
      <c r="M17" s="1646"/>
      <c r="N17" s="205"/>
      <c r="O17" s="205" t="s">
        <v>165</v>
      </c>
      <c r="P17" s="206"/>
      <c r="Q17" s="205"/>
      <c r="R17" s="206"/>
      <c r="S17" s="205" t="s">
        <v>163</v>
      </c>
      <c r="T17" s="205"/>
      <c r="U17" s="2559" t="s">
        <v>166</v>
      </c>
      <c r="V17" s="2559"/>
      <c r="W17" s="2559" t="s">
        <v>166</v>
      </c>
      <c r="X17" s="2559"/>
      <c r="Y17" s="205"/>
      <c r="Z17" s="205"/>
    </row>
    <row r="18" spans="1:26" ht="11.25" customHeight="1" x14ac:dyDescent="0.2">
      <c r="A18" s="40"/>
      <c r="B18" s="40"/>
      <c r="C18" s="1646" t="s">
        <v>167</v>
      </c>
      <c r="D18" s="206"/>
      <c r="E18" s="1646" t="s">
        <v>163</v>
      </c>
      <c r="F18" s="206"/>
      <c r="G18" s="1646" t="s">
        <v>166</v>
      </c>
      <c r="H18" s="1646"/>
      <c r="I18" s="2559" t="s">
        <v>23</v>
      </c>
      <c r="J18" s="2559"/>
      <c r="K18" s="2559" t="s">
        <v>168</v>
      </c>
      <c r="L18" s="2559"/>
      <c r="M18" s="1646"/>
      <c r="N18" s="205"/>
      <c r="O18" s="205" t="s">
        <v>167</v>
      </c>
      <c r="P18" s="206"/>
      <c r="Q18" s="205" t="s">
        <v>163</v>
      </c>
      <c r="R18" s="206"/>
      <c r="S18" s="205" t="s">
        <v>166</v>
      </c>
      <c r="T18" s="205"/>
      <c r="U18" s="2559" t="s">
        <v>23</v>
      </c>
      <c r="V18" s="2559"/>
      <c r="W18" s="2559" t="s">
        <v>168</v>
      </c>
      <c r="X18" s="2559"/>
      <c r="Y18" s="205"/>
      <c r="Z18" s="205"/>
    </row>
    <row r="19" spans="1:26" ht="11.25" customHeight="1" x14ac:dyDescent="0.2">
      <c r="A19" s="40"/>
      <c r="B19" s="40"/>
      <c r="C19" s="1647" t="s">
        <v>169</v>
      </c>
      <c r="D19" s="1606" t="s">
        <v>74</v>
      </c>
      <c r="E19" s="1647" t="s">
        <v>170</v>
      </c>
      <c r="F19" s="1606" t="s">
        <v>33</v>
      </c>
      <c r="G19" s="1647" t="s">
        <v>171</v>
      </c>
      <c r="H19" s="1606" t="s">
        <v>39</v>
      </c>
      <c r="I19" s="2558" t="s">
        <v>172</v>
      </c>
      <c r="J19" s="2558"/>
      <c r="K19" s="2558" t="s">
        <v>173</v>
      </c>
      <c r="L19" s="2558"/>
      <c r="M19" s="1606" t="s">
        <v>46</v>
      </c>
      <c r="N19" s="49"/>
      <c r="O19" s="207" t="s">
        <v>169</v>
      </c>
      <c r="P19" s="1606" t="s">
        <v>74</v>
      </c>
      <c r="Q19" s="207" t="s">
        <v>170</v>
      </c>
      <c r="R19" s="1606" t="s">
        <v>33</v>
      </c>
      <c r="S19" s="207" t="s">
        <v>171</v>
      </c>
      <c r="T19" s="1606" t="s">
        <v>39</v>
      </c>
      <c r="U19" s="2558" t="s">
        <v>172</v>
      </c>
      <c r="V19" s="2558"/>
      <c r="W19" s="2558" t="s">
        <v>173</v>
      </c>
      <c r="X19" s="2558"/>
      <c r="Y19" s="1606" t="s">
        <v>46</v>
      </c>
      <c r="Z19" s="1606"/>
    </row>
    <row r="20" spans="1:26" ht="11.25" customHeight="1" x14ac:dyDescent="0.2">
      <c r="A20" s="208">
        <v>1</v>
      </c>
      <c r="B20" s="209" t="s">
        <v>42</v>
      </c>
      <c r="C20" s="211">
        <v>49718</v>
      </c>
      <c r="D20" s="212"/>
      <c r="E20" s="212">
        <v>335354</v>
      </c>
      <c r="F20" s="212"/>
      <c r="G20" s="212">
        <v>334788</v>
      </c>
      <c r="H20" s="212"/>
      <c r="I20" s="212"/>
      <c r="J20" s="212">
        <v>566</v>
      </c>
      <c r="K20" s="212"/>
      <c r="L20" s="212">
        <v>0</v>
      </c>
      <c r="M20" s="1714"/>
      <c r="N20" s="209"/>
      <c r="O20" s="211">
        <v>50022</v>
      </c>
      <c r="P20" s="212"/>
      <c r="Q20" s="212">
        <v>331639</v>
      </c>
      <c r="R20" s="212"/>
      <c r="S20" s="212">
        <v>331242</v>
      </c>
      <c r="T20" s="212"/>
      <c r="U20" s="212"/>
      <c r="V20" s="212">
        <v>397</v>
      </c>
      <c r="W20" s="212"/>
      <c r="X20" s="212">
        <v>0</v>
      </c>
      <c r="Y20" s="212"/>
      <c r="Z20" s="213"/>
    </row>
    <row r="21" spans="1:26" ht="11.25" customHeight="1" x14ac:dyDescent="0.2">
      <c r="A21" s="120">
        <v>2</v>
      </c>
      <c r="B21" s="40" t="s">
        <v>150</v>
      </c>
      <c r="C21" s="215">
        <v>64411</v>
      </c>
      <c r="D21" s="216"/>
      <c r="E21" s="216">
        <v>18415</v>
      </c>
      <c r="F21" s="216"/>
      <c r="G21" s="216">
        <v>2850</v>
      </c>
      <c r="H21" s="216"/>
      <c r="I21" s="216"/>
      <c r="J21" s="216">
        <v>15565</v>
      </c>
      <c r="K21" s="216"/>
      <c r="L21" s="216">
        <v>0</v>
      </c>
      <c r="M21" s="1715"/>
      <c r="N21" s="194"/>
      <c r="O21" s="215">
        <v>58978</v>
      </c>
      <c r="P21" s="216"/>
      <c r="Q21" s="216">
        <v>16754</v>
      </c>
      <c r="R21" s="216"/>
      <c r="S21" s="216">
        <v>2599</v>
      </c>
      <c r="T21" s="216"/>
      <c r="U21" s="216"/>
      <c r="V21" s="216">
        <v>14155</v>
      </c>
      <c r="W21" s="216"/>
      <c r="X21" s="216">
        <v>0</v>
      </c>
      <c r="Y21" s="216"/>
      <c r="Z21" s="217"/>
    </row>
    <row r="22" spans="1:26" ht="13.5" customHeight="1" thickBot="1" x14ac:dyDescent="0.25">
      <c r="A22" s="218">
        <v>3</v>
      </c>
      <c r="B22" s="71" t="s">
        <v>1128</v>
      </c>
      <c r="C22" s="198">
        <f>SUM(C20:C21)</f>
        <v>114129</v>
      </c>
      <c r="D22" s="219"/>
      <c r="E22" s="219">
        <f>SUM(E20:E21)</f>
        <v>353769</v>
      </c>
      <c r="F22" s="219"/>
      <c r="G22" s="219">
        <f>SUM(G20:G21)</f>
        <v>337638</v>
      </c>
      <c r="H22" s="219"/>
      <c r="I22" s="219"/>
      <c r="J22" s="219">
        <f>SUM(J20:J21)</f>
        <v>16131</v>
      </c>
      <c r="K22" s="219"/>
      <c r="L22" s="219">
        <f>SUM(L20:L21)</f>
        <v>0</v>
      </c>
      <c r="M22" s="1713"/>
      <c r="N22" s="232"/>
      <c r="O22" s="198">
        <f>SUM(O20:O21)</f>
        <v>109000</v>
      </c>
      <c r="P22" s="219"/>
      <c r="Q22" s="219">
        <f>SUM(Q20:Q21)</f>
        <v>348393</v>
      </c>
      <c r="R22" s="219"/>
      <c r="S22" s="219">
        <f>SUM(S20:S21)</f>
        <v>333841</v>
      </c>
      <c r="T22" s="219"/>
      <c r="U22" s="219"/>
      <c r="V22" s="219">
        <f>SUM(V20:V21)</f>
        <v>14552</v>
      </c>
      <c r="W22" s="219"/>
      <c r="X22" s="219">
        <f>SUM(X20:X21)</f>
        <v>0</v>
      </c>
      <c r="Y22" s="219"/>
      <c r="Z22" s="220"/>
    </row>
    <row r="23" spans="1:26" ht="13.5" customHeight="1" thickBot="1" x14ac:dyDescent="0.25">
      <c r="A23" s="221">
        <v>4</v>
      </c>
      <c r="B23" s="222" t="s">
        <v>1260</v>
      </c>
      <c r="C23" s="224">
        <v>666</v>
      </c>
      <c r="D23" s="225"/>
      <c r="E23" s="225">
        <f>G23+J23+L23</f>
        <v>1010</v>
      </c>
      <c r="F23" s="225"/>
      <c r="G23" s="225">
        <v>1008</v>
      </c>
      <c r="H23" s="225"/>
      <c r="I23" s="225"/>
      <c r="J23" s="225">
        <v>2</v>
      </c>
      <c r="K23" s="225"/>
      <c r="L23" s="225">
        <v>0</v>
      </c>
      <c r="M23" s="1716"/>
      <c r="N23" s="232"/>
      <c r="O23" s="224">
        <v>727</v>
      </c>
      <c r="P23" s="225"/>
      <c r="Q23" s="225">
        <f>S23+V23+X23</f>
        <v>1189</v>
      </c>
      <c r="R23" s="225"/>
      <c r="S23" s="225">
        <v>1187</v>
      </c>
      <c r="T23" s="225"/>
      <c r="U23" s="225"/>
      <c r="V23" s="225">
        <v>2</v>
      </c>
      <c r="W23" s="225"/>
      <c r="X23" s="225">
        <v>0</v>
      </c>
      <c r="Y23" s="225"/>
      <c r="Z23" s="220"/>
    </row>
    <row r="24" spans="1:26" s="172" customFormat="1" ht="5.25" customHeight="1" x14ac:dyDescent="0.15">
      <c r="A24" s="2560"/>
      <c r="B24" s="2560"/>
      <c r="C24" s="2560"/>
      <c r="D24" s="2560"/>
      <c r="E24" s="2560"/>
      <c r="F24" s="2560"/>
      <c r="G24" s="2560"/>
      <c r="H24" s="2560"/>
      <c r="I24" s="2560"/>
      <c r="J24" s="2560"/>
      <c r="K24" s="2560"/>
      <c r="L24" s="2560"/>
      <c r="M24" s="2560"/>
      <c r="N24" s="2560"/>
      <c r="O24" s="2560"/>
      <c r="P24" s="2560"/>
      <c r="Q24" s="2560"/>
      <c r="R24" s="2560"/>
      <c r="S24" s="2560"/>
      <c r="T24" s="2560"/>
      <c r="U24" s="2560"/>
      <c r="V24" s="2560"/>
      <c r="W24" s="2560"/>
      <c r="X24" s="2560"/>
      <c r="Y24" s="2560"/>
      <c r="Z24" s="2560"/>
    </row>
    <row r="25" spans="1:26" ht="8.25" customHeight="1" x14ac:dyDescent="0.2">
      <c r="A25" s="123" t="s">
        <v>72</v>
      </c>
      <c r="B25" s="2352" t="s">
        <v>1262</v>
      </c>
      <c r="C25" s="2352"/>
      <c r="D25" s="2352"/>
      <c r="E25" s="2352"/>
      <c r="F25" s="2352"/>
      <c r="G25" s="2352"/>
      <c r="H25" s="2352"/>
      <c r="I25" s="2352"/>
      <c r="J25" s="2352"/>
      <c r="K25" s="2352"/>
      <c r="L25" s="2352"/>
      <c r="M25" s="36"/>
      <c r="N25" s="36"/>
      <c r="O25" s="36"/>
      <c r="P25" s="36"/>
      <c r="Q25" s="36"/>
      <c r="R25" s="36"/>
      <c r="S25" s="36"/>
      <c r="T25" s="36"/>
      <c r="U25" s="36"/>
      <c r="V25" s="36"/>
      <c r="W25" s="36"/>
      <c r="X25" s="36"/>
      <c r="Y25" s="36"/>
      <c r="Z25" s="36"/>
    </row>
    <row r="26" spans="1:26" ht="8.25" customHeight="1" x14ac:dyDescent="0.2">
      <c r="A26" s="123" t="s">
        <v>74</v>
      </c>
      <c r="B26" s="2352" t="s">
        <v>174</v>
      </c>
      <c r="C26" s="2352"/>
      <c r="D26" s="2352"/>
      <c r="E26" s="2352"/>
      <c r="F26" s="2352"/>
      <c r="G26" s="2352"/>
      <c r="H26" s="2352"/>
      <c r="I26" s="2352"/>
      <c r="J26" s="2352"/>
      <c r="K26" s="2352"/>
      <c r="L26" s="2352"/>
      <c r="M26" s="36"/>
      <c r="N26" s="36"/>
      <c r="O26" s="36"/>
      <c r="P26" s="36"/>
      <c r="Q26" s="36"/>
      <c r="R26" s="36"/>
      <c r="S26" s="36"/>
      <c r="T26" s="36"/>
      <c r="U26" s="36"/>
      <c r="V26" s="36"/>
      <c r="W26" s="36"/>
      <c r="X26" s="36"/>
      <c r="Y26" s="36"/>
      <c r="Z26" s="36"/>
    </row>
    <row r="27" spans="1:26" ht="8.25" customHeight="1" x14ac:dyDescent="0.2">
      <c r="A27" s="123" t="s">
        <v>33</v>
      </c>
      <c r="B27" s="2352" t="s">
        <v>175</v>
      </c>
      <c r="C27" s="2352"/>
      <c r="D27" s="2352"/>
      <c r="E27" s="2352"/>
      <c r="F27" s="2352"/>
      <c r="G27" s="2352"/>
      <c r="H27" s="2352"/>
      <c r="I27" s="2352"/>
      <c r="J27" s="2352"/>
      <c r="K27" s="2352"/>
      <c r="L27" s="2352"/>
      <c r="M27" s="36"/>
      <c r="N27" s="36"/>
      <c r="O27" s="36"/>
      <c r="P27" s="36"/>
      <c r="Q27" s="36"/>
      <c r="R27" s="36"/>
      <c r="S27" s="36"/>
      <c r="T27" s="36"/>
      <c r="U27" s="36"/>
      <c r="V27" s="36"/>
      <c r="W27" s="36"/>
      <c r="X27" s="36"/>
      <c r="Y27" s="36"/>
      <c r="Z27" s="36"/>
    </row>
    <row r="28" spans="1:26" ht="8.25" customHeight="1" x14ac:dyDescent="0.2">
      <c r="A28" s="123" t="s">
        <v>39</v>
      </c>
      <c r="B28" s="2352" t="s">
        <v>176</v>
      </c>
      <c r="C28" s="2352"/>
      <c r="D28" s="2352"/>
      <c r="E28" s="2352"/>
      <c r="F28" s="2352"/>
      <c r="G28" s="2352"/>
      <c r="H28" s="2352"/>
      <c r="I28" s="2352"/>
      <c r="J28" s="2352"/>
      <c r="K28" s="2352"/>
      <c r="L28" s="2352"/>
      <c r="M28" s="36"/>
      <c r="N28" s="36"/>
      <c r="O28" s="36"/>
      <c r="P28" s="36"/>
      <c r="Q28" s="36"/>
      <c r="R28" s="36"/>
      <c r="S28" s="36"/>
      <c r="T28" s="36"/>
      <c r="U28" s="36"/>
      <c r="V28" s="36"/>
      <c r="W28" s="36"/>
      <c r="X28" s="36"/>
      <c r="Y28" s="36"/>
      <c r="Z28" s="36"/>
    </row>
    <row r="29" spans="1:26" s="1857" customFormat="1" ht="8.25" customHeight="1" x14ac:dyDescent="0.2">
      <c r="A29" s="123" t="s">
        <v>46</v>
      </c>
      <c r="B29" s="2352" t="s">
        <v>177</v>
      </c>
      <c r="C29" s="2352"/>
      <c r="D29" s="2352"/>
      <c r="E29" s="2352"/>
      <c r="F29" s="2352"/>
      <c r="G29" s="2352"/>
      <c r="H29" s="2352"/>
      <c r="I29" s="2352"/>
      <c r="J29" s="2352"/>
      <c r="K29" s="2352"/>
      <c r="L29" s="2352"/>
      <c r="M29" s="1856"/>
      <c r="N29" s="1856"/>
      <c r="O29" s="1856"/>
      <c r="P29" s="1856"/>
      <c r="Q29" s="1856"/>
      <c r="R29" s="1856"/>
      <c r="S29" s="1856"/>
      <c r="T29" s="1856"/>
      <c r="U29" s="1856"/>
      <c r="V29" s="1856"/>
      <c r="W29" s="1856"/>
      <c r="X29" s="1856"/>
      <c r="Y29" s="1856"/>
      <c r="Z29" s="1856"/>
    </row>
    <row r="30" spans="1:26" s="1857" customFormat="1" ht="8.25" customHeight="1" x14ac:dyDescent="0.2">
      <c r="A30" s="123" t="s">
        <v>49</v>
      </c>
      <c r="B30" s="2352" t="s">
        <v>1263</v>
      </c>
      <c r="C30" s="2352"/>
      <c r="D30" s="2352"/>
      <c r="E30" s="2352"/>
      <c r="F30" s="2352"/>
      <c r="G30" s="2352"/>
      <c r="H30" s="2352"/>
      <c r="I30" s="2352"/>
      <c r="J30" s="2352"/>
      <c r="K30" s="2352"/>
      <c r="L30" s="2352"/>
      <c r="M30" s="1856"/>
      <c r="N30" s="1856"/>
      <c r="O30" s="1856"/>
      <c r="P30" s="1856"/>
      <c r="Q30" s="1856"/>
      <c r="R30" s="1856"/>
      <c r="S30" s="1856"/>
      <c r="T30" s="1856"/>
      <c r="U30" s="1856"/>
      <c r="V30" s="1856"/>
      <c r="W30" s="1856"/>
      <c r="X30" s="1856"/>
      <c r="Y30" s="1856"/>
      <c r="Z30" s="1856"/>
    </row>
    <row r="31" spans="1:26" s="1857" customFormat="1" ht="8.25" customHeight="1" x14ac:dyDescent="0.2">
      <c r="A31" s="123" t="s">
        <v>56</v>
      </c>
      <c r="B31" s="2352" t="s">
        <v>1264</v>
      </c>
      <c r="C31" s="2352"/>
      <c r="D31" s="2352"/>
      <c r="E31" s="2352"/>
      <c r="F31" s="2352"/>
      <c r="G31" s="2352"/>
      <c r="H31" s="2352"/>
      <c r="I31" s="2352"/>
      <c r="J31" s="2352"/>
      <c r="K31" s="2352"/>
      <c r="L31" s="2352"/>
      <c r="M31" s="1856"/>
      <c r="N31" s="1856"/>
      <c r="O31" s="1856"/>
      <c r="P31" s="1856"/>
      <c r="Q31" s="1856"/>
      <c r="R31" s="1856"/>
      <c r="S31" s="1856"/>
      <c r="T31" s="1856"/>
      <c r="U31" s="1856"/>
      <c r="V31" s="1856"/>
      <c r="W31" s="1856"/>
      <c r="X31" s="1856"/>
      <c r="Y31" s="1856"/>
      <c r="Z31" s="1856"/>
    </row>
  </sheetData>
  <mergeCells count="47">
    <mergeCell ref="B29:L29"/>
    <mergeCell ref="B30:L30"/>
    <mergeCell ref="B31:L31"/>
    <mergeCell ref="A1:Z1"/>
    <mergeCell ref="W6:X6"/>
    <mergeCell ref="U7:V7"/>
    <mergeCell ref="W7:X7"/>
    <mergeCell ref="U8:V8"/>
    <mergeCell ref="W8:X8"/>
    <mergeCell ref="O3:Y3"/>
    <mergeCell ref="U5:V5"/>
    <mergeCell ref="W5:X5"/>
    <mergeCell ref="U6:V6"/>
    <mergeCell ref="K8:L8"/>
    <mergeCell ref="K7:L7"/>
    <mergeCell ref="K6:L6"/>
    <mergeCell ref="K5:L5"/>
    <mergeCell ref="C3:M3"/>
    <mergeCell ref="I8:J8"/>
    <mergeCell ref="B26:L26"/>
    <mergeCell ref="B28:L28"/>
    <mergeCell ref="A3:B3"/>
    <mergeCell ref="B25:L25"/>
    <mergeCell ref="B27:L27"/>
    <mergeCell ref="I7:J7"/>
    <mergeCell ref="I6:J6"/>
    <mergeCell ref="I5:J5"/>
    <mergeCell ref="A14:B14"/>
    <mergeCell ref="C14:M14"/>
    <mergeCell ref="I17:J17"/>
    <mergeCell ref="K17:L17"/>
    <mergeCell ref="A24:Z24"/>
    <mergeCell ref="I19:J19"/>
    <mergeCell ref="K19:L19"/>
    <mergeCell ref="U19:V19"/>
    <mergeCell ref="O14:Y14"/>
    <mergeCell ref="I16:J16"/>
    <mergeCell ref="K16:L16"/>
    <mergeCell ref="U16:V16"/>
    <mergeCell ref="W16:X16"/>
    <mergeCell ref="W19:X19"/>
    <mergeCell ref="U17:V17"/>
    <mergeCell ref="W17:X17"/>
    <mergeCell ref="I18:J18"/>
    <mergeCell ref="K18:L18"/>
    <mergeCell ref="U18:V18"/>
    <mergeCell ref="W18:X18"/>
  </mergeCells>
  <pageMargins left="0.5" right="0.5" top="0.5" bottom="0.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election activeCell="N21" sqref="N21"/>
    </sheetView>
  </sheetViews>
  <sheetFormatPr defaultColWidth="9.140625" defaultRowHeight="9.75" customHeight="1" x14ac:dyDescent="0.2"/>
  <cols>
    <col min="1" max="1" width="2.85546875" style="37" customWidth="1"/>
    <col min="2" max="2" width="61" style="37" customWidth="1"/>
    <col min="3" max="3" width="2.85546875" style="37" customWidth="1"/>
    <col min="4" max="4" width="10" style="37" customWidth="1"/>
    <col min="5" max="5" width="1.7109375" style="37" customWidth="1"/>
    <col min="6" max="6" width="10" style="37" customWidth="1"/>
    <col min="7" max="8" width="1.7109375" style="37" customWidth="1"/>
    <col min="9" max="9" width="9.28515625" style="37" customWidth="1"/>
    <col min="10" max="10" width="1.7109375" style="37" customWidth="1"/>
    <col min="11" max="11" width="9.28515625" style="37" customWidth="1"/>
    <col min="12" max="13" width="1.7109375" style="37" customWidth="1"/>
    <col min="14" max="14" width="9.28515625" style="37" customWidth="1"/>
    <col min="15" max="15" width="1.7109375" style="37" customWidth="1"/>
    <col min="16" max="16" width="9.28515625" style="37" customWidth="1"/>
    <col min="17" max="17" width="1.140625" style="37" customWidth="1"/>
    <col min="18" max="18" width="9.140625" style="37" customWidth="1"/>
    <col min="19" max="16384" width="9.140625" style="37"/>
  </cols>
  <sheetData>
    <row r="1" spans="1:17" ht="14.25" customHeight="1" x14ac:dyDescent="0.25">
      <c r="A1" s="2253" t="s">
        <v>178</v>
      </c>
      <c r="B1" s="2253"/>
      <c r="C1" s="2253"/>
      <c r="D1" s="2253"/>
      <c r="E1" s="2253"/>
      <c r="F1" s="2253"/>
      <c r="G1" s="2253"/>
      <c r="H1" s="2253"/>
      <c r="I1" s="2253"/>
      <c r="J1" s="2253"/>
      <c r="K1" s="2253"/>
      <c r="L1" s="2253"/>
      <c r="M1" s="2253"/>
      <c r="N1" s="2253"/>
      <c r="O1" s="2253"/>
      <c r="P1" s="2253"/>
      <c r="Q1" s="2253"/>
    </row>
    <row r="2" spans="1:17" ht="9.75" customHeight="1" x14ac:dyDescent="0.25">
      <c r="A2" s="2381"/>
      <c r="B2" s="2381"/>
      <c r="C2" s="2381"/>
      <c r="D2" s="2381"/>
      <c r="E2" s="2381"/>
      <c r="F2" s="2381"/>
      <c r="G2" s="2381"/>
      <c r="H2" s="2381"/>
      <c r="I2" s="2381"/>
      <c r="J2" s="2381"/>
      <c r="K2" s="2381"/>
      <c r="L2" s="2381"/>
      <c r="M2" s="2381"/>
      <c r="N2" s="2381"/>
      <c r="O2" s="2381"/>
      <c r="P2" s="2381"/>
      <c r="Q2" s="38"/>
    </row>
    <row r="3" spans="1:17" ht="10.5" customHeight="1" x14ac:dyDescent="0.2">
      <c r="A3" s="2311" t="s">
        <v>1</v>
      </c>
      <c r="B3" s="2311"/>
      <c r="C3" s="2512" t="s">
        <v>1220</v>
      </c>
      <c r="D3" s="2513"/>
      <c r="E3" s="2513"/>
      <c r="F3" s="2513"/>
      <c r="G3" s="2513"/>
      <c r="H3" s="2513"/>
      <c r="I3" s="2513"/>
      <c r="J3" s="2513"/>
      <c r="K3" s="2513"/>
      <c r="L3" s="2513"/>
      <c r="M3" s="2513"/>
      <c r="N3" s="2513"/>
      <c r="O3" s="2513"/>
      <c r="P3" s="2513"/>
      <c r="Q3" s="2514"/>
    </row>
    <row r="4" spans="1:17" ht="10.5" customHeight="1" x14ac:dyDescent="0.2">
      <c r="C4" s="41"/>
      <c r="D4" s="41" t="s">
        <v>3</v>
      </c>
      <c r="E4" s="41"/>
      <c r="F4" s="41" t="s">
        <v>179</v>
      </c>
      <c r="G4" s="41"/>
      <c r="H4" s="41"/>
      <c r="I4" s="41" t="s">
        <v>5</v>
      </c>
      <c r="J4" s="41"/>
      <c r="K4" s="41" t="s">
        <v>6</v>
      </c>
      <c r="L4" s="41"/>
      <c r="M4" s="41"/>
      <c r="N4" s="41" t="s">
        <v>7</v>
      </c>
      <c r="O4" s="41"/>
      <c r="P4" s="41" t="s">
        <v>8</v>
      </c>
      <c r="Q4" s="41"/>
    </row>
    <row r="5" spans="1:17" ht="10.5" customHeight="1" x14ac:dyDescent="0.2">
      <c r="A5" s="40"/>
      <c r="B5" s="40"/>
      <c r="C5" s="2563" t="s">
        <v>180</v>
      </c>
      <c r="D5" s="2563"/>
      <c r="E5" s="2563"/>
      <c r="F5" s="2563"/>
      <c r="G5" s="43"/>
      <c r="H5" s="2385" t="s">
        <v>181</v>
      </c>
      <c r="I5" s="2385"/>
      <c r="J5" s="2385"/>
      <c r="K5" s="2385"/>
      <c r="L5" s="43"/>
      <c r="M5" s="2385" t="s">
        <v>182</v>
      </c>
      <c r="N5" s="2385"/>
      <c r="O5" s="2385"/>
      <c r="P5" s="2385"/>
      <c r="Q5" s="44"/>
    </row>
    <row r="6" spans="1:17" ht="10.5" customHeight="1" x14ac:dyDescent="0.2">
      <c r="A6" s="40"/>
      <c r="B6" s="233"/>
      <c r="C6" s="2387" t="s">
        <v>183</v>
      </c>
      <c r="D6" s="2387"/>
      <c r="E6" s="2387" t="s">
        <v>184</v>
      </c>
      <c r="F6" s="2387"/>
      <c r="G6" s="45"/>
      <c r="H6" s="2565" t="s">
        <v>183</v>
      </c>
      <c r="I6" s="2565"/>
      <c r="J6" s="2566" t="s">
        <v>184</v>
      </c>
      <c r="K6" s="2566"/>
      <c r="L6" s="234"/>
      <c r="M6" s="2566"/>
      <c r="N6" s="2566"/>
      <c r="O6" s="2387" t="s">
        <v>109</v>
      </c>
      <c r="P6" s="2387"/>
      <c r="Q6" s="45"/>
    </row>
    <row r="7" spans="1:17" ht="10.5" customHeight="1" x14ac:dyDescent="0.2">
      <c r="A7" s="40"/>
      <c r="B7" s="235" t="s">
        <v>185</v>
      </c>
      <c r="C7" s="2564" t="s">
        <v>186</v>
      </c>
      <c r="D7" s="2564"/>
      <c r="E7" s="2564" t="s">
        <v>186</v>
      </c>
      <c r="F7" s="2564"/>
      <c r="G7" s="236"/>
      <c r="H7" s="2562" t="s">
        <v>186</v>
      </c>
      <c r="I7" s="2562"/>
      <c r="J7" s="2562" t="s">
        <v>186</v>
      </c>
      <c r="K7" s="2562"/>
      <c r="L7" s="237"/>
      <c r="M7" s="2562" t="s">
        <v>109</v>
      </c>
      <c r="N7" s="2562"/>
      <c r="O7" s="2564" t="s">
        <v>187</v>
      </c>
      <c r="P7" s="2564"/>
      <c r="Q7" s="45"/>
    </row>
    <row r="8" spans="1:17" ht="10.5" customHeight="1" x14ac:dyDescent="0.2">
      <c r="A8" s="238">
        <v>1</v>
      </c>
      <c r="B8" s="239" t="s">
        <v>188</v>
      </c>
      <c r="C8" s="240"/>
      <c r="D8" s="1976">
        <v>13126</v>
      </c>
      <c r="E8" s="1976"/>
      <c r="F8" s="1976">
        <v>0</v>
      </c>
      <c r="G8" s="1976"/>
      <c r="H8" s="1976"/>
      <c r="I8" s="1976">
        <f>D8</f>
        <v>13126</v>
      </c>
      <c r="J8" s="1976"/>
      <c r="K8" s="1976">
        <f>F8</f>
        <v>0</v>
      </c>
      <c r="L8" s="1976"/>
      <c r="M8" s="1976"/>
      <c r="N8" s="1976">
        <v>2478</v>
      </c>
      <c r="O8" s="1976"/>
      <c r="P8" s="1977">
        <v>19</v>
      </c>
      <c r="Q8" s="241"/>
    </row>
    <row r="9" spans="1:17" ht="10.5" customHeight="1" x14ac:dyDescent="0.2">
      <c r="A9" s="242">
        <v>2</v>
      </c>
      <c r="B9" s="243" t="s">
        <v>189</v>
      </c>
      <c r="C9" s="244"/>
      <c r="D9" s="1978">
        <v>0</v>
      </c>
      <c r="E9" s="1978"/>
      <c r="F9" s="1978">
        <v>0</v>
      </c>
      <c r="G9" s="1978"/>
      <c r="H9" s="1978"/>
      <c r="I9" s="1978">
        <f>D9</f>
        <v>0</v>
      </c>
      <c r="J9" s="1978"/>
      <c r="K9" s="1978">
        <f>F9</f>
        <v>0</v>
      </c>
      <c r="L9" s="1978"/>
      <c r="M9" s="1978"/>
      <c r="N9" s="1978">
        <v>0</v>
      </c>
      <c r="O9" s="1978"/>
      <c r="P9" s="1979">
        <v>0</v>
      </c>
      <c r="Q9" s="245"/>
    </row>
    <row r="10" spans="1:17" ht="10.5" customHeight="1" x14ac:dyDescent="0.2">
      <c r="A10" s="246">
        <v>3</v>
      </c>
      <c r="B10" s="247" t="s">
        <v>190</v>
      </c>
      <c r="C10" s="248"/>
      <c r="D10" s="1980">
        <v>0</v>
      </c>
      <c r="E10" s="1980"/>
      <c r="F10" s="1980">
        <v>0</v>
      </c>
      <c r="G10" s="1980"/>
      <c r="H10" s="1980"/>
      <c r="I10" s="1980">
        <f t="shared" ref="I10:I19" si="0">D10</f>
        <v>0</v>
      </c>
      <c r="J10" s="1980"/>
      <c r="K10" s="1980">
        <f t="shared" ref="K10:K19" si="1">F10</f>
        <v>0</v>
      </c>
      <c r="L10" s="1980"/>
      <c r="M10" s="1980"/>
      <c r="N10" s="1980">
        <v>0</v>
      </c>
      <c r="O10" s="1980"/>
      <c r="P10" s="1979">
        <v>0</v>
      </c>
      <c r="Q10" s="245"/>
    </row>
    <row r="11" spans="1:17" ht="10.5" customHeight="1" x14ac:dyDescent="0.2">
      <c r="A11" s="242">
        <v>4</v>
      </c>
      <c r="B11" s="40" t="s">
        <v>191</v>
      </c>
      <c r="C11" s="249"/>
      <c r="D11" s="1978">
        <v>1920</v>
      </c>
      <c r="E11" s="1978"/>
      <c r="F11" s="1978">
        <v>7</v>
      </c>
      <c r="G11" s="1978"/>
      <c r="H11" s="1978"/>
      <c r="I11" s="1980">
        <f t="shared" si="0"/>
        <v>1920</v>
      </c>
      <c r="J11" s="1980"/>
      <c r="K11" s="1980">
        <f t="shared" si="1"/>
        <v>7</v>
      </c>
      <c r="L11" s="1978"/>
      <c r="M11" s="1978"/>
      <c r="N11" s="1978">
        <v>454</v>
      </c>
      <c r="O11" s="1978"/>
      <c r="P11" s="1979">
        <v>24</v>
      </c>
      <c r="Q11" s="245"/>
    </row>
    <row r="12" spans="1:17" ht="10.5" customHeight="1" x14ac:dyDescent="0.2">
      <c r="A12" s="246">
        <v>5</v>
      </c>
      <c r="B12" s="247" t="s">
        <v>192</v>
      </c>
      <c r="C12" s="248"/>
      <c r="D12" s="1980">
        <v>0</v>
      </c>
      <c r="E12" s="1980"/>
      <c r="F12" s="1980">
        <v>0</v>
      </c>
      <c r="G12" s="1980"/>
      <c r="H12" s="1980"/>
      <c r="I12" s="1980">
        <f t="shared" si="0"/>
        <v>0</v>
      </c>
      <c r="J12" s="1980"/>
      <c r="K12" s="1980">
        <f t="shared" si="1"/>
        <v>0</v>
      </c>
      <c r="L12" s="1980"/>
      <c r="M12" s="1980"/>
      <c r="N12" s="1980">
        <v>0</v>
      </c>
      <c r="O12" s="1980"/>
      <c r="P12" s="1979">
        <v>0</v>
      </c>
      <c r="Q12" s="245"/>
    </row>
    <row r="13" spans="1:17" ht="10.5" customHeight="1" x14ac:dyDescent="0.2">
      <c r="A13" s="242">
        <v>6</v>
      </c>
      <c r="B13" s="40" t="s">
        <v>193</v>
      </c>
      <c r="C13" s="249"/>
      <c r="D13" s="1978">
        <v>30786</v>
      </c>
      <c r="E13" s="1978"/>
      <c r="F13" s="1978">
        <v>6725</v>
      </c>
      <c r="G13" s="1978"/>
      <c r="H13" s="1978"/>
      <c r="I13" s="1980">
        <f t="shared" si="0"/>
        <v>30786</v>
      </c>
      <c r="J13" s="1980"/>
      <c r="K13" s="1980">
        <f t="shared" si="1"/>
        <v>6725</v>
      </c>
      <c r="L13" s="1978"/>
      <c r="M13" s="1978"/>
      <c r="N13" s="1978">
        <v>37311</v>
      </c>
      <c r="O13" s="1978"/>
      <c r="P13" s="1979">
        <v>99</v>
      </c>
      <c r="Q13" s="245"/>
    </row>
    <row r="14" spans="1:17" ht="10.5" customHeight="1" x14ac:dyDescent="0.2">
      <c r="A14" s="246">
        <v>7</v>
      </c>
      <c r="B14" s="247" t="s">
        <v>194</v>
      </c>
      <c r="C14" s="248"/>
      <c r="D14" s="1980">
        <v>1198</v>
      </c>
      <c r="E14" s="1980"/>
      <c r="F14" s="1980">
        <v>26</v>
      </c>
      <c r="G14" s="1980"/>
      <c r="H14" s="1980"/>
      <c r="I14" s="1980">
        <f t="shared" si="0"/>
        <v>1198</v>
      </c>
      <c r="J14" s="1980"/>
      <c r="K14" s="1980">
        <f t="shared" si="1"/>
        <v>26</v>
      </c>
      <c r="L14" s="1980"/>
      <c r="M14" s="1980"/>
      <c r="N14" s="1980">
        <v>886</v>
      </c>
      <c r="O14" s="1980"/>
      <c r="P14" s="1979">
        <v>72</v>
      </c>
      <c r="Q14" s="245"/>
    </row>
    <row r="15" spans="1:17" ht="10.5" customHeight="1" x14ac:dyDescent="0.2">
      <c r="A15" s="242">
        <v>8</v>
      </c>
      <c r="B15" s="40" t="s">
        <v>195</v>
      </c>
      <c r="C15" s="249"/>
      <c r="D15" s="1978">
        <v>3926</v>
      </c>
      <c r="E15" s="1978"/>
      <c r="F15" s="1978">
        <v>2</v>
      </c>
      <c r="G15" s="1978"/>
      <c r="H15" s="1978"/>
      <c r="I15" s="1980">
        <f t="shared" si="0"/>
        <v>3926</v>
      </c>
      <c r="J15" s="1980"/>
      <c r="K15" s="1980">
        <f t="shared" si="1"/>
        <v>2</v>
      </c>
      <c r="L15" s="1978"/>
      <c r="M15" s="1978"/>
      <c r="N15" s="1978">
        <v>2516</v>
      </c>
      <c r="O15" s="1978"/>
      <c r="P15" s="1979">
        <v>64</v>
      </c>
      <c r="Q15" s="245"/>
    </row>
    <row r="16" spans="1:17" ht="10.5" customHeight="1" x14ac:dyDescent="0.2">
      <c r="A16" s="246">
        <v>9</v>
      </c>
      <c r="B16" s="247" t="s">
        <v>196</v>
      </c>
      <c r="C16" s="248"/>
      <c r="D16" s="1980">
        <v>0</v>
      </c>
      <c r="E16" s="1980"/>
      <c r="F16" s="1980">
        <v>0</v>
      </c>
      <c r="G16" s="1980"/>
      <c r="H16" s="1980"/>
      <c r="I16" s="1980">
        <f t="shared" si="0"/>
        <v>0</v>
      </c>
      <c r="J16" s="1980"/>
      <c r="K16" s="1980">
        <f t="shared" si="1"/>
        <v>0</v>
      </c>
      <c r="L16" s="1980"/>
      <c r="M16" s="1980"/>
      <c r="N16" s="1980">
        <v>0</v>
      </c>
      <c r="O16" s="1980"/>
      <c r="P16" s="1979">
        <v>0</v>
      </c>
      <c r="Q16" s="245"/>
    </row>
    <row r="17" spans="1:17" ht="10.5" customHeight="1" x14ac:dyDescent="0.2">
      <c r="A17" s="242">
        <v>10</v>
      </c>
      <c r="B17" s="40" t="s">
        <v>1131</v>
      </c>
      <c r="C17" s="249"/>
      <c r="D17" s="1978">
        <v>425</v>
      </c>
      <c r="E17" s="1978"/>
      <c r="F17" s="1978">
        <v>4</v>
      </c>
      <c r="G17" s="1978"/>
      <c r="H17" s="1978"/>
      <c r="I17" s="1980">
        <f t="shared" si="0"/>
        <v>425</v>
      </c>
      <c r="J17" s="1980"/>
      <c r="K17" s="1980">
        <f t="shared" si="1"/>
        <v>4</v>
      </c>
      <c r="L17" s="1978"/>
      <c r="M17" s="1978"/>
      <c r="N17" s="1978">
        <v>450</v>
      </c>
      <c r="O17" s="1978"/>
      <c r="P17" s="1979">
        <v>105</v>
      </c>
      <c r="Q17" s="245"/>
    </row>
    <row r="18" spans="1:17" ht="10.5" customHeight="1" x14ac:dyDescent="0.2">
      <c r="A18" s="246">
        <v>11</v>
      </c>
      <c r="B18" s="247" t="s">
        <v>1130</v>
      </c>
      <c r="C18" s="248"/>
      <c r="D18" s="1980">
        <v>0</v>
      </c>
      <c r="E18" s="1980"/>
      <c r="F18" s="1980">
        <v>0</v>
      </c>
      <c r="G18" s="1980"/>
      <c r="H18" s="1980"/>
      <c r="I18" s="1980">
        <f t="shared" si="0"/>
        <v>0</v>
      </c>
      <c r="J18" s="1980"/>
      <c r="K18" s="1980">
        <f t="shared" si="1"/>
        <v>0</v>
      </c>
      <c r="L18" s="1980"/>
      <c r="M18" s="1980"/>
      <c r="N18" s="1980">
        <v>0</v>
      </c>
      <c r="O18" s="1980"/>
      <c r="P18" s="1979">
        <v>0</v>
      </c>
      <c r="Q18" s="245"/>
    </row>
    <row r="19" spans="1:17" ht="10.5" customHeight="1" x14ac:dyDescent="0.2">
      <c r="A19" s="246">
        <v>12</v>
      </c>
      <c r="B19" s="247" t="s">
        <v>199</v>
      </c>
      <c r="C19" s="248"/>
      <c r="D19" s="1980">
        <v>0</v>
      </c>
      <c r="E19" s="1980"/>
      <c r="F19" s="1980">
        <v>0</v>
      </c>
      <c r="G19" s="1980"/>
      <c r="H19" s="1980"/>
      <c r="I19" s="1980">
        <f t="shared" si="0"/>
        <v>0</v>
      </c>
      <c r="J19" s="1980"/>
      <c r="K19" s="1980">
        <f t="shared" si="1"/>
        <v>0</v>
      </c>
      <c r="L19" s="1980"/>
      <c r="M19" s="1980"/>
      <c r="N19" s="1980">
        <v>0</v>
      </c>
      <c r="O19" s="1980"/>
      <c r="P19" s="1979">
        <v>0</v>
      </c>
      <c r="Q19" s="245"/>
    </row>
    <row r="20" spans="1:17" ht="10.5" customHeight="1" x14ac:dyDescent="0.2">
      <c r="A20" s="242">
        <v>13</v>
      </c>
      <c r="B20" s="40" t="s">
        <v>1129</v>
      </c>
      <c r="C20" s="249"/>
      <c r="D20" s="1978">
        <v>14279</v>
      </c>
      <c r="E20" s="1978"/>
      <c r="F20" s="1978">
        <v>0</v>
      </c>
      <c r="G20" s="1978"/>
      <c r="H20" s="1978"/>
      <c r="I20" s="1978">
        <f>D20</f>
        <v>14279</v>
      </c>
      <c r="J20" s="1978"/>
      <c r="K20" s="1978">
        <f>F20</f>
        <v>0</v>
      </c>
      <c r="L20" s="1978"/>
      <c r="M20" s="1978"/>
      <c r="N20" s="1978">
        <v>10132</v>
      </c>
      <c r="O20" s="1978"/>
      <c r="P20" s="1979">
        <v>71</v>
      </c>
      <c r="Q20" s="250"/>
    </row>
    <row r="21" spans="1:17" ht="10.5" customHeight="1" thickBot="1" x14ac:dyDescent="0.25">
      <c r="A21" s="251">
        <v>14</v>
      </c>
      <c r="B21" s="71" t="s">
        <v>86</v>
      </c>
      <c r="C21" s="252"/>
      <c r="D21" s="1981">
        <f>SUM(D8:D20)</f>
        <v>65660</v>
      </c>
      <c r="E21" s="1981"/>
      <c r="F21" s="1981">
        <f>SUM(F8:F20)</f>
        <v>6764</v>
      </c>
      <c r="G21" s="1981"/>
      <c r="H21" s="1981"/>
      <c r="I21" s="1981">
        <f>SUM(I8:I20)</f>
        <v>65660</v>
      </c>
      <c r="J21" s="1981"/>
      <c r="K21" s="1981">
        <f>SUM(K8:K20)</f>
        <v>6764</v>
      </c>
      <c r="L21" s="1981"/>
      <c r="M21" s="1981"/>
      <c r="N21" s="1981">
        <f>SUM(N8:N20)</f>
        <v>54227</v>
      </c>
      <c r="O21" s="1981"/>
      <c r="P21" s="1982">
        <v>75</v>
      </c>
      <c r="Q21" s="253"/>
    </row>
    <row r="22" spans="1:17" ht="10.5" customHeight="1" x14ac:dyDescent="0.25">
      <c r="A22" s="38"/>
      <c r="B22" s="38"/>
      <c r="C22" s="38"/>
      <c r="D22" s="38"/>
      <c r="E22" s="38"/>
      <c r="F22" s="38"/>
      <c r="G22" s="38"/>
      <c r="H22" s="38"/>
      <c r="I22" s="38"/>
      <c r="J22" s="38"/>
      <c r="K22" s="38"/>
      <c r="L22" s="38"/>
      <c r="M22" s="38"/>
      <c r="N22" s="38"/>
      <c r="O22" s="38"/>
      <c r="P22" s="38"/>
      <c r="Q22" s="38"/>
    </row>
    <row r="23" spans="1:17" ht="10.5" customHeight="1" x14ac:dyDescent="0.2">
      <c r="A23" s="2311" t="s">
        <v>1</v>
      </c>
      <c r="B23" s="2311"/>
      <c r="C23" s="2509" t="s">
        <v>2</v>
      </c>
      <c r="D23" s="2510"/>
      <c r="E23" s="2510"/>
      <c r="F23" s="2510"/>
      <c r="G23" s="2510"/>
      <c r="H23" s="2510"/>
      <c r="I23" s="2510"/>
      <c r="J23" s="2510"/>
      <c r="K23" s="2510"/>
      <c r="L23" s="2510"/>
      <c r="M23" s="2510"/>
      <c r="N23" s="2510"/>
      <c r="O23" s="2510"/>
      <c r="P23" s="2510"/>
      <c r="Q23" s="2511"/>
    </row>
    <row r="24" spans="1:17" ht="10.5" customHeight="1" x14ac:dyDescent="0.2">
      <c r="C24" s="41"/>
      <c r="D24" s="41" t="s">
        <v>3</v>
      </c>
      <c r="E24" s="41"/>
      <c r="F24" s="41" t="s">
        <v>179</v>
      </c>
      <c r="G24" s="41"/>
      <c r="H24" s="41"/>
      <c r="I24" s="41" t="s">
        <v>5</v>
      </c>
      <c r="J24" s="41"/>
      <c r="K24" s="41" t="s">
        <v>6</v>
      </c>
      <c r="L24" s="41"/>
      <c r="M24" s="41"/>
      <c r="N24" s="41" t="s">
        <v>7</v>
      </c>
      <c r="O24" s="41"/>
      <c r="P24" s="41" t="s">
        <v>8</v>
      </c>
      <c r="Q24" s="41"/>
    </row>
    <row r="25" spans="1:17" ht="10.5" customHeight="1" x14ac:dyDescent="0.2">
      <c r="A25" s="40"/>
      <c r="B25" s="40"/>
      <c r="C25" s="2563" t="s">
        <v>180</v>
      </c>
      <c r="D25" s="2563"/>
      <c r="E25" s="2563"/>
      <c r="F25" s="2563"/>
      <c r="G25" s="43"/>
      <c r="H25" s="2385" t="s">
        <v>181</v>
      </c>
      <c r="I25" s="2385"/>
      <c r="J25" s="2385"/>
      <c r="K25" s="2385"/>
      <c r="L25" s="43"/>
      <c r="M25" s="2385" t="s">
        <v>182</v>
      </c>
      <c r="N25" s="2385"/>
      <c r="O25" s="2385"/>
      <c r="P25" s="2385"/>
      <c r="Q25" s="44"/>
    </row>
    <row r="26" spans="1:17" ht="10.5" customHeight="1" x14ac:dyDescent="0.2">
      <c r="A26" s="40"/>
      <c r="B26" s="233"/>
      <c r="C26" s="2387" t="s">
        <v>183</v>
      </c>
      <c r="D26" s="2387"/>
      <c r="E26" s="2387" t="s">
        <v>184</v>
      </c>
      <c r="F26" s="2387"/>
      <c r="G26" s="45"/>
      <c r="H26" s="2565" t="s">
        <v>183</v>
      </c>
      <c r="I26" s="2565"/>
      <c r="J26" s="2566" t="s">
        <v>184</v>
      </c>
      <c r="K26" s="2566"/>
      <c r="L26" s="234"/>
      <c r="M26" s="2566"/>
      <c r="N26" s="2566"/>
      <c r="O26" s="2387" t="s">
        <v>109</v>
      </c>
      <c r="P26" s="2387"/>
      <c r="Q26" s="45"/>
    </row>
    <row r="27" spans="1:17" ht="10.5" customHeight="1" x14ac:dyDescent="0.2">
      <c r="A27" s="40"/>
      <c r="B27" s="235" t="s">
        <v>185</v>
      </c>
      <c r="C27" s="2564" t="s">
        <v>186</v>
      </c>
      <c r="D27" s="2564"/>
      <c r="E27" s="2564" t="s">
        <v>186</v>
      </c>
      <c r="F27" s="2564"/>
      <c r="G27" s="236"/>
      <c r="H27" s="2562" t="s">
        <v>186</v>
      </c>
      <c r="I27" s="2562"/>
      <c r="J27" s="2562" t="s">
        <v>186</v>
      </c>
      <c r="K27" s="2562"/>
      <c r="L27" s="237"/>
      <c r="M27" s="2562" t="s">
        <v>109</v>
      </c>
      <c r="N27" s="2562"/>
      <c r="O27" s="2564" t="s">
        <v>187</v>
      </c>
      <c r="P27" s="2564"/>
      <c r="Q27" s="45"/>
    </row>
    <row r="28" spans="1:17" ht="10.5" customHeight="1" x14ac:dyDescent="0.2">
      <c r="A28" s="238">
        <v>1</v>
      </c>
      <c r="B28" s="239" t="s">
        <v>188</v>
      </c>
      <c r="C28" s="240"/>
      <c r="D28" s="255">
        <v>12944</v>
      </c>
      <c r="E28" s="255"/>
      <c r="F28" s="255">
        <v>0</v>
      </c>
      <c r="G28" s="255"/>
      <c r="H28" s="255"/>
      <c r="I28" s="255">
        <v>12944</v>
      </c>
      <c r="J28" s="255"/>
      <c r="K28" s="255">
        <v>0</v>
      </c>
      <c r="L28" s="255"/>
      <c r="M28" s="255"/>
      <c r="N28" s="255">
        <v>2515</v>
      </c>
      <c r="O28" s="255"/>
      <c r="P28" s="256">
        <v>19</v>
      </c>
      <c r="Q28" s="241"/>
    </row>
    <row r="29" spans="1:17" ht="10.5" customHeight="1" x14ac:dyDescent="0.2">
      <c r="A29" s="242">
        <v>2</v>
      </c>
      <c r="B29" s="243" t="s">
        <v>189</v>
      </c>
      <c r="C29" s="244"/>
      <c r="D29" s="257">
        <v>0</v>
      </c>
      <c r="E29" s="257"/>
      <c r="F29" s="257">
        <v>0</v>
      </c>
      <c r="G29" s="257"/>
      <c r="H29" s="257"/>
      <c r="I29" s="257">
        <v>0</v>
      </c>
      <c r="J29" s="257"/>
      <c r="K29" s="257">
        <v>0</v>
      </c>
      <c r="L29" s="257"/>
      <c r="M29" s="257"/>
      <c r="N29" s="257">
        <v>0</v>
      </c>
      <c r="O29" s="257"/>
      <c r="P29" s="258">
        <v>0</v>
      </c>
      <c r="Q29" s="245"/>
    </row>
    <row r="30" spans="1:17" ht="10.5" customHeight="1" x14ac:dyDescent="0.2">
      <c r="A30" s="246">
        <v>3</v>
      </c>
      <c r="B30" s="247" t="s">
        <v>190</v>
      </c>
      <c r="C30" s="248"/>
      <c r="D30" s="259">
        <v>0</v>
      </c>
      <c r="E30" s="259"/>
      <c r="F30" s="259">
        <v>0</v>
      </c>
      <c r="G30" s="259"/>
      <c r="H30" s="259"/>
      <c r="I30" s="259">
        <v>0</v>
      </c>
      <c r="J30" s="259"/>
      <c r="K30" s="259">
        <v>0</v>
      </c>
      <c r="L30" s="259"/>
      <c r="M30" s="259"/>
      <c r="N30" s="259">
        <v>0</v>
      </c>
      <c r="O30" s="259"/>
      <c r="P30" s="258">
        <v>0</v>
      </c>
      <c r="Q30" s="245"/>
    </row>
    <row r="31" spans="1:17" ht="10.5" customHeight="1" x14ac:dyDescent="0.2">
      <c r="A31" s="242">
        <v>4</v>
      </c>
      <c r="B31" s="40" t="s">
        <v>191</v>
      </c>
      <c r="C31" s="249"/>
      <c r="D31" s="257">
        <v>2085</v>
      </c>
      <c r="E31" s="257"/>
      <c r="F31" s="257">
        <v>6</v>
      </c>
      <c r="G31" s="257"/>
      <c r="H31" s="257"/>
      <c r="I31" s="257">
        <v>2085</v>
      </c>
      <c r="J31" s="257"/>
      <c r="K31" s="257">
        <v>6</v>
      </c>
      <c r="L31" s="257"/>
      <c r="M31" s="257"/>
      <c r="N31" s="257">
        <v>481</v>
      </c>
      <c r="O31" s="257"/>
      <c r="P31" s="258">
        <v>23</v>
      </c>
      <c r="Q31" s="245"/>
    </row>
    <row r="32" spans="1:17" ht="10.5" customHeight="1" x14ac:dyDescent="0.2">
      <c r="A32" s="246">
        <v>5</v>
      </c>
      <c r="B32" s="247" t="s">
        <v>192</v>
      </c>
      <c r="C32" s="248"/>
      <c r="D32" s="259">
        <v>0</v>
      </c>
      <c r="E32" s="259"/>
      <c r="F32" s="259">
        <v>0</v>
      </c>
      <c r="G32" s="259"/>
      <c r="H32" s="259"/>
      <c r="I32" s="259">
        <v>0</v>
      </c>
      <c r="J32" s="259"/>
      <c r="K32" s="259">
        <v>0</v>
      </c>
      <c r="L32" s="259"/>
      <c r="M32" s="259"/>
      <c r="N32" s="259">
        <v>0</v>
      </c>
      <c r="O32" s="259"/>
      <c r="P32" s="258">
        <v>0</v>
      </c>
      <c r="Q32" s="245"/>
    </row>
    <row r="33" spans="1:17" ht="10.5" customHeight="1" x14ac:dyDescent="0.2">
      <c r="A33" s="242">
        <v>6</v>
      </c>
      <c r="B33" s="40" t="s">
        <v>193</v>
      </c>
      <c r="C33" s="249"/>
      <c r="D33" s="257">
        <v>30007</v>
      </c>
      <c r="E33" s="257"/>
      <c r="F33" s="257">
        <v>6682</v>
      </c>
      <c r="G33" s="257"/>
      <c r="H33" s="257"/>
      <c r="I33" s="257">
        <v>30007</v>
      </c>
      <c r="J33" s="257"/>
      <c r="K33" s="257">
        <v>6682</v>
      </c>
      <c r="L33" s="257"/>
      <c r="M33" s="257"/>
      <c r="N33" s="257">
        <v>36495</v>
      </c>
      <c r="O33" s="257"/>
      <c r="P33" s="258">
        <v>99</v>
      </c>
      <c r="Q33" s="245"/>
    </row>
    <row r="34" spans="1:17" ht="10.5" customHeight="1" x14ac:dyDescent="0.2">
      <c r="A34" s="246">
        <v>7</v>
      </c>
      <c r="B34" s="247" t="s">
        <v>194</v>
      </c>
      <c r="C34" s="248"/>
      <c r="D34" s="259">
        <v>1218</v>
      </c>
      <c r="E34" s="259"/>
      <c r="F34" s="259">
        <v>26</v>
      </c>
      <c r="G34" s="259"/>
      <c r="H34" s="259"/>
      <c r="I34" s="259">
        <v>1218</v>
      </c>
      <c r="J34" s="259"/>
      <c r="K34" s="259">
        <v>26</v>
      </c>
      <c r="L34" s="259"/>
      <c r="M34" s="259"/>
      <c r="N34" s="259">
        <v>902</v>
      </c>
      <c r="O34" s="259"/>
      <c r="P34" s="258">
        <v>73</v>
      </c>
      <c r="Q34" s="245"/>
    </row>
    <row r="35" spans="1:17" ht="10.5" customHeight="1" x14ac:dyDescent="0.2">
      <c r="A35" s="242">
        <v>8</v>
      </c>
      <c r="B35" s="40" t="s">
        <v>195</v>
      </c>
      <c r="C35" s="249"/>
      <c r="D35" s="257">
        <v>3876</v>
      </c>
      <c r="E35" s="257"/>
      <c r="F35" s="257">
        <v>1</v>
      </c>
      <c r="G35" s="257"/>
      <c r="H35" s="257"/>
      <c r="I35" s="257">
        <v>3876</v>
      </c>
      <c r="J35" s="257"/>
      <c r="K35" s="257">
        <v>1</v>
      </c>
      <c r="L35" s="257"/>
      <c r="M35" s="257"/>
      <c r="N35" s="257">
        <v>2520</v>
      </c>
      <c r="O35" s="257"/>
      <c r="P35" s="258">
        <v>65</v>
      </c>
      <c r="Q35" s="245"/>
    </row>
    <row r="36" spans="1:17" ht="10.5" customHeight="1" x14ac:dyDescent="0.2">
      <c r="A36" s="246">
        <v>9</v>
      </c>
      <c r="B36" s="247" t="s">
        <v>196</v>
      </c>
      <c r="C36" s="248"/>
      <c r="D36" s="259">
        <v>0</v>
      </c>
      <c r="E36" s="259"/>
      <c r="F36" s="259">
        <v>0</v>
      </c>
      <c r="G36" s="259"/>
      <c r="H36" s="259"/>
      <c r="I36" s="259">
        <v>0</v>
      </c>
      <c r="J36" s="259"/>
      <c r="K36" s="259">
        <v>0</v>
      </c>
      <c r="L36" s="259"/>
      <c r="M36" s="259"/>
      <c r="N36" s="259">
        <v>0</v>
      </c>
      <c r="O36" s="259"/>
      <c r="P36" s="258">
        <v>0</v>
      </c>
      <c r="Q36" s="245"/>
    </row>
    <row r="37" spans="1:17" ht="10.5" customHeight="1" x14ac:dyDescent="0.2">
      <c r="A37" s="242">
        <v>10</v>
      </c>
      <c r="B37" s="40" t="s">
        <v>1131</v>
      </c>
      <c r="C37" s="249"/>
      <c r="D37" s="257">
        <v>420</v>
      </c>
      <c r="E37" s="257"/>
      <c r="F37" s="257">
        <v>0</v>
      </c>
      <c r="G37" s="257"/>
      <c r="H37" s="257"/>
      <c r="I37" s="257">
        <v>420</v>
      </c>
      <c r="J37" s="257"/>
      <c r="K37" s="257">
        <v>0</v>
      </c>
      <c r="L37" s="257"/>
      <c r="M37" s="257"/>
      <c r="N37" s="257">
        <v>446</v>
      </c>
      <c r="O37" s="257"/>
      <c r="P37" s="258">
        <v>106</v>
      </c>
      <c r="Q37" s="245"/>
    </row>
    <row r="38" spans="1:17" ht="10.5" customHeight="1" x14ac:dyDescent="0.2">
      <c r="A38" s="246">
        <v>11</v>
      </c>
      <c r="B38" s="247" t="s">
        <v>1130</v>
      </c>
      <c r="C38" s="248"/>
      <c r="D38" s="259">
        <v>0</v>
      </c>
      <c r="E38" s="259"/>
      <c r="F38" s="259">
        <v>0</v>
      </c>
      <c r="G38" s="259"/>
      <c r="H38" s="259"/>
      <c r="I38" s="259">
        <v>0</v>
      </c>
      <c r="J38" s="259"/>
      <c r="K38" s="259">
        <v>0</v>
      </c>
      <c r="L38" s="259"/>
      <c r="M38" s="259"/>
      <c r="N38" s="259">
        <v>0</v>
      </c>
      <c r="O38" s="259"/>
      <c r="P38" s="258">
        <v>0</v>
      </c>
      <c r="Q38" s="245"/>
    </row>
    <row r="39" spans="1:17" ht="10.5" customHeight="1" x14ac:dyDescent="0.2">
      <c r="A39" s="246">
        <v>12</v>
      </c>
      <c r="B39" s="247" t="s">
        <v>199</v>
      </c>
      <c r="C39" s="248"/>
      <c r="D39" s="259">
        <v>0</v>
      </c>
      <c r="E39" s="259"/>
      <c r="F39" s="259">
        <v>0</v>
      </c>
      <c r="G39" s="259"/>
      <c r="H39" s="259"/>
      <c r="I39" s="259">
        <v>0</v>
      </c>
      <c r="J39" s="259"/>
      <c r="K39" s="259">
        <v>0</v>
      </c>
      <c r="L39" s="259"/>
      <c r="M39" s="259"/>
      <c r="N39" s="259">
        <v>0</v>
      </c>
      <c r="O39" s="259"/>
      <c r="P39" s="258">
        <v>0</v>
      </c>
      <c r="Q39" s="245"/>
    </row>
    <row r="40" spans="1:17" ht="10.5" customHeight="1" x14ac:dyDescent="0.2">
      <c r="A40" s="242">
        <v>13</v>
      </c>
      <c r="B40" s="40" t="s">
        <v>1129</v>
      </c>
      <c r="C40" s="249"/>
      <c r="D40" s="257">
        <v>14769</v>
      </c>
      <c r="E40" s="257"/>
      <c r="F40" s="257">
        <v>0</v>
      </c>
      <c r="G40" s="257"/>
      <c r="H40" s="257"/>
      <c r="I40" s="257">
        <v>14769</v>
      </c>
      <c r="J40" s="257"/>
      <c r="K40" s="257">
        <v>0</v>
      </c>
      <c r="L40" s="257"/>
      <c r="M40" s="257"/>
      <c r="N40" s="257">
        <v>10425</v>
      </c>
      <c r="O40" s="257"/>
      <c r="P40" s="258">
        <v>71</v>
      </c>
      <c r="Q40" s="250"/>
    </row>
    <row r="41" spans="1:17" ht="10.5" customHeight="1" thickBot="1" x14ac:dyDescent="0.25">
      <c r="A41" s="251">
        <v>14</v>
      </c>
      <c r="B41" s="71" t="s">
        <v>86</v>
      </c>
      <c r="C41" s="252"/>
      <c r="D41" s="260">
        <f>SUM(D28:D40)</f>
        <v>65319</v>
      </c>
      <c r="E41" s="260"/>
      <c r="F41" s="260">
        <f>SUM(F28:F40)</f>
        <v>6715</v>
      </c>
      <c r="G41" s="260"/>
      <c r="H41" s="260"/>
      <c r="I41" s="260">
        <f>SUM(I28:I40)</f>
        <v>65319</v>
      </c>
      <c r="J41" s="260"/>
      <c r="K41" s="260">
        <f>SUM(K28:K40)</f>
        <v>6715</v>
      </c>
      <c r="L41" s="260"/>
      <c r="M41" s="260"/>
      <c r="N41" s="260">
        <f>SUM(N28:N40)</f>
        <v>53784</v>
      </c>
      <c r="O41" s="260"/>
      <c r="P41" s="261">
        <v>75</v>
      </c>
      <c r="Q41" s="253"/>
    </row>
    <row r="42" spans="1:17" ht="4.5" customHeight="1" x14ac:dyDescent="0.2">
      <c r="A42" s="2561"/>
      <c r="B42" s="2561"/>
      <c r="C42" s="2561"/>
      <c r="D42" s="2561"/>
      <c r="E42" s="2561"/>
      <c r="F42" s="2561"/>
      <c r="G42" s="2561"/>
      <c r="H42" s="2561"/>
      <c r="I42" s="2561"/>
      <c r="J42" s="2561"/>
      <c r="K42" s="2561"/>
      <c r="L42" s="2561"/>
      <c r="M42" s="2561"/>
      <c r="N42" s="2561"/>
      <c r="O42" s="2561"/>
      <c r="P42" s="2561"/>
      <c r="Q42" s="233"/>
    </row>
    <row r="43" spans="1:17" ht="8.25" customHeight="1" x14ac:dyDescent="0.2">
      <c r="A43" s="75" t="s">
        <v>72</v>
      </c>
      <c r="B43" s="2556" t="s">
        <v>200</v>
      </c>
      <c r="C43" s="2556"/>
      <c r="D43" s="2556"/>
      <c r="E43" s="2556"/>
      <c r="F43" s="2556"/>
      <c r="G43" s="2556"/>
      <c r="H43" s="2556"/>
      <c r="I43" s="2556"/>
      <c r="J43" s="2556"/>
      <c r="K43" s="2556"/>
      <c r="L43" s="2556"/>
      <c r="M43" s="2556"/>
      <c r="N43" s="2556"/>
      <c r="O43" s="2556"/>
      <c r="P43" s="2556"/>
      <c r="Q43" s="34"/>
    </row>
    <row r="44" spans="1:17" ht="8.25" customHeight="1" x14ac:dyDescent="0.2">
      <c r="A44" s="75" t="s">
        <v>74</v>
      </c>
      <c r="B44" s="2556" t="s">
        <v>201</v>
      </c>
      <c r="C44" s="2556"/>
      <c r="D44" s="2556"/>
      <c r="E44" s="2556"/>
      <c r="F44" s="2556"/>
      <c r="G44" s="2556"/>
      <c r="H44" s="2556"/>
      <c r="I44" s="2556"/>
      <c r="J44" s="2556"/>
      <c r="K44" s="2556"/>
      <c r="L44" s="2556"/>
      <c r="M44" s="2556"/>
      <c r="N44" s="2556"/>
      <c r="O44" s="2556"/>
      <c r="P44" s="2556"/>
      <c r="Q44" s="34"/>
    </row>
    <row r="45" spans="1:17" ht="8.25" customHeight="1" x14ac:dyDescent="0.2">
      <c r="A45" s="75" t="s">
        <v>33</v>
      </c>
      <c r="B45" s="2556" t="s">
        <v>202</v>
      </c>
      <c r="C45" s="2556"/>
      <c r="D45" s="2556"/>
      <c r="E45" s="2556"/>
      <c r="F45" s="2556"/>
      <c r="G45" s="2556"/>
      <c r="H45" s="2556"/>
      <c r="I45" s="2556"/>
      <c r="J45" s="2556"/>
      <c r="K45" s="2556"/>
      <c r="L45" s="2556"/>
      <c r="M45" s="2556"/>
      <c r="N45" s="2556"/>
      <c r="O45" s="2556"/>
      <c r="P45" s="2556"/>
      <c r="Q45" s="34"/>
    </row>
    <row r="46" spans="1:17" ht="19.5" customHeight="1" x14ac:dyDescent="0.2">
      <c r="A46" s="75" t="s">
        <v>39</v>
      </c>
      <c r="B46" s="2556" t="s">
        <v>203</v>
      </c>
      <c r="C46" s="2556"/>
      <c r="D46" s="2556"/>
      <c r="E46" s="2556"/>
      <c r="F46" s="2556"/>
      <c r="G46" s="2556"/>
      <c r="H46" s="2556"/>
      <c r="I46" s="2556"/>
      <c r="J46" s="2556"/>
      <c r="K46" s="2556"/>
      <c r="L46" s="2556"/>
      <c r="M46" s="2556"/>
      <c r="N46" s="2556"/>
      <c r="O46" s="2556"/>
      <c r="P46" s="2556"/>
      <c r="Q46" s="34"/>
    </row>
  </sheetData>
  <mergeCells count="41">
    <mergeCell ref="O7:P7"/>
    <mergeCell ref="C6:D6"/>
    <mergeCell ref="M26:N26"/>
    <mergeCell ref="E6:F6"/>
    <mergeCell ref="H6:I6"/>
    <mergeCell ref="J6:K6"/>
    <mergeCell ref="M6:N6"/>
    <mergeCell ref="M25:P25"/>
    <mergeCell ref="H25:K25"/>
    <mergeCell ref="O27:P27"/>
    <mergeCell ref="O26:P26"/>
    <mergeCell ref="A1:Q1"/>
    <mergeCell ref="A2:P2"/>
    <mergeCell ref="J26:K26"/>
    <mergeCell ref="A3:B3"/>
    <mergeCell ref="C3:Q3"/>
    <mergeCell ref="C5:F5"/>
    <mergeCell ref="H5:K5"/>
    <mergeCell ref="M5:P5"/>
    <mergeCell ref="O6:P6"/>
    <mergeCell ref="C7:D7"/>
    <mergeCell ref="E7:F7"/>
    <mergeCell ref="H7:I7"/>
    <mergeCell ref="J7:K7"/>
    <mergeCell ref="M7:N7"/>
    <mergeCell ref="B46:P46"/>
    <mergeCell ref="A23:B23"/>
    <mergeCell ref="A42:P42"/>
    <mergeCell ref="B43:P43"/>
    <mergeCell ref="M27:N27"/>
    <mergeCell ref="B45:P45"/>
    <mergeCell ref="B44:P44"/>
    <mergeCell ref="C23:Q23"/>
    <mergeCell ref="C25:F25"/>
    <mergeCell ref="C27:D27"/>
    <mergeCell ref="E26:F26"/>
    <mergeCell ref="E27:F27"/>
    <mergeCell ref="C26:D26"/>
    <mergeCell ref="J27:K27"/>
    <mergeCell ref="H27:I27"/>
    <mergeCell ref="H26:I26"/>
  </mergeCells>
  <pageMargins left="0.5" right="0.5" top="0.5" bottom="0.5" header="0.3" footer="0.3"/>
  <pageSetup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Normal="100" zoomScaleSheetLayoutView="100" workbookViewId="0">
      <selection activeCell="P21" sqref="P21"/>
    </sheetView>
  </sheetViews>
  <sheetFormatPr defaultColWidth="9.140625" defaultRowHeight="9.75" customHeight="1" x14ac:dyDescent="0.2"/>
  <cols>
    <col min="1" max="1" width="2.85546875" style="37" customWidth="1"/>
    <col min="2" max="2" width="61" style="37" customWidth="1"/>
    <col min="3" max="3" width="2.85546875" style="37" customWidth="1"/>
    <col min="4" max="4" width="10" style="37" customWidth="1"/>
    <col min="5" max="5" width="1.7109375" style="37" customWidth="1"/>
    <col min="6" max="6" width="10" style="37" customWidth="1"/>
    <col min="7" max="8" width="1.7109375" style="37" customWidth="1"/>
    <col min="9" max="9" width="9.28515625" style="37" customWidth="1"/>
    <col min="10" max="10" width="1.7109375" style="37" customWidth="1"/>
    <col min="11" max="11" width="9.28515625" style="37" customWidth="1"/>
    <col min="12" max="13" width="1.7109375" style="37" customWidth="1"/>
    <col min="14" max="14" width="9.28515625" style="37" customWidth="1"/>
    <col min="15" max="15" width="1.7109375" style="37" customWidth="1"/>
    <col min="16" max="16" width="9.28515625" style="37" customWidth="1"/>
    <col min="17" max="17" width="1.140625" style="37" customWidth="1"/>
    <col min="18" max="18" width="9.140625" style="37" customWidth="1"/>
    <col min="19" max="16384" width="9.140625" style="37"/>
  </cols>
  <sheetData>
    <row r="1" spans="1:17" ht="14.25" customHeight="1" x14ac:dyDescent="0.25">
      <c r="A1" s="2253" t="s">
        <v>934</v>
      </c>
      <c r="B1" s="2253"/>
      <c r="C1" s="2253"/>
      <c r="D1" s="2253"/>
      <c r="E1" s="2253"/>
      <c r="F1" s="2253"/>
      <c r="G1" s="2253"/>
      <c r="H1" s="2253"/>
      <c r="I1" s="2253"/>
      <c r="J1" s="2253"/>
      <c r="K1" s="2253"/>
      <c r="L1" s="2253"/>
      <c r="M1" s="2253"/>
      <c r="N1" s="2253"/>
      <c r="O1" s="2253"/>
      <c r="P1" s="2253"/>
      <c r="Q1" s="2253"/>
    </row>
    <row r="2" spans="1:17" ht="9.75" customHeight="1" x14ac:dyDescent="0.25">
      <c r="A2" s="2381"/>
      <c r="B2" s="2381"/>
      <c r="C2" s="2381"/>
      <c r="D2" s="2381"/>
      <c r="E2" s="2381"/>
      <c r="F2" s="2381"/>
      <c r="G2" s="2381"/>
      <c r="H2" s="2381"/>
      <c r="I2" s="2381"/>
      <c r="J2" s="2381"/>
      <c r="K2" s="2381"/>
      <c r="L2" s="2381"/>
      <c r="M2" s="2381"/>
      <c r="N2" s="2381"/>
      <c r="O2" s="2381"/>
      <c r="P2" s="2381"/>
      <c r="Q2" s="38"/>
    </row>
    <row r="3" spans="1:17" s="1658" customFormat="1" ht="10.5" customHeight="1" x14ac:dyDescent="0.2">
      <c r="A3" s="2311" t="s">
        <v>1</v>
      </c>
      <c r="B3" s="2311"/>
      <c r="C3" s="2509" t="s">
        <v>95</v>
      </c>
      <c r="D3" s="2510"/>
      <c r="E3" s="2510"/>
      <c r="F3" s="2510"/>
      <c r="G3" s="2510"/>
      <c r="H3" s="2510"/>
      <c r="I3" s="2510"/>
      <c r="J3" s="2510"/>
      <c r="K3" s="2510"/>
      <c r="L3" s="2510"/>
      <c r="M3" s="2510"/>
      <c r="N3" s="2510"/>
      <c r="O3" s="2510"/>
      <c r="P3" s="2510"/>
      <c r="Q3" s="2511"/>
    </row>
    <row r="4" spans="1:17" s="1658" customFormat="1" ht="10.5" customHeight="1" x14ac:dyDescent="0.2">
      <c r="C4" s="204"/>
      <c r="D4" s="204" t="s">
        <v>3</v>
      </c>
      <c r="E4" s="204"/>
      <c r="F4" s="204" t="s">
        <v>179</v>
      </c>
      <c r="G4" s="204"/>
      <c r="H4" s="204"/>
      <c r="I4" s="204" t="s">
        <v>5</v>
      </c>
      <c r="J4" s="204"/>
      <c r="K4" s="204" t="s">
        <v>6</v>
      </c>
      <c r="L4" s="204"/>
      <c r="M4" s="204"/>
      <c r="N4" s="204" t="s">
        <v>7</v>
      </c>
      <c r="O4" s="204"/>
      <c r="P4" s="204" t="s">
        <v>8</v>
      </c>
      <c r="Q4" s="204"/>
    </row>
    <row r="5" spans="1:17" s="1658" customFormat="1" ht="10.5" customHeight="1" x14ac:dyDescent="0.2">
      <c r="A5" s="40"/>
      <c r="B5" s="40"/>
      <c r="C5" s="2563" t="s">
        <v>180</v>
      </c>
      <c r="D5" s="2563"/>
      <c r="E5" s="2563"/>
      <c r="F5" s="2563"/>
      <c r="G5" s="43"/>
      <c r="H5" s="2571" t="s">
        <v>181</v>
      </c>
      <c r="I5" s="2571"/>
      <c r="J5" s="2571"/>
      <c r="K5" s="2571"/>
      <c r="L5" s="43"/>
      <c r="M5" s="2571" t="s">
        <v>182</v>
      </c>
      <c r="N5" s="2571"/>
      <c r="O5" s="2571"/>
      <c r="P5" s="2571"/>
      <c r="Q5" s="525"/>
    </row>
    <row r="6" spans="1:17" s="1658" customFormat="1" ht="10.5" customHeight="1" x14ac:dyDescent="0.2">
      <c r="A6" s="40"/>
      <c r="B6" s="233"/>
      <c r="C6" s="2559" t="s">
        <v>183</v>
      </c>
      <c r="D6" s="2559"/>
      <c r="E6" s="2559" t="s">
        <v>184</v>
      </c>
      <c r="F6" s="2559"/>
      <c r="G6" s="1646"/>
      <c r="H6" s="2567" t="s">
        <v>183</v>
      </c>
      <c r="I6" s="2567"/>
      <c r="J6" s="2568" t="s">
        <v>184</v>
      </c>
      <c r="K6" s="2568"/>
      <c r="L6" s="1651"/>
      <c r="M6" s="2568"/>
      <c r="N6" s="2568"/>
      <c r="O6" s="2559" t="s">
        <v>109</v>
      </c>
      <c r="P6" s="2559"/>
      <c r="Q6" s="1646"/>
    </row>
    <row r="7" spans="1:17" s="1658" customFormat="1" ht="10.5" customHeight="1" x14ac:dyDescent="0.2">
      <c r="A7" s="40"/>
      <c r="B7" s="235" t="s">
        <v>185</v>
      </c>
      <c r="C7" s="2558" t="s">
        <v>186</v>
      </c>
      <c r="D7" s="2558"/>
      <c r="E7" s="2558" t="s">
        <v>186</v>
      </c>
      <c r="F7" s="2558"/>
      <c r="G7" s="1647"/>
      <c r="H7" s="2570" t="s">
        <v>186</v>
      </c>
      <c r="I7" s="2570"/>
      <c r="J7" s="2570" t="s">
        <v>186</v>
      </c>
      <c r="K7" s="2570"/>
      <c r="L7" s="1652"/>
      <c r="M7" s="2570" t="s">
        <v>109</v>
      </c>
      <c r="N7" s="2570"/>
      <c r="O7" s="2558" t="s">
        <v>187</v>
      </c>
      <c r="P7" s="2558"/>
      <c r="Q7" s="1646"/>
    </row>
    <row r="8" spans="1:17" s="1658" customFormat="1" ht="10.5" customHeight="1" x14ac:dyDescent="0.2">
      <c r="A8" s="1487">
        <v>1</v>
      </c>
      <c r="B8" s="1488" t="s">
        <v>188</v>
      </c>
      <c r="C8" s="1489"/>
      <c r="D8" s="255">
        <v>13745</v>
      </c>
      <c r="E8" s="255"/>
      <c r="F8" s="255">
        <v>0</v>
      </c>
      <c r="G8" s="255"/>
      <c r="H8" s="255"/>
      <c r="I8" s="255">
        <v>13745</v>
      </c>
      <c r="J8" s="255"/>
      <c r="K8" s="255">
        <v>0</v>
      </c>
      <c r="L8" s="255"/>
      <c r="M8" s="255"/>
      <c r="N8" s="255">
        <v>2432</v>
      </c>
      <c r="O8" s="255"/>
      <c r="P8" s="256">
        <v>18</v>
      </c>
      <c r="Q8" s="1492"/>
    </row>
    <row r="9" spans="1:17" s="1658" customFormat="1" ht="10.5" customHeight="1" x14ac:dyDescent="0.2">
      <c r="A9" s="242">
        <v>2</v>
      </c>
      <c r="B9" s="243" t="s">
        <v>189</v>
      </c>
      <c r="C9" s="244"/>
      <c r="D9" s="257">
        <v>0</v>
      </c>
      <c r="E9" s="257"/>
      <c r="F9" s="257">
        <v>0</v>
      </c>
      <c r="G9" s="257"/>
      <c r="H9" s="257"/>
      <c r="I9" s="257">
        <v>0</v>
      </c>
      <c r="J9" s="257"/>
      <c r="K9" s="257">
        <v>0</v>
      </c>
      <c r="L9" s="257"/>
      <c r="M9" s="257"/>
      <c r="N9" s="257">
        <v>0</v>
      </c>
      <c r="O9" s="257"/>
      <c r="P9" s="258">
        <v>0</v>
      </c>
      <c r="Q9" s="1494"/>
    </row>
    <row r="10" spans="1:17" s="1658" customFormat="1" ht="10.5" customHeight="1" x14ac:dyDescent="0.2">
      <c r="A10" s="1495">
        <v>3</v>
      </c>
      <c r="B10" s="1496" t="s">
        <v>190</v>
      </c>
      <c r="C10" s="1497"/>
      <c r="D10" s="259">
        <v>0</v>
      </c>
      <c r="E10" s="259"/>
      <c r="F10" s="259">
        <v>0</v>
      </c>
      <c r="G10" s="259"/>
      <c r="H10" s="259"/>
      <c r="I10" s="259">
        <v>0</v>
      </c>
      <c r="J10" s="259"/>
      <c r="K10" s="259">
        <v>0</v>
      </c>
      <c r="L10" s="259"/>
      <c r="M10" s="259"/>
      <c r="N10" s="259">
        <v>0</v>
      </c>
      <c r="O10" s="259"/>
      <c r="P10" s="258">
        <v>0</v>
      </c>
      <c r="Q10" s="1494"/>
    </row>
    <row r="11" spans="1:17" s="1658" customFormat="1" ht="10.5" customHeight="1" x14ac:dyDescent="0.2">
      <c r="A11" s="242">
        <v>4</v>
      </c>
      <c r="B11" s="40" t="s">
        <v>191</v>
      </c>
      <c r="C11" s="249"/>
      <c r="D11" s="257">
        <v>1952</v>
      </c>
      <c r="E11" s="257"/>
      <c r="F11" s="257">
        <v>4</v>
      </c>
      <c r="G11" s="257"/>
      <c r="H11" s="257"/>
      <c r="I11" s="257">
        <v>1952</v>
      </c>
      <c r="J11" s="257"/>
      <c r="K11" s="257">
        <v>4</v>
      </c>
      <c r="L11" s="257"/>
      <c r="M11" s="257"/>
      <c r="N11" s="257">
        <v>476</v>
      </c>
      <c r="O11" s="257"/>
      <c r="P11" s="258">
        <v>24</v>
      </c>
      <c r="Q11" s="1494"/>
    </row>
    <row r="12" spans="1:17" s="1658" customFormat="1" ht="10.5" customHeight="1" x14ac:dyDescent="0.2">
      <c r="A12" s="1495">
        <v>5</v>
      </c>
      <c r="B12" s="1496" t="s">
        <v>192</v>
      </c>
      <c r="C12" s="1497"/>
      <c r="D12" s="259">
        <v>0</v>
      </c>
      <c r="E12" s="259"/>
      <c r="F12" s="259">
        <v>0</v>
      </c>
      <c r="G12" s="259"/>
      <c r="H12" s="259"/>
      <c r="I12" s="259">
        <v>0</v>
      </c>
      <c r="J12" s="259"/>
      <c r="K12" s="259">
        <v>0</v>
      </c>
      <c r="L12" s="259"/>
      <c r="M12" s="259"/>
      <c r="N12" s="259">
        <v>0</v>
      </c>
      <c r="O12" s="259"/>
      <c r="P12" s="258">
        <v>0</v>
      </c>
      <c r="Q12" s="1494"/>
    </row>
    <row r="13" spans="1:17" s="1658" customFormat="1" ht="10.5" customHeight="1" x14ac:dyDescent="0.2">
      <c r="A13" s="242">
        <v>6</v>
      </c>
      <c r="B13" s="40" t="s">
        <v>193</v>
      </c>
      <c r="C13" s="249"/>
      <c r="D13" s="257">
        <v>27508</v>
      </c>
      <c r="E13" s="257"/>
      <c r="F13" s="257">
        <v>6285</v>
      </c>
      <c r="G13" s="257"/>
      <c r="H13" s="257"/>
      <c r="I13" s="257">
        <v>27508</v>
      </c>
      <c r="J13" s="257"/>
      <c r="K13" s="257">
        <v>6285</v>
      </c>
      <c r="L13" s="257"/>
      <c r="M13" s="257"/>
      <c r="N13" s="257">
        <v>33559</v>
      </c>
      <c r="O13" s="257"/>
      <c r="P13" s="258">
        <v>99</v>
      </c>
      <c r="Q13" s="1494"/>
    </row>
    <row r="14" spans="1:17" s="1658" customFormat="1" ht="10.5" customHeight="1" x14ac:dyDescent="0.2">
      <c r="A14" s="1495">
        <v>7</v>
      </c>
      <c r="B14" s="1496" t="s">
        <v>194</v>
      </c>
      <c r="C14" s="1497"/>
      <c r="D14" s="259">
        <v>1197</v>
      </c>
      <c r="E14" s="259"/>
      <c r="F14" s="259">
        <v>26</v>
      </c>
      <c r="G14" s="259"/>
      <c r="H14" s="259"/>
      <c r="I14" s="259">
        <v>1197</v>
      </c>
      <c r="J14" s="259"/>
      <c r="K14" s="259">
        <v>26</v>
      </c>
      <c r="L14" s="259"/>
      <c r="M14" s="259"/>
      <c r="N14" s="259">
        <v>886</v>
      </c>
      <c r="O14" s="259"/>
      <c r="P14" s="258">
        <v>72</v>
      </c>
      <c r="Q14" s="1494"/>
    </row>
    <row r="15" spans="1:17" s="1658" customFormat="1" ht="10.5" customHeight="1" x14ac:dyDescent="0.2">
      <c r="A15" s="242">
        <v>8</v>
      </c>
      <c r="B15" s="40" t="s">
        <v>195</v>
      </c>
      <c r="C15" s="249"/>
      <c r="D15" s="257">
        <v>3682</v>
      </c>
      <c r="E15" s="257"/>
      <c r="F15" s="257">
        <v>2</v>
      </c>
      <c r="G15" s="257"/>
      <c r="H15" s="257"/>
      <c r="I15" s="257">
        <v>3682</v>
      </c>
      <c r="J15" s="257"/>
      <c r="K15" s="257">
        <v>2</v>
      </c>
      <c r="L15" s="257"/>
      <c r="M15" s="257"/>
      <c r="N15" s="257">
        <v>2413</v>
      </c>
      <c r="O15" s="257"/>
      <c r="P15" s="258">
        <v>65</v>
      </c>
      <c r="Q15" s="1494"/>
    </row>
    <row r="16" spans="1:17" s="1658" customFormat="1" ht="10.5" customHeight="1" x14ac:dyDescent="0.2">
      <c r="A16" s="1495">
        <v>9</v>
      </c>
      <c r="B16" s="1496" t="s">
        <v>196</v>
      </c>
      <c r="C16" s="1497"/>
      <c r="D16" s="259">
        <v>0</v>
      </c>
      <c r="E16" s="259"/>
      <c r="F16" s="259">
        <v>0</v>
      </c>
      <c r="G16" s="259"/>
      <c r="H16" s="259"/>
      <c r="I16" s="259">
        <v>0</v>
      </c>
      <c r="J16" s="259"/>
      <c r="K16" s="259">
        <v>0</v>
      </c>
      <c r="L16" s="259"/>
      <c r="M16" s="259"/>
      <c r="N16" s="259">
        <v>0</v>
      </c>
      <c r="O16" s="259"/>
      <c r="P16" s="258">
        <v>0</v>
      </c>
      <c r="Q16" s="1494"/>
    </row>
    <row r="17" spans="1:17" s="1658" customFormat="1" ht="10.5" customHeight="1" x14ac:dyDescent="0.2">
      <c r="A17" s="242">
        <v>10</v>
      </c>
      <c r="B17" s="40" t="s">
        <v>1131</v>
      </c>
      <c r="C17" s="249"/>
      <c r="D17" s="257">
        <v>411</v>
      </c>
      <c r="E17" s="257"/>
      <c r="F17" s="257">
        <v>0</v>
      </c>
      <c r="G17" s="257"/>
      <c r="H17" s="257"/>
      <c r="I17" s="257">
        <v>411</v>
      </c>
      <c r="J17" s="257"/>
      <c r="K17" s="257">
        <v>0</v>
      </c>
      <c r="L17" s="257"/>
      <c r="M17" s="257"/>
      <c r="N17" s="257">
        <v>436</v>
      </c>
      <c r="O17" s="257"/>
      <c r="P17" s="258">
        <v>106</v>
      </c>
      <c r="Q17" s="1494"/>
    </row>
    <row r="18" spans="1:17" s="1658" customFormat="1" ht="10.5" customHeight="1" x14ac:dyDescent="0.2">
      <c r="A18" s="1495">
        <v>11</v>
      </c>
      <c r="B18" s="247" t="s">
        <v>1130</v>
      </c>
      <c r="C18" s="1497"/>
      <c r="D18" s="259">
        <v>0</v>
      </c>
      <c r="E18" s="259"/>
      <c r="F18" s="259">
        <v>0</v>
      </c>
      <c r="G18" s="259"/>
      <c r="H18" s="259"/>
      <c r="I18" s="259">
        <v>0</v>
      </c>
      <c r="J18" s="259"/>
      <c r="K18" s="259">
        <v>0</v>
      </c>
      <c r="L18" s="259"/>
      <c r="M18" s="259"/>
      <c r="N18" s="259">
        <v>0</v>
      </c>
      <c r="O18" s="259"/>
      <c r="P18" s="258">
        <v>0</v>
      </c>
      <c r="Q18" s="1494"/>
    </row>
    <row r="19" spans="1:17" s="1658" customFormat="1" ht="10.5" customHeight="1" x14ac:dyDescent="0.2">
      <c r="A19" s="1495">
        <v>12</v>
      </c>
      <c r="B19" s="1496" t="s">
        <v>199</v>
      </c>
      <c r="C19" s="1497"/>
      <c r="D19" s="259">
        <v>0</v>
      </c>
      <c r="E19" s="259"/>
      <c r="F19" s="259">
        <v>0</v>
      </c>
      <c r="G19" s="259"/>
      <c r="H19" s="259"/>
      <c r="I19" s="259">
        <v>0</v>
      </c>
      <c r="J19" s="259"/>
      <c r="K19" s="259">
        <v>0</v>
      </c>
      <c r="L19" s="259"/>
      <c r="M19" s="259"/>
      <c r="N19" s="259">
        <v>0</v>
      </c>
      <c r="O19" s="259"/>
      <c r="P19" s="258">
        <v>0</v>
      </c>
      <c r="Q19" s="1494"/>
    </row>
    <row r="20" spans="1:17" s="1658" customFormat="1" ht="10.5" customHeight="1" x14ac:dyDescent="0.2">
      <c r="A20" s="242">
        <v>13</v>
      </c>
      <c r="B20" s="40" t="s">
        <v>1129</v>
      </c>
      <c r="C20" s="249"/>
      <c r="D20" s="257">
        <v>8152</v>
      </c>
      <c r="E20" s="257"/>
      <c r="F20" s="257">
        <v>0</v>
      </c>
      <c r="G20" s="257"/>
      <c r="H20" s="257"/>
      <c r="I20" s="257">
        <v>8152</v>
      </c>
      <c r="J20" s="257"/>
      <c r="K20" s="257">
        <v>0</v>
      </c>
      <c r="L20" s="257"/>
      <c r="M20" s="257"/>
      <c r="N20" s="257">
        <v>9679</v>
      </c>
      <c r="O20" s="257"/>
      <c r="P20" s="258">
        <v>119</v>
      </c>
      <c r="Q20" s="1499"/>
    </row>
    <row r="21" spans="1:17" s="1658" customFormat="1" ht="10.5" customHeight="1" thickBot="1" x14ac:dyDescent="0.25">
      <c r="A21" s="251">
        <v>14</v>
      </c>
      <c r="B21" s="71" t="s">
        <v>86</v>
      </c>
      <c r="C21" s="252"/>
      <c r="D21" s="260">
        <f>SUM(D8:D20)</f>
        <v>56647</v>
      </c>
      <c r="E21" s="260"/>
      <c r="F21" s="260">
        <f>SUM(F8:F20)</f>
        <v>6317</v>
      </c>
      <c r="G21" s="260"/>
      <c r="H21" s="260"/>
      <c r="I21" s="260">
        <f>SUM(I8:I20)</f>
        <v>56647</v>
      </c>
      <c r="J21" s="260"/>
      <c r="K21" s="260">
        <f>SUM(K8:K20)</f>
        <v>6317</v>
      </c>
      <c r="L21" s="260"/>
      <c r="M21" s="260"/>
      <c r="N21" s="260">
        <f>SUM(N8:N20)</f>
        <v>49881</v>
      </c>
      <c r="O21" s="260"/>
      <c r="P21" s="261">
        <v>79</v>
      </c>
      <c r="Q21" s="1500"/>
    </row>
    <row r="22" spans="1:17" s="1658" customFormat="1" ht="10.5" customHeight="1" x14ac:dyDescent="0.25">
      <c r="A22" s="1643"/>
      <c r="B22" s="1643"/>
      <c r="C22" s="1643"/>
      <c r="D22" s="1643"/>
      <c r="E22" s="1643"/>
      <c r="F22" s="1643"/>
      <c r="G22" s="1643"/>
      <c r="H22" s="1643"/>
      <c r="I22" s="1643"/>
      <c r="J22" s="1643"/>
      <c r="K22" s="1643"/>
      <c r="L22" s="1643"/>
      <c r="M22" s="1643"/>
      <c r="N22" s="1643"/>
      <c r="O22" s="1643"/>
      <c r="P22" s="1643"/>
      <c r="Q22" s="1643"/>
    </row>
    <row r="23" spans="1:17" ht="10.5" customHeight="1" x14ac:dyDescent="0.2">
      <c r="A23" s="2311" t="s">
        <v>1</v>
      </c>
      <c r="B23" s="2311"/>
      <c r="C23" s="2509" t="s">
        <v>106</v>
      </c>
      <c r="D23" s="2510"/>
      <c r="E23" s="2510"/>
      <c r="F23" s="2510"/>
      <c r="G23" s="2510"/>
      <c r="H23" s="2510"/>
      <c r="I23" s="2510"/>
      <c r="J23" s="2510"/>
      <c r="K23" s="2510"/>
      <c r="L23" s="2510"/>
      <c r="M23" s="2510"/>
      <c r="N23" s="2510"/>
      <c r="O23" s="2510"/>
      <c r="P23" s="2510"/>
      <c r="Q23" s="2511"/>
    </row>
    <row r="24" spans="1:17" ht="10.5" customHeight="1" x14ac:dyDescent="0.2">
      <c r="C24" s="204"/>
      <c r="D24" s="204" t="s">
        <v>3</v>
      </c>
      <c r="E24" s="204"/>
      <c r="F24" s="204" t="s">
        <v>179</v>
      </c>
      <c r="G24" s="204"/>
      <c r="H24" s="204"/>
      <c r="I24" s="204" t="s">
        <v>5</v>
      </c>
      <c r="J24" s="204"/>
      <c r="K24" s="204" t="s">
        <v>6</v>
      </c>
      <c r="L24" s="204"/>
      <c r="M24" s="204"/>
      <c r="N24" s="204" t="s">
        <v>7</v>
      </c>
      <c r="O24" s="204"/>
      <c r="P24" s="204" t="s">
        <v>8</v>
      </c>
      <c r="Q24" s="204"/>
    </row>
    <row r="25" spans="1:17" ht="10.5" customHeight="1" x14ac:dyDescent="0.2">
      <c r="A25" s="40"/>
      <c r="B25" s="40"/>
      <c r="C25" s="2563" t="s">
        <v>180</v>
      </c>
      <c r="D25" s="2563"/>
      <c r="E25" s="2563"/>
      <c r="F25" s="2563"/>
      <c r="G25" s="43"/>
      <c r="H25" s="2571" t="s">
        <v>181</v>
      </c>
      <c r="I25" s="2571"/>
      <c r="J25" s="2571"/>
      <c r="K25" s="2571"/>
      <c r="L25" s="43"/>
      <c r="M25" s="2571" t="s">
        <v>182</v>
      </c>
      <c r="N25" s="2571"/>
      <c r="O25" s="2571"/>
      <c r="P25" s="2571"/>
      <c r="Q25" s="525"/>
    </row>
    <row r="26" spans="1:17" ht="10.5" customHeight="1" x14ac:dyDescent="0.2">
      <c r="A26" s="40"/>
      <c r="B26" s="233"/>
      <c r="C26" s="2559" t="s">
        <v>183</v>
      </c>
      <c r="D26" s="2559"/>
      <c r="E26" s="2559" t="s">
        <v>184</v>
      </c>
      <c r="F26" s="2559"/>
      <c r="G26" s="205"/>
      <c r="H26" s="2567" t="s">
        <v>183</v>
      </c>
      <c r="I26" s="2567"/>
      <c r="J26" s="2568" t="s">
        <v>184</v>
      </c>
      <c r="K26" s="2568"/>
      <c r="L26" s="1485"/>
      <c r="M26" s="2568"/>
      <c r="N26" s="2568"/>
      <c r="O26" s="2559" t="s">
        <v>109</v>
      </c>
      <c r="P26" s="2559"/>
      <c r="Q26" s="205"/>
    </row>
    <row r="27" spans="1:17" ht="10.5" customHeight="1" x14ac:dyDescent="0.2">
      <c r="A27" s="40"/>
      <c r="B27" s="235" t="s">
        <v>185</v>
      </c>
      <c r="C27" s="2558" t="s">
        <v>186</v>
      </c>
      <c r="D27" s="2558"/>
      <c r="E27" s="2558" t="s">
        <v>186</v>
      </c>
      <c r="F27" s="2558"/>
      <c r="G27" s="207"/>
      <c r="H27" s="2570" t="s">
        <v>186</v>
      </c>
      <c r="I27" s="2570"/>
      <c r="J27" s="2570" t="s">
        <v>186</v>
      </c>
      <c r="K27" s="2570"/>
      <c r="L27" s="1486"/>
      <c r="M27" s="2570" t="s">
        <v>109</v>
      </c>
      <c r="N27" s="2570"/>
      <c r="O27" s="2558" t="s">
        <v>187</v>
      </c>
      <c r="P27" s="2558"/>
      <c r="Q27" s="205"/>
    </row>
    <row r="28" spans="1:17" ht="10.5" customHeight="1" x14ac:dyDescent="0.2">
      <c r="A28" s="1487">
        <v>1</v>
      </c>
      <c r="B28" s="1488" t="s">
        <v>188</v>
      </c>
      <c r="C28" s="1489"/>
      <c r="D28" s="1490">
        <v>12047</v>
      </c>
      <c r="E28" s="1490"/>
      <c r="F28" s="1490">
        <v>0</v>
      </c>
      <c r="G28" s="1490"/>
      <c r="H28" s="1490"/>
      <c r="I28" s="1490">
        <v>12047</v>
      </c>
      <c r="J28" s="1490"/>
      <c r="K28" s="1490">
        <v>0</v>
      </c>
      <c r="L28" s="1490"/>
      <c r="M28" s="1490"/>
      <c r="N28" s="1490">
        <v>2319</v>
      </c>
      <c r="O28" s="1490"/>
      <c r="P28" s="1491">
        <v>19</v>
      </c>
      <c r="Q28" s="1492"/>
    </row>
    <row r="29" spans="1:17" ht="10.5" customHeight="1" x14ac:dyDescent="0.2">
      <c r="A29" s="242">
        <v>2</v>
      </c>
      <c r="B29" s="243" t="s">
        <v>189</v>
      </c>
      <c r="C29" s="244"/>
      <c r="D29" s="571">
        <v>0</v>
      </c>
      <c r="E29" s="571"/>
      <c r="F29" s="571">
        <v>0</v>
      </c>
      <c r="G29" s="571"/>
      <c r="H29" s="571"/>
      <c r="I29" s="571">
        <v>0</v>
      </c>
      <c r="J29" s="571"/>
      <c r="K29" s="571">
        <v>0</v>
      </c>
      <c r="L29" s="571"/>
      <c r="M29" s="571"/>
      <c r="N29" s="571">
        <v>0</v>
      </c>
      <c r="O29" s="571"/>
      <c r="P29" s="1493">
        <v>0</v>
      </c>
      <c r="Q29" s="1494"/>
    </row>
    <row r="30" spans="1:17" ht="10.5" customHeight="1" x14ac:dyDescent="0.2">
      <c r="A30" s="1495">
        <v>3</v>
      </c>
      <c r="B30" s="1496" t="s">
        <v>190</v>
      </c>
      <c r="C30" s="1497"/>
      <c r="D30" s="1498">
        <v>0</v>
      </c>
      <c r="E30" s="1498"/>
      <c r="F30" s="1498">
        <v>0</v>
      </c>
      <c r="G30" s="1498"/>
      <c r="H30" s="1498"/>
      <c r="I30" s="1498">
        <v>0</v>
      </c>
      <c r="J30" s="1498"/>
      <c r="K30" s="1498">
        <v>0</v>
      </c>
      <c r="L30" s="1498"/>
      <c r="M30" s="1498"/>
      <c r="N30" s="1498">
        <v>0</v>
      </c>
      <c r="O30" s="1498"/>
      <c r="P30" s="1493">
        <v>0</v>
      </c>
      <c r="Q30" s="1494"/>
    </row>
    <row r="31" spans="1:17" ht="10.5" customHeight="1" x14ac:dyDescent="0.2">
      <c r="A31" s="242">
        <v>4</v>
      </c>
      <c r="B31" s="40" t="s">
        <v>191</v>
      </c>
      <c r="C31" s="249"/>
      <c r="D31" s="571">
        <v>1868</v>
      </c>
      <c r="E31" s="571"/>
      <c r="F31" s="571">
        <v>5</v>
      </c>
      <c r="G31" s="571"/>
      <c r="H31" s="571"/>
      <c r="I31" s="571">
        <v>1868</v>
      </c>
      <c r="J31" s="571"/>
      <c r="K31" s="571">
        <v>5</v>
      </c>
      <c r="L31" s="571"/>
      <c r="M31" s="571"/>
      <c r="N31" s="571">
        <v>465</v>
      </c>
      <c r="O31" s="571"/>
      <c r="P31" s="1493">
        <v>25</v>
      </c>
      <c r="Q31" s="1494"/>
    </row>
    <row r="32" spans="1:17" ht="10.5" customHeight="1" x14ac:dyDescent="0.2">
      <c r="A32" s="1495">
        <v>5</v>
      </c>
      <c r="B32" s="1496" t="s">
        <v>192</v>
      </c>
      <c r="C32" s="1497"/>
      <c r="D32" s="1498">
        <v>0</v>
      </c>
      <c r="E32" s="1498"/>
      <c r="F32" s="1498">
        <v>0</v>
      </c>
      <c r="G32" s="1498"/>
      <c r="H32" s="1498"/>
      <c r="I32" s="1498">
        <v>0</v>
      </c>
      <c r="J32" s="1498"/>
      <c r="K32" s="1498">
        <v>0</v>
      </c>
      <c r="L32" s="1498"/>
      <c r="M32" s="1498"/>
      <c r="N32" s="1498">
        <v>0</v>
      </c>
      <c r="O32" s="1498"/>
      <c r="P32" s="1493">
        <v>0</v>
      </c>
      <c r="Q32" s="1494"/>
    </row>
    <row r="33" spans="1:17" ht="10.5" customHeight="1" x14ac:dyDescent="0.2">
      <c r="A33" s="242">
        <v>6</v>
      </c>
      <c r="B33" s="40" t="s">
        <v>193</v>
      </c>
      <c r="C33" s="249"/>
      <c r="D33" s="571">
        <v>26876</v>
      </c>
      <c r="E33" s="571"/>
      <c r="F33" s="571">
        <v>5712</v>
      </c>
      <c r="G33" s="571"/>
      <c r="H33" s="571"/>
      <c r="I33" s="571">
        <v>26876</v>
      </c>
      <c r="J33" s="571"/>
      <c r="K33" s="571">
        <v>5712</v>
      </c>
      <c r="L33" s="571"/>
      <c r="M33" s="571"/>
      <c r="N33" s="571">
        <v>32409</v>
      </c>
      <c r="O33" s="571"/>
      <c r="P33" s="1493">
        <v>99</v>
      </c>
      <c r="Q33" s="1494"/>
    </row>
    <row r="34" spans="1:17" ht="10.5" customHeight="1" x14ac:dyDescent="0.2">
      <c r="A34" s="1495">
        <v>7</v>
      </c>
      <c r="B34" s="1496" t="s">
        <v>194</v>
      </c>
      <c r="C34" s="1497"/>
      <c r="D34" s="1498">
        <v>1218</v>
      </c>
      <c r="E34" s="1498"/>
      <c r="F34" s="1498">
        <v>26</v>
      </c>
      <c r="G34" s="1498"/>
      <c r="H34" s="1498"/>
      <c r="I34" s="1498">
        <v>1218</v>
      </c>
      <c r="J34" s="1498"/>
      <c r="K34" s="1498">
        <v>26</v>
      </c>
      <c r="L34" s="1498"/>
      <c r="M34" s="1498"/>
      <c r="N34" s="1498">
        <v>915</v>
      </c>
      <c r="O34" s="1498"/>
      <c r="P34" s="1493">
        <v>74</v>
      </c>
      <c r="Q34" s="1494"/>
    </row>
    <row r="35" spans="1:17" ht="10.5" customHeight="1" x14ac:dyDescent="0.2">
      <c r="A35" s="242">
        <v>8</v>
      </c>
      <c r="B35" s="40" t="s">
        <v>195</v>
      </c>
      <c r="C35" s="249"/>
      <c r="D35" s="571">
        <v>3647</v>
      </c>
      <c r="E35" s="571"/>
      <c r="F35" s="571">
        <v>2</v>
      </c>
      <c r="G35" s="571"/>
      <c r="H35" s="571"/>
      <c r="I35" s="571">
        <v>3647</v>
      </c>
      <c r="J35" s="571"/>
      <c r="K35" s="571">
        <v>2</v>
      </c>
      <c r="L35" s="571"/>
      <c r="M35" s="571"/>
      <c r="N35" s="571">
        <v>2751</v>
      </c>
      <c r="O35" s="571"/>
      <c r="P35" s="1493">
        <v>75</v>
      </c>
      <c r="Q35" s="1494"/>
    </row>
    <row r="36" spans="1:17" ht="10.5" customHeight="1" x14ac:dyDescent="0.2">
      <c r="A36" s="1495">
        <v>9</v>
      </c>
      <c r="B36" s="1496" t="s">
        <v>196</v>
      </c>
      <c r="C36" s="1497"/>
      <c r="D36" s="1498">
        <v>0</v>
      </c>
      <c r="E36" s="1498"/>
      <c r="F36" s="1498">
        <v>0</v>
      </c>
      <c r="G36" s="1498"/>
      <c r="H36" s="1498"/>
      <c r="I36" s="1498">
        <v>0</v>
      </c>
      <c r="J36" s="1498"/>
      <c r="K36" s="1498">
        <v>0</v>
      </c>
      <c r="L36" s="1498"/>
      <c r="M36" s="1498"/>
      <c r="N36" s="1498">
        <v>0</v>
      </c>
      <c r="O36" s="1498"/>
      <c r="P36" s="1493">
        <v>0</v>
      </c>
      <c r="Q36" s="1494"/>
    </row>
    <row r="37" spans="1:17" ht="10.5" customHeight="1" x14ac:dyDescent="0.2">
      <c r="A37" s="242">
        <v>10</v>
      </c>
      <c r="B37" s="40" t="s">
        <v>1131</v>
      </c>
      <c r="C37" s="249"/>
      <c r="D37" s="571">
        <v>411</v>
      </c>
      <c r="E37" s="571"/>
      <c r="F37" s="571">
        <v>0</v>
      </c>
      <c r="G37" s="571"/>
      <c r="H37" s="571"/>
      <c r="I37" s="571">
        <v>411</v>
      </c>
      <c r="J37" s="571"/>
      <c r="K37" s="571">
        <v>0</v>
      </c>
      <c r="L37" s="571"/>
      <c r="M37" s="571"/>
      <c r="N37" s="571">
        <v>436</v>
      </c>
      <c r="O37" s="571"/>
      <c r="P37" s="1493">
        <v>106</v>
      </c>
      <c r="Q37" s="1494"/>
    </row>
    <row r="38" spans="1:17" ht="10.5" customHeight="1" x14ac:dyDescent="0.2">
      <c r="A38" s="1495">
        <v>11</v>
      </c>
      <c r="B38" s="247" t="s">
        <v>1130</v>
      </c>
      <c r="C38" s="1497"/>
      <c r="D38" s="1498">
        <v>0</v>
      </c>
      <c r="E38" s="1498"/>
      <c r="F38" s="1498">
        <v>0</v>
      </c>
      <c r="G38" s="1498"/>
      <c r="H38" s="1498"/>
      <c r="I38" s="1498">
        <v>0</v>
      </c>
      <c r="J38" s="1498"/>
      <c r="K38" s="1498">
        <v>0</v>
      </c>
      <c r="L38" s="1498"/>
      <c r="M38" s="1498"/>
      <c r="N38" s="1498">
        <v>0</v>
      </c>
      <c r="O38" s="1498"/>
      <c r="P38" s="1493">
        <v>0</v>
      </c>
      <c r="Q38" s="1494"/>
    </row>
    <row r="39" spans="1:17" ht="10.5" customHeight="1" x14ac:dyDescent="0.2">
      <c r="A39" s="1495">
        <v>12</v>
      </c>
      <c r="B39" s="1496" t="s">
        <v>199</v>
      </c>
      <c r="C39" s="1497"/>
      <c r="D39" s="1498">
        <v>0</v>
      </c>
      <c r="E39" s="1498"/>
      <c r="F39" s="1498">
        <v>0</v>
      </c>
      <c r="G39" s="1498"/>
      <c r="H39" s="1498"/>
      <c r="I39" s="1498">
        <v>0</v>
      </c>
      <c r="J39" s="1498"/>
      <c r="K39" s="1498">
        <v>0</v>
      </c>
      <c r="L39" s="1498"/>
      <c r="M39" s="1498"/>
      <c r="N39" s="1498">
        <v>0</v>
      </c>
      <c r="O39" s="1498"/>
      <c r="P39" s="1493">
        <v>0</v>
      </c>
      <c r="Q39" s="1494"/>
    </row>
    <row r="40" spans="1:17" ht="10.5" customHeight="1" x14ac:dyDescent="0.2">
      <c r="A40" s="242">
        <v>13</v>
      </c>
      <c r="B40" s="40" t="s">
        <v>1129</v>
      </c>
      <c r="C40" s="249"/>
      <c r="D40" s="571">
        <v>8707</v>
      </c>
      <c r="E40" s="571"/>
      <c r="F40" s="571">
        <v>0</v>
      </c>
      <c r="G40" s="571"/>
      <c r="H40" s="571"/>
      <c r="I40" s="571">
        <v>8707</v>
      </c>
      <c r="J40" s="571"/>
      <c r="K40" s="571">
        <v>0</v>
      </c>
      <c r="L40" s="571"/>
      <c r="M40" s="571"/>
      <c r="N40" s="571">
        <v>10095</v>
      </c>
      <c r="O40" s="571"/>
      <c r="P40" s="1493">
        <v>116</v>
      </c>
      <c r="Q40" s="1499"/>
    </row>
    <row r="41" spans="1:17" ht="10.5" customHeight="1" thickBot="1" x14ac:dyDescent="0.25">
      <c r="A41" s="251">
        <v>14</v>
      </c>
      <c r="B41" s="71" t="s">
        <v>86</v>
      </c>
      <c r="C41" s="252"/>
      <c r="D41" s="260">
        <f>SUM(D28:D40)</f>
        <v>54774</v>
      </c>
      <c r="E41" s="260"/>
      <c r="F41" s="260">
        <f>SUM(F28:F40)</f>
        <v>5745</v>
      </c>
      <c r="G41" s="260"/>
      <c r="H41" s="260"/>
      <c r="I41" s="260">
        <f>SUM(I28:I40)</f>
        <v>54774</v>
      </c>
      <c r="J41" s="260"/>
      <c r="K41" s="260">
        <f>SUM(K28:K40)</f>
        <v>5745</v>
      </c>
      <c r="L41" s="260"/>
      <c r="M41" s="260"/>
      <c r="N41" s="260">
        <f>SUM(N28:N40)</f>
        <v>49390</v>
      </c>
      <c r="O41" s="260"/>
      <c r="P41" s="261">
        <v>82</v>
      </c>
      <c r="Q41" s="1500"/>
    </row>
    <row r="42" spans="1:17" ht="7.5" customHeight="1" x14ac:dyDescent="0.25">
      <c r="A42" s="38"/>
      <c r="B42" s="38"/>
      <c r="C42" s="38"/>
      <c r="D42" s="38"/>
      <c r="E42" s="38"/>
      <c r="F42" s="38"/>
      <c r="G42" s="38"/>
      <c r="H42" s="38"/>
      <c r="I42" s="38"/>
      <c r="J42" s="38"/>
      <c r="K42" s="38"/>
      <c r="L42" s="38"/>
      <c r="M42" s="38"/>
      <c r="N42" s="38"/>
      <c r="O42" s="38"/>
      <c r="P42" s="38"/>
      <c r="Q42" s="38"/>
    </row>
    <row r="43" spans="1:17" ht="9" customHeight="1" x14ac:dyDescent="0.2">
      <c r="A43" s="2569" t="s">
        <v>935</v>
      </c>
      <c r="B43" s="2569"/>
      <c r="C43" s="2569"/>
      <c r="D43" s="2569"/>
      <c r="E43" s="2569"/>
      <c r="F43" s="2569"/>
      <c r="G43" s="2569"/>
      <c r="H43" s="2569"/>
      <c r="I43" s="2569"/>
      <c r="J43" s="2569"/>
      <c r="K43" s="2569"/>
      <c r="L43" s="2569"/>
      <c r="M43" s="2569"/>
      <c r="N43" s="2569"/>
      <c r="O43" s="2569"/>
      <c r="P43" s="2569"/>
      <c r="Q43" s="2569"/>
    </row>
  </sheetData>
  <mergeCells count="37">
    <mergeCell ref="M6:N6"/>
    <mergeCell ref="O6:P6"/>
    <mergeCell ref="C7:D7"/>
    <mergeCell ref="E7:F7"/>
    <mergeCell ref="H7:I7"/>
    <mergeCell ref="J7:K7"/>
    <mergeCell ref="M7:N7"/>
    <mergeCell ref="O7:P7"/>
    <mergeCell ref="A1:Q1"/>
    <mergeCell ref="A2:P2"/>
    <mergeCell ref="A23:B23"/>
    <mergeCell ref="C23:Q23"/>
    <mergeCell ref="C25:F25"/>
    <mergeCell ref="H25:K25"/>
    <mergeCell ref="M25:P25"/>
    <mergeCell ref="A3:B3"/>
    <mergeCell ref="C3:Q3"/>
    <mergeCell ref="C5:F5"/>
    <mergeCell ref="H5:K5"/>
    <mergeCell ref="M5:P5"/>
    <mergeCell ref="C6:D6"/>
    <mergeCell ref="E6:F6"/>
    <mergeCell ref="H6:I6"/>
    <mergeCell ref="J6:K6"/>
    <mergeCell ref="E26:F26"/>
    <mergeCell ref="H26:I26"/>
    <mergeCell ref="J26:K26"/>
    <mergeCell ref="M26:N26"/>
    <mergeCell ref="A43:Q43"/>
    <mergeCell ref="O26:P26"/>
    <mergeCell ref="C27:D27"/>
    <mergeCell ref="E27:F27"/>
    <mergeCell ref="H27:I27"/>
    <mergeCell ref="J27:K27"/>
    <mergeCell ref="M27:N27"/>
    <mergeCell ref="O27:P27"/>
    <mergeCell ref="C26:D26"/>
  </mergeCells>
  <pageMargins left="0.5" right="0.5" top="0.5" bottom="0.5" header="0.3" footer="0.3"/>
  <pageSetup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zoomScaleSheetLayoutView="100" workbookViewId="0">
      <selection activeCell="D11" sqref="D11"/>
    </sheetView>
  </sheetViews>
  <sheetFormatPr defaultColWidth="9.140625" defaultRowHeight="9.75" customHeight="1" x14ac:dyDescent="0.2"/>
  <cols>
    <col min="1" max="1" width="2.85546875" style="37" customWidth="1"/>
    <col min="2" max="2" width="2.140625" style="37" customWidth="1"/>
    <col min="3" max="3" width="50.85546875" style="37" customWidth="1"/>
    <col min="4" max="4" width="6.5703125" style="37" customWidth="1"/>
    <col min="5" max="5" width="1.7109375" style="37" customWidth="1"/>
    <col min="6" max="6" width="5.85546875" style="37" customWidth="1"/>
    <col min="7" max="7" width="1.7109375" style="37" customWidth="1"/>
    <col min="8" max="8" width="5.85546875" style="37" customWidth="1"/>
    <col min="9" max="9" width="1.7109375" style="37" customWidth="1"/>
    <col min="10" max="10" width="5.85546875" style="37" customWidth="1"/>
    <col min="11" max="11" width="1.7109375" style="37" customWidth="1"/>
    <col min="12" max="12" width="5.42578125" style="37" customWidth="1"/>
    <col min="13" max="13" width="1.7109375" style="37" customWidth="1"/>
    <col min="14" max="14" width="5.85546875" style="37" customWidth="1"/>
    <col min="15" max="15" width="1.7109375" style="37" customWidth="1"/>
    <col min="16" max="16" width="6.85546875" style="37" customWidth="1"/>
    <col min="17" max="17" width="1.7109375" style="37" customWidth="1"/>
    <col min="18" max="18" width="5.42578125" style="37" customWidth="1"/>
    <col min="19" max="19" width="1.7109375" style="37" customWidth="1"/>
    <col min="20" max="20" width="5.85546875" style="37" customWidth="1"/>
    <col min="21" max="21" width="3.5703125" style="37" customWidth="1"/>
    <col min="22" max="22" width="8.28515625" style="37" customWidth="1"/>
    <col min="23" max="23" width="1.28515625" style="37" customWidth="1"/>
    <col min="24" max="24" width="9.140625" style="37" customWidth="1"/>
    <col min="25" max="16384" width="9.140625" style="37"/>
  </cols>
  <sheetData>
    <row r="1" spans="1:23" ht="14.25" customHeight="1" x14ac:dyDescent="0.25">
      <c r="A1" s="2253" t="s">
        <v>204</v>
      </c>
      <c r="B1" s="2253"/>
      <c r="C1" s="2253"/>
      <c r="D1" s="2253"/>
      <c r="E1" s="2253"/>
      <c r="F1" s="2253"/>
      <c r="G1" s="2253"/>
      <c r="H1" s="2253"/>
      <c r="I1" s="2253"/>
      <c r="J1" s="2253"/>
      <c r="K1" s="2253"/>
      <c r="L1" s="2253"/>
      <c r="M1" s="2253"/>
      <c r="N1" s="2253"/>
      <c r="O1" s="2253"/>
      <c r="P1" s="2253"/>
      <c r="Q1" s="2253"/>
      <c r="R1" s="2253"/>
      <c r="S1" s="2253"/>
      <c r="T1" s="2253"/>
      <c r="U1" s="2253"/>
      <c r="V1" s="2253"/>
      <c r="W1" s="2253"/>
    </row>
    <row r="2" spans="1:23"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38"/>
    </row>
    <row r="3" spans="1:23" ht="10.5" customHeight="1" x14ac:dyDescent="0.2">
      <c r="A3" s="2311" t="s">
        <v>1</v>
      </c>
      <c r="B3" s="2311"/>
      <c r="C3" s="2311"/>
      <c r="D3" s="2512" t="s">
        <v>1220</v>
      </c>
      <c r="E3" s="2513"/>
      <c r="F3" s="2513"/>
      <c r="G3" s="2513"/>
      <c r="H3" s="2513"/>
      <c r="I3" s="2513"/>
      <c r="J3" s="2513"/>
      <c r="K3" s="2513"/>
      <c r="L3" s="2513"/>
      <c r="M3" s="2513"/>
      <c r="N3" s="2513"/>
      <c r="O3" s="2513"/>
      <c r="P3" s="2513"/>
      <c r="Q3" s="2513"/>
      <c r="R3" s="2513"/>
      <c r="S3" s="2513"/>
      <c r="T3" s="2513"/>
      <c r="U3" s="2513"/>
      <c r="V3" s="2513"/>
      <c r="W3" s="2514"/>
    </row>
    <row r="4" spans="1:23" ht="10.5" customHeight="1" x14ac:dyDescent="0.2">
      <c r="D4" s="263" t="s">
        <v>3</v>
      </c>
      <c r="E4" s="263"/>
      <c r="F4" s="263" t="s">
        <v>4</v>
      </c>
      <c r="G4" s="263"/>
      <c r="H4" s="263" t="s">
        <v>5</v>
      </c>
      <c r="I4" s="263"/>
      <c r="J4" s="263" t="s">
        <v>6</v>
      </c>
      <c r="K4" s="263"/>
      <c r="L4" s="263" t="s">
        <v>7</v>
      </c>
      <c r="M4" s="263"/>
      <c r="N4" s="263" t="s">
        <v>8</v>
      </c>
      <c r="O4" s="263"/>
      <c r="P4" s="263" t="s">
        <v>9</v>
      </c>
      <c r="Q4" s="263"/>
      <c r="R4" s="263" t="s">
        <v>205</v>
      </c>
      <c r="S4" s="263"/>
      <c r="T4" s="263" t="s">
        <v>206</v>
      </c>
      <c r="U4" s="263"/>
      <c r="V4" s="263" t="s">
        <v>207</v>
      </c>
      <c r="W4" s="264"/>
    </row>
    <row r="5" spans="1:23" ht="10.5" customHeight="1" x14ac:dyDescent="0.2">
      <c r="A5" s="40"/>
      <c r="B5" s="40"/>
      <c r="C5" s="40"/>
      <c r="D5" s="2385" t="s">
        <v>208</v>
      </c>
      <c r="E5" s="2385"/>
      <c r="F5" s="2385"/>
      <c r="G5" s="2385"/>
      <c r="H5" s="2385"/>
      <c r="I5" s="2385"/>
      <c r="J5" s="2385"/>
      <c r="K5" s="2385"/>
      <c r="L5" s="2385"/>
      <c r="M5" s="2385"/>
      <c r="N5" s="2385"/>
      <c r="O5" s="2385"/>
      <c r="P5" s="2385"/>
      <c r="Q5" s="2385"/>
      <c r="R5" s="2385"/>
      <c r="S5" s="2385"/>
      <c r="T5" s="2385"/>
      <c r="U5" s="2385"/>
      <c r="V5" s="2385"/>
      <c r="W5" s="44"/>
    </row>
    <row r="6" spans="1:23" ht="10.5" customHeight="1" x14ac:dyDescent="0.2">
      <c r="A6" s="40"/>
      <c r="B6" s="40"/>
      <c r="C6" s="40"/>
      <c r="D6" s="45"/>
      <c r="E6" s="45"/>
      <c r="F6" s="45"/>
      <c r="G6" s="45"/>
      <c r="H6" s="45"/>
      <c r="I6" s="45"/>
      <c r="J6" s="45"/>
      <c r="K6" s="45"/>
      <c r="L6" s="45"/>
      <c r="M6" s="45"/>
      <c r="N6" s="45"/>
      <c r="O6" s="45"/>
      <c r="P6" s="45"/>
      <c r="Q6" s="45"/>
      <c r="R6" s="45"/>
      <c r="S6" s="45"/>
      <c r="T6" s="45"/>
      <c r="U6" s="2387" t="s">
        <v>209</v>
      </c>
      <c r="V6" s="2387"/>
      <c r="W6" s="45"/>
    </row>
    <row r="7" spans="1:23" ht="10.5" customHeight="1" x14ac:dyDescent="0.2">
      <c r="A7" s="40"/>
      <c r="B7" s="40"/>
      <c r="C7" s="40"/>
      <c r="D7" s="45"/>
      <c r="E7" s="45"/>
      <c r="F7" s="45"/>
      <c r="G7" s="45"/>
      <c r="H7" s="45"/>
      <c r="I7" s="45"/>
      <c r="J7" s="45"/>
      <c r="K7" s="45"/>
      <c r="L7" s="45"/>
      <c r="M7" s="45"/>
      <c r="N7" s="45"/>
      <c r="O7" s="45"/>
      <c r="P7" s="45"/>
      <c r="Q7" s="45"/>
      <c r="R7" s="45"/>
      <c r="S7" s="45"/>
      <c r="T7" s="45"/>
      <c r="U7" s="2387" t="s">
        <v>147</v>
      </c>
      <c r="V7" s="2387"/>
      <c r="W7" s="45"/>
    </row>
    <row r="8" spans="1:23" ht="10.5" customHeight="1" x14ac:dyDescent="0.2">
      <c r="A8" s="40"/>
      <c r="B8" s="40"/>
      <c r="C8" s="40"/>
      <c r="D8" s="45"/>
      <c r="E8" s="45"/>
      <c r="F8" s="45"/>
      <c r="G8" s="45"/>
      <c r="H8" s="45"/>
      <c r="I8" s="45"/>
      <c r="J8" s="45"/>
      <c r="K8" s="45"/>
      <c r="L8" s="45"/>
      <c r="M8" s="45"/>
      <c r="N8" s="45"/>
      <c r="O8" s="45"/>
      <c r="P8" s="45"/>
      <c r="Q8" s="45"/>
      <c r="R8" s="45"/>
      <c r="S8" s="45"/>
      <c r="T8" s="45"/>
      <c r="U8" s="2387" t="s">
        <v>169</v>
      </c>
      <c r="V8" s="2387"/>
      <c r="W8" s="45"/>
    </row>
    <row r="9" spans="1:23" ht="10.5" customHeight="1" x14ac:dyDescent="0.2">
      <c r="A9" s="40"/>
      <c r="B9" s="40"/>
      <c r="C9" s="40"/>
      <c r="D9" s="45"/>
      <c r="E9" s="45"/>
      <c r="F9" s="45"/>
      <c r="G9" s="45"/>
      <c r="H9" s="45"/>
      <c r="I9" s="45"/>
      <c r="J9" s="45"/>
      <c r="K9" s="45"/>
      <c r="L9" s="45"/>
      <c r="M9" s="45"/>
      <c r="N9" s="45"/>
      <c r="O9" s="45"/>
      <c r="P9" s="45"/>
      <c r="Q9" s="45"/>
      <c r="R9" s="45"/>
      <c r="S9" s="45"/>
      <c r="T9" s="2387" t="s">
        <v>210</v>
      </c>
      <c r="U9" s="2387"/>
      <c r="V9" s="2387"/>
      <c r="W9" s="45"/>
    </row>
    <row r="10" spans="1:23" ht="10.5" customHeight="1" x14ac:dyDescent="0.2">
      <c r="A10" s="40"/>
      <c r="B10" s="2573" t="s">
        <v>185</v>
      </c>
      <c r="C10" s="2573"/>
      <c r="D10" s="265" t="s">
        <v>211</v>
      </c>
      <c r="E10" s="236"/>
      <c r="F10" s="265" t="s">
        <v>212</v>
      </c>
      <c r="G10" s="236"/>
      <c r="H10" s="265" t="s">
        <v>213</v>
      </c>
      <c r="I10" s="236"/>
      <c r="J10" s="265" t="s">
        <v>214</v>
      </c>
      <c r="K10" s="236"/>
      <c r="L10" s="265" t="s">
        <v>215</v>
      </c>
      <c r="M10" s="236"/>
      <c r="N10" s="265" t="s">
        <v>216</v>
      </c>
      <c r="O10" s="236"/>
      <c r="P10" s="265" t="s">
        <v>217</v>
      </c>
      <c r="Q10" s="236"/>
      <c r="R10" s="265" t="s">
        <v>218</v>
      </c>
      <c r="S10" s="236"/>
      <c r="T10" s="236" t="s">
        <v>219</v>
      </c>
      <c r="U10" s="2564" t="s">
        <v>220</v>
      </c>
      <c r="V10" s="2564"/>
      <c r="W10" s="45"/>
    </row>
    <row r="11" spans="1:23" ht="10.5" customHeight="1" x14ac:dyDescent="0.2">
      <c r="A11" s="40">
        <v>1</v>
      </c>
      <c r="B11" s="2309" t="s">
        <v>188</v>
      </c>
      <c r="C11" s="2309"/>
      <c r="D11" s="1983">
        <v>7514</v>
      </c>
      <c r="E11" s="1984"/>
      <c r="F11" s="1984">
        <v>0</v>
      </c>
      <c r="G11" s="1984"/>
      <c r="H11" s="1984">
        <v>4151</v>
      </c>
      <c r="I11" s="1984"/>
      <c r="J11" s="1984">
        <v>0</v>
      </c>
      <c r="K11" s="1984"/>
      <c r="L11" s="1984">
        <v>104</v>
      </c>
      <c r="M11" s="1984"/>
      <c r="N11" s="1984">
        <v>0</v>
      </c>
      <c r="O11" s="1984"/>
      <c r="P11" s="1984">
        <v>877</v>
      </c>
      <c r="Q11" s="1984"/>
      <c r="R11" s="1984">
        <v>480</v>
      </c>
      <c r="S11" s="1984"/>
      <c r="T11" s="1984">
        <v>0</v>
      </c>
      <c r="U11" s="1984"/>
      <c r="V11" s="1984">
        <f>SUM(D11:T11)</f>
        <v>13126</v>
      </c>
      <c r="W11" s="266"/>
    </row>
    <row r="12" spans="1:23" ht="10.5" customHeight="1" x14ac:dyDescent="0.2">
      <c r="A12" s="267">
        <v>2</v>
      </c>
      <c r="B12" s="2572" t="s">
        <v>189</v>
      </c>
      <c r="C12" s="2572"/>
      <c r="D12" s="1985">
        <v>0</v>
      </c>
      <c r="E12" s="1986"/>
      <c r="F12" s="1986">
        <v>0</v>
      </c>
      <c r="G12" s="1986"/>
      <c r="H12" s="1986">
        <v>0</v>
      </c>
      <c r="I12" s="1986"/>
      <c r="J12" s="1986">
        <v>0</v>
      </c>
      <c r="K12" s="1986"/>
      <c r="L12" s="1986">
        <v>0</v>
      </c>
      <c r="M12" s="1986"/>
      <c r="N12" s="1986">
        <v>0</v>
      </c>
      <c r="O12" s="1986"/>
      <c r="P12" s="1986">
        <v>0</v>
      </c>
      <c r="Q12" s="1986"/>
      <c r="R12" s="1986">
        <v>0</v>
      </c>
      <c r="S12" s="1986"/>
      <c r="T12" s="1986">
        <v>0</v>
      </c>
      <c r="U12" s="1986"/>
      <c r="V12" s="1986">
        <f>SUM(D12:T12)</f>
        <v>0</v>
      </c>
      <c r="W12" s="268"/>
    </row>
    <row r="13" spans="1:23" ht="10.5" customHeight="1" x14ac:dyDescent="0.2">
      <c r="A13" s="40">
        <v>3</v>
      </c>
      <c r="B13" s="2309" t="s">
        <v>190</v>
      </c>
      <c r="C13" s="2309"/>
      <c r="D13" s="1987">
        <v>0</v>
      </c>
      <c r="E13" s="1978"/>
      <c r="F13" s="1978">
        <v>0</v>
      </c>
      <c r="G13" s="1978"/>
      <c r="H13" s="1978">
        <v>0</v>
      </c>
      <c r="I13" s="1978"/>
      <c r="J13" s="1978">
        <v>0</v>
      </c>
      <c r="K13" s="1978"/>
      <c r="L13" s="1978">
        <v>0</v>
      </c>
      <c r="M13" s="1978"/>
      <c r="N13" s="1978">
        <v>0</v>
      </c>
      <c r="O13" s="1978"/>
      <c r="P13" s="1978">
        <v>0</v>
      </c>
      <c r="Q13" s="1978"/>
      <c r="R13" s="1978">
        <v>0</v>
      </c>
      <c r="S13" s="1978"/>
      <c r="T13" s="1978">
        <v>0</v>
      </c>
      <c r="U13" s="1978"/>
      <c r="V13" s="1986">
        <f t="shared" ref="V13:V22" si="0">SUM(D13:T13)</f>
        <v>0</v>
      </c>
      <c r="W13" s="268"/>
    </row>
    <row r="14" spans="1:23" ht="10.5" customHeight="1" x14ac:dyDescent="0.2">
      <c r="A14" s="267">
        <v>4</v>
      </c>
      <c r="B14" s="2572" t="s">
        <v>191</v>
      </c>
      <c r="C14" s="2572"/>
      <c r="D14" s="1985">
        <v>0</v>
      </c>
      <c r="E14" s="1986"/>
      <c r="F14" s="1986">
        <v>0</v>
      </c>
      <c r="G14" s="1986"/>
      <c r="H14" s="1986">
        <v>1792</v>
      </c>
      <c r="I14" s="1986"/>
      <c r="J14" s="1986">
        <v>0</v>
      </c>
      <c r="K14" s="1986"/>
      <c r="L14" s="1986">
        <v>83</v>
      </c>
      <c r="M14" s="1986"/>
      <c r="N14" s="1986">
        <v>0</v>
      </c>
      <c r="O14" s="1986"/>
      <c r="P14" s="1986">
        <v>48</v>
      </c>
      <c r="Q14" s="1986"/>
      <c r="R14" s="1986">
        <v>4</v>
      </c>
      <c r="S14" s="1986"/>
      <c r="T14" s="1986">
        <v>0</v>
      </c>
      <c r="U14" s="1986"/>
      <c r="V14" s="1986">
        <f t="shared" si="0"/>
        <v>1927</v>
      </c>
      <c r="W14" s="268"/>
    </row>
    <row r="15" spans="1:23" ht="10.5" customHeight="1" x14ac:dyDescent="0.2">
      <c r="A15" s="40">
        <v>5</v>
      </c>
      <c r="B15" s="2309" t="s">
        <v>192</v>
      </c>
      <c r="C15" s="2309"/>
      <c r="D15" s="1987">
        <v>0</v>
      </c>
      <c r="E15" s="1978"/>
      <c r="F15" s="1978">
        <v>0</v>
      </c>
      <c r="G15" s="1978"/>
      <c r="H15" s="1978">
        <v>0</v>
      </c>
      <c r="I15" s="1978"/>
      <c r="J15" s="1978">
        <v>0</v>
      </c>
      <c r="K15" s="1978"/>
      <c r="L15" s="1978">
        <v>0</v>
      </c>
      <c r="M15" s="1978"/>
      <c r="N15" s="1978">
        <v>0</v>
      </c>
      <c r="O15" s="1978"/>
      <c r="P15" s="1978">
        <v>0</v>
      </c>
      <c r="Q15" s="1978"/>
      <c r="R15" s="1978">
        <v>0</v>
      </c>
      <c r="S15" s="1978"/>
      <c r="T15" s="1978">
        <v>0</v>
      </c>
      <c r="U15" s="1978"/>
      <c r="V15" s="1986">
        <f t="shared" si="0"/>
        <v>0</v>
      </c>
      <c r="W15" s="268"/>
    </row>
    <row r="16" spans="1:23" ht="10.5" customHeight="1" x14ac:dyDescent="0.2">
      <c r="A16" s="267">
        <v>6</v>
      </c>
      <c r="B16" s="2572" t="s">
        <v>193</v>
      </c>
      <c r="C16" s="2572"/>
      <c r="D16" s="1985">
        <v>250</v>
      </c>
      <c r="E16" s="1986"/>
      <c r="F16" s="1986">
        <v>0</v>
      </c>
      <c r="G16" s="1986"/>
      <c r="H16" s="1986">
        <v>35</v>
      </c>
      <c r="I16" s="1986"/>
      <c r="J16" s="1986">
        <v>0</v>
      </c>
      <c r="K16" s="1986"/>
      <c r="L16" s="1986">
        <v>28</v>
      </c>
      <c r="M16" s="1986"/>
      <c r="N16" s="1986">
        <v>0</v>
      </c>
      <c r="O16" s="1986"/>
      <c r="P16" s="1986">
        <v>37016</v>
      </c>
      <c r="Q16" s="1986"/>
      <c r="R16" s="1986">
        <v>182</v>
      </c>
      <c r="S16" s="1986"/>
      <c r="T16" s="1986">
        <v>0</v>
      </c>
      <c r="U16" s="1986"/>
      <c r="V16" s="1986">
        <f t="shared" si="0"/>
        <v>37511</v>
      </c>
      <c r="W16" s="268"/>
    </row>
    <row r="17" spans="1:23" ht="10.5" customHeight="1" x14ac:dyDescent="0.2">
      <c r="A17" s="40">
        <v>7</v>
      </c>
      <c r="B17" s="2309" t="s">
        <v>194</v>
      </c>
      <c r="C17" s="2309"/>
      <c r="D17" s="1987">
        <v>47</v>
      </c>
      <c r="E17" s="1978"/>
      <c r="F17" s="1978">
        <v>0</v>
      </c>
      <c r="G17" s="1978"/>
      <c r="H17" s="1978">
        <v>16</v>
      </c>
      <c r="I17" s="1978"/>
      <c r="J17" s="1978">
        <v>0</v>
      </c>
      <c r="K17" s="1978"/>
      <c r="L17" s="1978">
        <v>5</v>
      </c>
      <c r="M17" s="1978"/>
      <c r="N17" s="1978">
        <v>1119</v>
      </c>
      <c r="O17" s="1978"/>
      <c r="P17" s="1978">
        <v>29</v>
      </c>
      <c r="Q17" s="1978"/>
      <c r="R17" s="1978">
        <v>8</v>
      </c>
      <c r="S17" s="1978"/>
      <c r="T17" s="1978">
        <v>0</v>
      </c>
      <c r="U17" s="1978"/>
      <c r="V17" s="1986">
        <f t="shared" si="0"/>
        <v>1224</v>
      </c>
      <c r="W17" s="268"/>
    </row>
    <row r="18" spans="1:23" ht="10.5" customHeight="1" x14ac:dyDescent="0.2">
      <c r="A18" s="267">
        <v>8</v>
      </c>
      <c r="B18" s="2572" t="s">
        <v>195</v>
      </c>
      <c r="C18" s="2572"/>
      <c r="D18" s="1985">
        <v>0</v>
      </c>
      <c r="E18" s="1986"/>
      <c r="F18" s="1986">
        <v>0</v>
      </c>
      <c r="G18" s="1986"/>
      <c r="H18" s="1986">
        <v>15</v>
      </c>
      <c r="I18" s="1986"/>
      <c r="J18" s="1986">
        <v>1115</v>
      </c>
      <c r="K18" s="1986"/>
      <c r="L18" s="1986">
        <v>0</v>
      </c>
      <c r="M18" s="1986"/>
      <c r="N18" s="1986">
        <v>2713</v>
      </c>
      <c r="O18" s="1986"/>
      <c r="P18" s="1986">
        <v>79</v>
      </c>
      <c r="Q18" s="1986"/>
      <c r="R18" s="1986">
        <v>6</v>
      </c>
      <c r="S18" s="1986"/>
      <c r="T18" s="1986">
        <v>0</v>
      </c>
      <c r="U18" s="1986"/>
      <c r="V18" s="1986">
        <f t="shared" si="0"/>
        <v>3928</v>
      </c>
      <c r="W18" s="268"/>
    </row>
    <row r="19" spans="1:23" ht="10.5" customHeight="1" x14ac:dyDescent="0.2">
      <c r="A19" s="40">
        <v>9</v>
      </c>
      <c r="B19" s="2309" t="s">
        <v>196</v>
      </c>
      <c r="C19" s="2309"/>
      <c r="D19" s="1987">
        <v>0</v>
      </c>
      <c r="E19" s="1978"/>
      <c r="F19" s="1978">
        <v>0</v>
      </c>
      <c r="G19" s="1978"/>
      <c r="H19" s="1978">
        <v>0</v>
      </c>
      <c r="I19" s="1978"/>
      <c r="J19" s="1978">
        <v>0</v>
      </c>
      <c r="K19" s="1978"/>
      <c r="L19" s="1978">
        <v>0</v>
      </c>
      <c r="M19" s="1978"/>
      <c r="N19" s="1978">
        <v>0</v>
      </c>
      <c r="O19" s="1978"/>
      <c r="P19" s="1978">
        <v>0</v>
      </c>
      <c r="Q19" s="1978"/>
      <c r="R19" s="1978">
        <v>0</v>
      </c>
      <c r="S19" s="1978"/>
      <c r="T19" s="1978">
        <v>0</v>
      </c>
      <c r="U19" s="1978"/>
      <c r="V19" s="1986">
        <f t="shared" si="0"/>
        <v>0</v>
      </c>
      <c r="W19" s="268"/>
    </row>
    <row r="20" spans="1:23" ht="11.25" customHeight="1" x14ac:dyDescent="0.2">
      <c r="A20" s="267">
        <v>10</v>
      </c>
      <c r="B20" s="2572" t="s">
        <v>1132</v>
      </c>
      <c r="C20" s="2572"/>
      <c r="D20" s="1985">
        <v>0</v>
      </c>
      <c r="E20" s="1986"/>
      <c r="F20" s="1986">
        <v>0</v>
      </c>
      <c r="G20" s="1986"/>
      <c r="H20" s="1986">
        <v>0</v>
      </c>
      <c r="I20" s="1986"/>
      <c r="J20" s="1986">
        <v>0</v>
      </c>
      <c r="K20" s="1986"/>
      <c r="L20" s="1986">
        <v>0</v>
      </c>
      <c r="M20" s="1986"/>
      <c r="N20" s="1986">
        <v>0</v>
      </c>
      <c r="O20" s="1986"/>
      <c r="P20" s="1986">
        <v>429</v>
      </c>
      <c r="Q20" s="1986"/>
      <c r="R20" s="1986">
        <v>0</v>
      </c>
      <c r="S20" s="1986"/>
      <c r="T20" s="1986">
        <v>0</v>
      </c>
      <c r="U20" s="1986"/>
      <c r="V20" s="1986">
        <f t="shared" si="0"/>
        <v>429</v>
      </c>
      <c r="W20" s="268"/>
    </row>
    <row r="21" spans="1:23" ht="10.5" customHeight="1" x14ac:dyDescent="0.2">
      <c r="A21" s="40">
        <v>11</v>
      </c>
      <c r="B21" s="2309" t="s">
        <v>198</v>
      </c>
      <c r="C21" s="2309"/>
      <c r="D21" s="1987">
        <v>0</v>
      </c>
      <c r="E21" s="1978"/>
      <c r="F21" s="1978">
        <v>0</v>
      </c>
      <c r="G21" s="1978"/>
      <c r="H21" s="1978">
        <v>0</v>
      </c>
      <c r="I21" s="1978"/>
      <c r="J21" s="1978">
        <v>0</v>
      </c>
      <c r="K21" s="1978"/>
      <c r="L21" s="1978">
        <v>0</v>
      </c>
      <c r="M21" s="1978"/>
      <c r="N21" s="1978">
        <v>0</v>
      </c>
      <c r="O21" s="1978"/>
      <c r="P21" s="1978">
        <v>0</v>
      </c>
      <c r="Q21" s="1978"/>
      <c r="R21" s="1978">
        <v>0</v>
      </c>
      <c r="S21" s="1978"/>
      <c r="T21" s="1978">
        <v>0</v>
      </c>
      <c r="U21" s="1978"/>
      <c r="V21" s="1986">
        <f t="shared" si="0"/>
        <v>0</v>
      </c>
      <c r="W21" s="268"/>
    </row>
    <row r="22" spans="1:23" ht="10.5" customHeight="1" x14ac:dyDescent="0.2">
      <c r="A22" s="267">
        <v>12</v>
      </c>
      <c r="B22" s="2572" t="s">
        <v>199</v>
      </c>
      <c r="C22" s="2572"/>
      <c r="D22" s="1985">
        <v>0</v>
      </c>
      <c r="E22" s="1986"/>
      <c r="F22" s="1986">
        <v>0</v>
      </c>
      <c r="G22" s="1986"/>
      <c r="H22" s="1986">
        <v>0</v>
      </c>
      <c r="I22" s="1986"/>
      <c r="J22" s="1986">
        <v>0</v>
      </c>
      <c r="K22" s="1986"/>
      <c r="L22" s="1986">
        <v>0</v>
      </c>
      <c r="M22" s="1986"/>
      <c r="N22" s="1986">
        <v>0</v>
      </c>
      <c r="O22" s="1986"/>
      <c r="P22" s="1986">
        <v>0</v>
      </c>
      <c r="Q22" s="1986"/>
      <c r="R22" s="1986">
        <v>0</v>
      </c>
      <c r="S22" s="1986"/>
      <c r="T22" s="1986">
        <v>0</v>
      </c>
      <c r="U22" s="1986"/>
      <c r="V22" s="1986">
        <f t="shared" si="0"/>
        <v>0</v>
      </c>
      <c r="W22" s="268"/>
    </row>
    <row r="23" spans="1:23" ht="11.25" customHeight="1" x14ac:dyDescent="0.2">
      <c r="A23" s="40">
        <v>13</v>
      </c>
      <c r="B23" s="2508" t="s">
        <v>1133</v>
      </c>
      <c r="C23" s="2508"/>
      <c r="D23" s="1987">
        <v>7393</v>
      </c>
      <c r="E23" s="1978"/>
      <c r="F23" s="1978">
        <v>0</v>
      </c>
      <c r="G23" s="1978"/>
      <c r="H23" s="1978">
        <v>173</v>
      </c>
      <c r="I23" s="1978"/>
      <c r="J23" s="1978">
        <v>0</v>
      </c>
      <c r="K23" s="1978"/>
      <c r="L23" s="1978">
        <v>0</v>
      </c>
      <c r="M23" s="1978"/>
      <c r="N23" s="1978">
        <v>0</v>
      </c>
      <c r="O23" s="1978"/>
      <c r="P23" s="1978">
        <v>4843</v>
      </c>
      <c r="Q23" s="1978"/>
      <c r="R23" s="1978">
        <v>0</v>
      </c>
      <c r="S23" s="1978"/>
      <c r="T23" s="1978">
        <v>1870</v>
      </c>
      <c r="U23" s="1978"/>
      <c r="V23" s="1978">
        <f>SUM(D23:T23)</f>
        <v>14279</v>
      </c>
      <c r="W23" s="269"/>
    </row>
    <row r="24" spans="1:23" ht="10.5" customHeight="1" thickBot="1" x14ac:dyDescent="0.25">
      <c r="A24" s="71">
        <v>14</v>
      </c>
      <c r="B24" s="2574" t="s">
        <v>86</v>
      </c>
      <c r="C24" s="2574"/>
      <c r="D24" s="1988">
        <f>SUM(D11:D23)</f>
        <v>15204</v>
      </c>
      <c r="E24" s="1981"/>
      <c r="F24" s="1981">
        <f>SUM(F11:F23)</f>
        <v>0</v>
      </c>
      <c r="G24" s="1981"/>
      <c r="H24" s="1981">
        <f>SUM(H11:H23)</f>
        <v>6182</v>
      </c>
      <c r="I24" s="1981"/>
      <c r="J24" s="1981">
        <f>SUM(J11:J23)</f>
        <v>1115</v>
      </c>
      <c r="K24" s="1981"/>
      <c r="L24" s="1981">
        <f>SUM(L11:L23)</f>
        <v>220</v>
      </c>
      <c r="M24" s="1981"/>
      <c r="N24" s="1981">
        <f>SUM(N11:N23)</f>
        <v>3832</v>
      </c>
      <c r="O24" s="1981"/>
      <c r="P24" s="1981">
        <f>SUM(P11:P23)</f>
        <v>43321</v>
      </c>
      <c r="Q24" s="1981"/>
      <c r="R24" s="1981">
        <f>SUM(R11:R23)</f>
        <v>680</v>
      </c>
      <c r="S24" s="1981"/>
      <c r="T24" s="1981">
        <f>SUM(T11:T23)</f>
        <v>1870</v>
      </c>
      <c r="U24" s="1981"/>
      <c r="V24" s="1981">
        <f>SUM(V11:V23)</f>
        <v>72424</v>
      </c>
      <c r="W24" s="270"/>
    </row>
    <row r="25" spans="1:23" ht="10.5" customHeight="1" x14ac:dyDescent="0.25">
      <c r="A25" s="38"/>
      <c r="B25" s="38"/>
      <c r="C25" s="38"/>
      <c r="D25" s="38"/>
      <c r="E25" s="38"/>
      <c r="F25" s="38"/>
      <c r="G25" s="38"/>
      <c r="H25" s="38"/>
      <c r="I25" s="38"/>
      <c r="J25" s="38"/>
      <c r="K25" s="38"/>
      <c r="L25" s="38"/>
      <c r="M25" s="38"/>
      <c r="N25" s="38"/>
      <c r="O25" s="38"/>
      <c r="P25" s="38"/>
      <c r="Q25" s="38"/>
      <c r="R25" s="38"/>
      <c r="S25" s="38"/>
      <c r="T25" s="38"/>
      <c r="U25" s="38"/>
      <c r="V25" s="38"/>
      <c r="W25" s="38"/>
    </row>
    <row r="26" spans="1:23" ht="10.5" customHeight="1" x14ac:dyDescent="0.2">
      <c r="A26" s="2311" t="s">
        <v>1</v>
      </c>
      <c r="B26" s="2311"/>
      <c r="C26" s="2311"/>
      <c r="D26" s="2509" t="s">
        <v>2</v>
      </c>
      <c r="E26" s="2510"/>
      <c r="F26" s="2510"/>
      <c r="G26" s="2510"/>
      <c r="H26" s="2510"/>
      <c r="I26" s="2510"/>
      <c r="J26" s="2510"/>
      <c r="K26" s="2510"/>
      <c r="L26" s="2510"/>
      <c r="M26" s="2510"/>
      <c r="N26" s="2510"/>
      <c r="O26" s="2510"/>
      <c r="P26" s="2510"/>
      <c r="Q26" s="2510"/>
      <c r="R26" s="2510"/>
      <c r="S26" s="2510"/>
      <c r="T26" s="2510"/>
      <c r="U26" s="2510"/>
      <c r="V26" s="2510"/>
      <c r="W26" s="2511"/>
    </row>
    <row r="27" spans="1:23" ht="10.5" customHeight="1" x14ac:dyDescent="0.2">
      <c r="D27" s="263" t="s">
        <v>3</v>
      </c>
      <c r="E27" s="263"/>
      <c r="F27" s="263" t="s">
        <v>4</v>
      </c>
      <c r="G27" s="263"/>
      <c r="H27" s="263" t="s">
        <v>5</v>
      </c>
      <c r="I27" s="263"/>
      <c r="J27" s="263" t="s">
        <v>6</v>
      </c>
      <c r="K27" s="263"/>
      <c r="L27" s="263" t="s">
        <v>7</v>
      </c>
      <c r="M27" s="263"/>
      <c r="N27" s="263" t="s">
        <v>8</v>
      </c>
      <c r="O27" s="263"/>
      <c r="P27" s="263" t="s">
        <v>9</v>
      </c>
      <c r="Q27" s="263"/>
      <c r="R27" s="263" t="s">
        <v>205</v>
      </c>
      <c r="S27" s="263"/>
      <c r="T27" s="263" t="s">
        <v>206</v>
      </c>
      <c r="U27" s="263"/>
      <c r="V27" s="263" t="s">
        <v>207</v>
      </c>
      <c r="W27" s="264"/>
    </row>
    <row r="28" spans="1:23" ht="10.5" customHeight="1" x14ac:dyDescent="0.2">
      <c r="A28" s="40"/>
      <c r="B28" s="40"/>
      <c r="C28" s="40"/>
      <c r="D28" s="2385" t="s">
        <v>208</v>
      </c>
      <c r="E28" s="2385"/>
      <c r="F28" s="2385"/>
      <c r="G28" s="2385"/>
      <c r="H28" s="2385"/>
      <c r="I28" s="2385"/>
      <c r="J28" s="2385"/>
      <c r="K28" s="2385"/>
      <c r="L28" s="2385"/>
      <c r="M28" s="2385"/>
      <c r="N28" s="2385"/>
      <c r="O28" s="2385"/>
      <c r="P28" s="2385"/>
      <c r="Q28" s="2385"/>
      <c r="R28" s="2385"/>
      <c r="S28" s="2385"/>
      <c r="T28" s="2385"/>
      <c r="U28" s="2385"/>
      <c r="V28" s="2385"/>
      <c r="W28" s="44"/>
    </row>
    <row r="29" spans="1:23" ht="10.5" customHeight="1" x14ac:dyDescent="0.2">
      <c r="A29" s="40"/>
      <c r="B29" s="40"/>
      <c r="C29" s="40"/>
      <c r="D29" s="45"/>
      <c r="E29" s="45"/>
      <c r="F29" s="45"/>
      <c r="G29" s="45"/>
      <c r="H29" s="45"/>
      <c r="I29" s="45"/>
      <c r="J29" s="45"/>
      <c r="K29" s="45"/>
      <c r="L29" s="45"/>
      <c r="M29" s="45"/>
      <c r="N29" s="45"/>
      <c r="O29" s="45"/>
      <c r="P29" s="45"/>
      <c r="Q29" s="45"/>
      <c r="R29" s="45"/>
      <c r="S29" s="45"/>
      <c r="T29" s="45"/>
      <c r="U29" s="2387" t="s">
        <v>209</v>
      </c>
      <c r="V29" s="2387"/>
      <c r="W29" s="45"/>
    </row>
    <row r="30" spans="1:23" ht="10.5" customHeight="1" x14ac:dyDescent="0.2">
      <c r="A30" s="40"/>
      <c r="B30" s="40"/>
      <c r="C30" s="40"/>
      <c r="D30" s="45"/>
      <c r="E30" s="45"/>
      <c r="F30" s="45"/>
      <c r="G30" s="45"/>
      <c r="H30" s="45"/>
      <c r="I30" s="45"/>
      <c r="J30" s="45"/>
      <c r="K30" s="45"/>
      <c r="L30" s="45"/>
      <c r="M30" s="45"/>
      <c r="N30" s="45"/>
      <c r="O30" s="45"/>
      <c r="P30" s="45"/>
      <c r="Q30" s="45"/>
      <c r="R30" s="45"/>
      <c r="S30" s="45"/>
      <c r="T30" s="45"/>
      <c r="U30" s="2387" t="s">
        <v>147</v>
      </c>
      <c r="V30" s="2387"/>
      <c r="W30" s="45"/>
    </row>
    <row r="31" spans="1:23" ht="10.5" customHeight="1" x14ac:dyDescent="0.2">
      <c r="A31" s="40"/>
      <c r="B31" s="40"/>
      <c r="C31" s="40"/>
      <c r="D31" s="45"/>
      <c r="E31" s="45"/>
      <c r="F31" s="45"/>
      <c r="G31" s="45"/>
      <c r="H31" s="45"/>
      <c r="I31" s="45"/>
      <c r="J31" s="45"/>
      <c r="K31" s="45"/>
      <c r="L31" s="45"/>
      <c r="M31" s="45"/>
      <c r="N31" s="45"/>
      <c r="O31" s="45"/>
      <c r="P31" s="45"/>
      <c r="Q31" s="45"/>
      <c r="R31" s="45"/>
      <c r="S31" s="45"/>
      <c r="T31" s="45"/>
      <c r="U31" s="2387" t="s">
        <v>169</v>
      </c>
      <c r="V31" s="2387"/>
      <c r="W31" s="45"/>
    </row>
    <row r="32" spans="1:23" ht="10.5" customHeight="1" x14ac:dyDescent="0.2">
      <c r="A32" s="40"/>
      <c r="B32" s="40"/>
      <c r="C32" s="40"/>
      <c r="D32" s="45"/>
      <c r="E32" s="45"/>
      <c r="F32" s="45"/>
      <c r="G32" s="45"/>
      <c r="H32" s="45"/>
      <c r="I32" s="45"/>
      <c r="J32" s="45"/>
      <c r="K32" s="45"/>
      <c r="L32" s="45"/>
      <c r="M32" s="45"/>
      <c r="N32" s="45"/>
      <c r="O32" s="45"/>
      <c r="P32" s="45"/>
      <c r="Q32" s="45"/>
      <c r="R32" s="45"/>
      <c r="S32" s="45"/>
      <c r="T32" s="2387" t="s">
        <v>210</v>
      </c>
      <c r="U32" s="2387"/>
      <c r="V32" s="2387"/>
      <c r="W32" s="45"/>
    </row>
    <row r="33" spans="1:23" ht="10.5" customHeight="1" x14ac:dyDescent="0.2">
      <c r="A33" s="40"/>
      <c r="B33" s="2573" t="s">
        <v>185</v>
      </c>
      <c r="C33" s="2573"/>
      <c r="D33" s="265" t="s">
        <v>211</v>
      </c>
      <c r="E33" s="236"/>
      <c r="F33" s="265" t="s">
        <v>212</v>
      </c>
      <c r="G33" s="236"/>
      <c r="H33" s="265" t="s">
        <v>213</v>
      </c>
      <c r="I33" s="236"/>
      <c r="J33" s="265" t="s">
        <v>214</v>
      </c>
      <c r="K33" s="236"/>
      <c r="L33" s="265" t="s">
        <v>215</v>
      </c>
      <c r="M33" s="236"/>
      <c r="N33" s="265" t="s">
        <v>216</v>
      </c>
      <c r="O33" s="236"/>
      <c r="P33" s="265" t="s">
        <v>217</v>
      </c>
      <c r="Q33" s="236"/>
      <c r="R33" s="265" t="s">
        <v>218</v>
      </c>
      <c r="S33" s="236"/>
      <c r="T33" s="236" t="s">
        <v>219</v>
      </c>
      <c r="U33" s="2564" t="s">
        <v>220</v>
      </c>
      <c r="V33" s="2564"/>
      <c r="W33" s="45"/>
    </row>
    <row r="34" spans="1:23" ht="10.5" customHeight="1" x14ac:dyDescent="0.2">
      <c r="A34" s="40">
        <v>1</v>
      </c>
      <c r="B34" s="2309" t="s">
        <v>188</v>
      </c>
      <c r="C34" s="2309"/>
      <c r="D34" s="271">
        <v>6996</v>
      </c>
      <c r="E34" s="272"/>
      <c r="F34" s="272">
        <v>0</v>
      </c>
      <c r="G34" s="272"/>
      <c r="H34" s="272">
        <v>4523</v>
      </c>
      <c r="I34" s="272"/>
      <c r="J34" s="272">
        <v>0</v>
      </c>
      <c r="K34" s="272"/>
      <c r="L34" s="272">
        <v>109</v>
      </c>
      <c r="M34" s="272"/>
      <c r="N34" s="272">
        <v>0</v>
      </c>
      <c r="O34" s="272"/>
      <c r="P34" s="272">
        <v>836</v>
      </c>
      <c r="Q34" s="272"/>
      <c r="R34" s="272">
        <v>480</v>
      </c>
      <c r="S34" s="272"/>
      <c r="T34" s="272">
        <v>0</v>
      </c>
      <c r="U34" s="272"/>
      <c r="V34" s="272">
        <f>SUM(D34:T34)</f>
        <v>12944</v>
      </c>
      <c r="W34" s="266"/>
    </row>
    <row r="35" spans="1:23" ht="10.5" customHeight="1" x14ac:dyDescent="0.2">
      <c r="A35" s="267">
        <v>2</v>
      </c>
      <c r="B35" s="2572" t="s">
        <v>189</v>
      </c>
      <c r="C35" s="2572"/>
      <c r="D35" s="273">
        <v>0</v>
      </c>
      <c r="E35" s="274"/>
      <c r="F35" s="274">
        <v>0</v>
      </c>
      <c r="G35" s="274"/>
      <c r="H35" s="274">
        <v>0</v>
      </c>
      <c r="I35" s="274"/>
      <c r="J35" s="274">
        <v>0</v>
      </c>
      <c r="K35" s="274"/>
      <c r="L35" s="274">
        <v>0</v>
      </c>
      <c r="M35" s="274"/>
      <c r="N35" s="274">
        <v>0</v>
      </c>
      <c r="O35" s="274"/>
      <c r="P35" s="274">
        <v>0</v>
      </c>
      <c r="Q35" s="274"/>
      <c r="R35" s="274">
        <v>0</v>
      </c>
      <c r="S35" s="274"/>
      <c r="T35" s="274">
        <v>0</v>
      </c>
      <c r="U35" s="274"/>
      <c r="V35" s="274">
        <f>SUM(D35:T35)</f>
        <v>0</v>
      </c>
      <c r="W35" s="268"/>
    </row>
    <row r="36" spans="1:23" ht="10.5" customHeight="1" x14ac:dyDescent="0.2">
      <c r="A36" s="40">
        <v>3</v>
      </c>
      <c r="B36" s="2309" t="s">
        <v>190</v>
      </c>
      <c r="C36" s="2309"/>
      <c r="D36" s="275">
        <v>0</v>
      </c>
      <c r="E36" s="257"/>
      <c r="F36" s="257">
        <v>0</v>
      </c>
      <c r="G36" s="257"/>
      <c r="H36" s="257">
        <v>0</v>
      </c>
      <c r="I36" s="257"/>
      <c r="J36" s="257">
        <v>0</v>
      </c>
      <c r="K36" s="257"/>
      <c r="L36" s="257">
        <v>0</v>
      </c>
      <c r="M36" s="257"/>
      <c r="N36" s="257">
        <v>0</v>
      </c>
      <c r="O36" s="257"/>
      <c r="P36" s="257">
        <v>0</v>
      </c>
      <c r="Q36" s="257"/>
      <c r="R36" s="257">
        <v>0</v>
      </c>
      <c r="S36" s="257"/>
      <c r="T36" s="257">
        <v>0</v>
      </c>
      <c r="U36" s="257"/>
      <c r="V36" s="274">
        <f t="shared" ref="V36:V45" si="1">SUM(D36:T36)</f>
        <v>0</v>
      </c>
      <c r="W36" s="268"/>
    </row>
    <row r="37" spans="1:23" ht="10.5" customHeight="1" x14ac:dyDescent="0.2">
      <c r="A37" s="267">
        <v>4</v>
      </c>
      <c r="B37" s="2572" t="s">
        <v>191</v>
      </c>
      <c r="C37" s="2572"/>
      <c r="D37" s="273">
        <v>0</v>
      </c>
      <c r="E37" s="274"/>
      <c r="F37" s="274">
        <v>0</v>
      </c>
      <c r="G37" s="274"/>
      <c r="H37" s="274">
        <v>1963</v>
      </c>
      <c r="I37" s="274"/>
      <c r="J37" s="274">
        <v>0</v>
      </c>
      <c r="K37" s="274"/>
      <c r="L37" s="274">
        <v>85</v>
      </c>
      <c r="M37" s="274"/>
      <c r="N37" s="274">
        <v>0</v>
      </c>
      <c r="O37" s="274"/>
      <c r="P37" s="274">
        <v>37</v>
      </c>
      <c r="Q37" s="274"/>
      <c r="R37" s="274">
        <v>6</v>
      </c>
      <c r="S37" s="274"/>
      <c r="T37" s="274">
        <v>0</v>
      </c>
      <c r="U37" s="274"/>
      <c r="V37" s="274">
        <f t="shared" si="1"/>
        <v>2091</v>
      </c>
      <c r="W37" s="268"/>
    </row>
    <row r="38" spans="1:23" ht="10.5" customHeight="1" x14ac:dyDescent="0.2">
      <c r="A38" s="40">
        <v>5</v>
      </c>
      <c r="B38" s="2309" t="s">
        <v>192</v>
      </c>
      <c r="C38" s="2309"/>
      <c r="D38" s="275">
        <v>0</v>
      </c>
      <c r="E38" s="257"/>
      <c r="F38" s="257">
        <v>0</v>
      </c>
      <c r="G38" s="257"/>
      <c r="H38" s="257">
        <v>0</v>
      </c>
      <c r="I38" s="257"/>
      <c r="J38" s="257">
        <v>0</v>
      </c>
      <c r="K38" s="257"/>
      <c r="L38" s="257">
        <v>0</v>
      </c>
      <c r="M38" s="257"/>
      <c r="N38" s="257">
        <v>0</v>
      </c>
      <c r="O38" s="257"/>
      <c r="P38" s="257">
        <v>0</v>
      </c>
      <c r="Q38" s="257"/>
      <c r="R38" s="257">
        <v>0</v>
      </c>
      <c r="S38" s="257"/>
      <c r="T38" s="257">
        <v>0</v>
      </c>
      <c r="U38" s="257"/>
      <c r="V38" s="274">
        <f t="shared" si="1"/>
        <v>0</v>
      </c>
      <c r="W38" s="268"/>
    </row>
    <row r="39" spans="1:23" ht="10.5" customHeight="1" x14ac:dyDescent="0.2">
      <c r="A39" s="267">
        <v>6</v>
      </c>
      <c r="B39" s="2572" t="s">
        <v>193</v>
      </c>
      <c r="C39" s="2572"/>
      <c r="D39" s="273">
        <v>245</v>
      </c>
      <c r="E39" s="274"/>
      <c r="F39" s="274">
        <v>0</v>
      </c>
      <c r="G39" s="274"/>
      <c r="H39" s="274">
        <v>34</v>
      </c>
      <c r="I39" s="274"/>
      <c r="J39" s="274">
        <v>0</v>
      </c>
      <c r="K39" s="274"/>
      <c r="L39" s="274">
        <v>22</v>
      </c>
      <c r="M39" s="274"/>
      <c r="N39" s="274">
        <v>0</v>
      </c>
      <c r="O39" s="274"/>
      <c r="P39" s="274">
        <v>36209</v>
      </c>
      <c r="Q39" s="274"/>
      <c r="R39" s="274">
        <v>179</v>
      </c>
      <c r="S39" s="274"/>
      <c r="T39" s="274">
        <v>0</v>
      </c>
      <c r="U39" s="274"/>
      <c r="V39" s="274">
        <f t="shared" si="1"/>
        <v>36689</v>
      </c>
      <c r="W39" s="268"/>
    </row>
    <row r="40" spans="1:23" ht="10.5" customHeight="1" x14ac:dyDescent="0.2">
      <c r="A40" s="40">
        <v>7</v>
      </c>
      <c r="B40" s="2309" t="s">
        <v>194</v>
      </c>
      <c r="C40" s="2309"/>
      <c r="D40" s="275">
        <v>49</v>
      </c>
      <c r="E40" s="257"/>
      <c r="F40" s="257">
        <v>0</v>
      </c>
      <c r="G40" s="257"/>
      <c r="H40" s="257">
        <v>13</v>
      </c>
      <c r="I40" s="257"/>
      <c r="J40" s="257">
        <v>0</v>
      </c>
      <c r="K40" s="257"/>
      <c r="L40" s="257">
        <v>4</v>
      </c>
      <c r="M40" s="257"/>
      <c r="N40" s="257">
        <v>1140</v>
      </c>
      <c r="O40" s="257"/>
      <c r="P40" s="257">
        <v>31</v>
      </c>
      <c r="Q40" s="257"/>
      <c r="R40" s="257">
        <v>7</v>
      </c>
      <c r="S40" s="257"/>
      <c r="T40" s="257">
        <v>0</v>
      </c>
      <c r="U40" s="257"/>
      <c r="V40" s="274">
        <f t="shared" si="1"/>
        <v>1244</v>
      </c>
      <c r="W40" s="268"/>
    </row>
    <row r="41" spans="1:23" ht="10.5" customHeight="1" x14ac:dyDescent="0.2">
      <c r="A41" s="267">
        <v>8</v>
      </c>
      <c r="B41" s="2572" t="s">
        <v>195</v>
      </c>
      <c r="C41" s="2572"/>
      <c r="D41" s="273">
        <v>0</v>
      </c>
      <c r="E41" s="274"/>
      <c r="F41" s="274">
        <v>0</v>
      </c>
      <c r="G41" s="274"/>
      <c r="H41" s="274">
        <v>16</v>
      </c>
      <c r="I41" s="274"/>
      <c r="J41" s="274">
        <v>1013</v>
      </c>
      <c r="K41" s="274"/>
      <c r="L41" s="274">
        <v>0</v>
      </c>
      <c r="M41" s="274"/>
      <c r="N41" s="274">
        <v>2759</v>
      </c>
      <c r="O41" s="274"/>
      <c r="P41" s="274">
        <v>82</v>
      </c>
      <c r="Q41" s="274"/>
      <c r="R41" s="274">
        <v>7</v>
      </c>
      <c r="S41" s="274"/>
      <c r="T41" s="274">
        <v>0</v>
      </c>
      <c r="U41" s="274"/>
      <c r="V41" s="274">
        <f t="shared" si="1"/>
        <v>3877</v>
      </c>
      <c r="W41" s="268"/>
    </row>
    <row r="42" spans="1:23" ht="10.5" customHeight="1" x14ac:dyDescent="0.2">
      <c r="A42" s="40">
        <v>9</v>
      </c>
      <c r="B42" s="2309" t="s">
        <v>196</v>
      </c>
      <c r="C42" s="2309"/>
      <c r="D42" s="275">
        <v>0</v>
      </c>
      <c r="E42" s="257"/>
      <c r="F42" s="257">
        <v>0</v>
      </c>
      <c r="G42" s="257"/>
      <c r="H42" s="257">
        <v>0</v>
      </c>
      <c r="I42" s="257"/>
      <c r="J42" s="257">
        <v>0</v>
      </c>
      <c r="K42" s="257"/>
      <c r="L42" s="257">
        <v>0</v>
      </c>
      <c r="M42" s="257"/>
      <c r="N42" s="257">
        <v>0</v>
      </c>
      <c r="O42" s="257"/>
      <c r="P42" s="257">
        <v>0</v>
      </c>
      <c r="Q42" s="257"/>
      <c r="R42" s="257">
        <v>0</v>
      </c>
      <c r="S42" s="257"/>
      <c r="T42" s="257">
        <v>0</v>
      </c>
      <c r="U42" s="257"/>
      <c r="V42" s="274">
        <f t="shared" si="1"/>
        <v>0</v>
      </c>
      <c r="W42" s="268"/>
    </row>
    <row r="43" spans="1:23" ht="11.25" customHeight="1" x14ac:dyDescent="0.2">
      <c r="A43" s="267">
        <v>10</v>
      </c>
      <c r="B43" s="2572" t="s">
        <v>1132</v>
      </c>
      <c r="C43" s="2572"/>
      <c r="D43" s="273">
        <v>0</v>
      </c>
      <c r="E43" s="274"/>
      <c r="F43" s="274">
        <v>0</v>
      </c>
      <c r="G43" s="274"/>
      <c r="H43" s="274">
        <v>0</v>
      </c>
      <c r="I43" s="274"/>
      <c r="J43" s="274">
        <v>0</v>
      </c>
      <c r="K43" s="274"/>
      <c r="L43" s="274">
        <v>0</v>
      </c>
      <c r="M43" s="274"/>
      <c r="N43" s="274">
        <v>0</v>
      </c>
      <c r="O43" s="274"/>
      <c r="P43" s="274">
        <v>420</v>
      </c>
      <c r="Q43" s="274"/>
      <c r="R43" s="274">
        <v>0</v>
      </c>
      <c r="S43" s="274"/>
      <c r="T43" s="274">
        <v>0</v>
      </c>
      <c r="U43" s="274"/>
      <c r="V43" s="274">
        <f t="shared" si="1"/>
        <v>420</v>
      </c>
      <c r="W43" s="268"/>
    </row>
    <row r="44" spans="1:23" ht="10.5" customHeight="1" x14ac:dyDescent="0.2">
      <c r="A44" s="40">
        <v>11</v>
      </c>
      <c r="B44" s="2309" t="s">
        <v>198</v>
      </c>
      <c r="C44" s="2309"/>
      <c r="D44" s="275">
        <v>0</v>
      </c>
      <c r="E44" s="257"/>
      <c r="F44" s="257">
        <v>0</v>
      </c>
      <c r="G44" s="257"/>
      <c r="H44" s="257">
        <v>0</v>
      </c>
      <c r="I44" s="257"/>
      <c r="J44" s="257">
        <v>0</v>
      </c>
      <c r="K44" s="257"/>
      <c r="L44" s="257">
        <v>0</v>
      </c>
      <c r="M44" s="257"/>
      <c r="N44" s="257">
        <v>0</v>
      </c>
      <c r="O44" s="257"/>
      <c r="P44" s="257">
        <v>0</v>
      </c>
      <c r="Q44" s="257"/>
      <c r="R44" s="257">
        <v>0</v>
      </c>
      <c r="S44" s="257"/>
      <c r="T44" s="257">
        <v>0</v>
      </c>
      <c r="U44" s="257"/>
      <c r="V44" s="274">
        <f t="shared" si="1"/>
        <v>0</v>
      </c>
      <c r="W44" s="268"/>
    </row>
    <row r="45" spans="1:23" ht="10.5" customHeight="1" x14ac:dyDescent="0.2">
      <c r="A45" s="267">
        <v>12</v>
      </c>
      <c r="B45" s="2572" t="s">
        <v>199</v>
      </c>
      <c r="C45" s="2572"/>
      <c r="D45" s="273">
        <v>0</v>
      </c>
      <c r="E45" s="274"/>
      <c r="F45" s="274">
        <v>0</v>
      </c>
      <c r="G45" s="274"/>
      <c r="H45" s="274">
        <v>0</v>
      </c>
      <c r="I45" s="274"/>
      <c r="J45" s="274">
        <v>0</v>
      </c>
      <c r="K45" s="274"/>
      <c r="L45" s="274">
        <v>0</v>
      </c>
      <c r="M45" s="274"/>
      <c r="N45" s="274">
        <v>0</v>
      </c>
      <c r="O45" s="274"/>
      <c r="P45" s="274">
        <v>0</v>
      </c>
      <c r="Q45" s="274"/>
      <c r="R45" s="274">
        <v>0</v>
      </c>
      <c r="S45" s="274"/>
      <c r="T45" s="274">
        <v>0</v>
      </c>
      <c r="U45" s="274"/>
      <c r="V45" s="274">
        <f t="shared" si="1"/>
        <v>0</v>
      </c>
      <c r="W45" s="268"/>
    </row>
    <row r="46" spans="1:23" ht="11.25" customHeight="1" x14ac:dyDescent="0.2">
      <c r="A46" s="40">
        <v>13</v>
      </c>
      <c r="B46" s="2508" t="s">
        <v>1133</v>
      </c>
      <c r="C46" s="2508"/>
      <c r="D46" s="275">
        <v>7649</v>
      </c>
      <c r="E46" s="257"/>
      <c r="F46" s="257">
        <v>0</v>
      </c>
      <c r="G46" s="257"/>
      <c r="H46" s="257">
        <v>0</v>
      </c>
      <c r="I46" s="257"/>
      <c r="J46" s="257">
        <v>0</v>
      </c>
      <c r="K46" s="257"/>
      <c r="L46" s="257">
        <v>0</v>
      </c>
      <c r="M46" s="257"/>
      <c r="N46" s="257">
        <v>0</v>
      </c>
      <c r="O46" s="257"/>
      <c r="P46" s="257">
        <v>5174</v>
      </c>
      <c r="Q46" s="257"/>
      <c r="R46" s="257">
        <v>0</v>
      </c>
      <c r="S46" s="257"/>
      <c r="T46" s="257">
        <v>1946</v>
      </c>
      <c r="U46" s="257"/>
      <c r="V46" s="257">
        <f>SUM(D46:T46)</f>
        <v>14769</v>
      </c>
      <c r="W46" s="269"/>
    </row>
    <row r="47" spans="1:23" ht="10.5" customHeight="1" thickBot="1" x14ac:dyDescent="0.25">
      <c r="A47" s="71">
        <v>14</v>
      </c>
      <c r="B47" s="2574" t="s">
        <v>86</v>
      </c>
      <c r="C47" s="2574"/>
      <c r="D47" s="276">
        <f>SUM(D34:D46)</f>
        <v>14939</v>
      </c>
      <c r="E47" s="260"/>
      <c r="F47" s="260">
        <f>SUM(F34:F46)</f>
        <v>0</v>
      </c>
      <c r="G47" s="260"/>
      <c r="H47" s="260">
        <f>SUM(H34:H46)</f>
        <v>6549</v>
      </c>
      <c r="I47" s="260"/>
      <c r="J47" s="260">
        <f>SUM(J34:J46)</f>
        <v>1013</v>
      </c>
      <c r="K47" s="260"/>
      <c r="L47" s="260">
        <f>SUM(L34:L46)</f>
        <v>220</v>
      </c>
      <c r="M47" s="260"/>
      <c r="N47" s="260">
        <f>SUM(N34:N46)</f>
        <v>3899</v>
      </c>
      <c r="O47" s="260"/>
      <c r="P47" s="260">
        <f>SUM(P34:P46)</f>
        <v>42789</v>
      </c>
      <c r="Q47" s="260"/>
      <c r="R47" s="260">
        <f>SUM(R34:R46)</f>
        <v>679</v>
      </c>
      <c r="S47" s="260"/>
      <c r="T47" s="260">
        <f>SUM(T34:T46)</f>
        <v>1946</v>
      </c>
      <c r="U47" s="260"/>
      <c r="V47" s="260">
        <f>SUM(V34:V46)</f>
        <v>72034</v>
      </c>
      <c r="W47" s="270"/>
    </row>
    <row r="48" spans="1:23" s="200" customFormat="1" ht="4.5" customHeight="1" x14ac:dyDescent="0.15">
      <c r="A48" s="2493"/>
      <c r="B48" s="2493"/>
      <c r="C48" s="2493"/>
      <c r="D48" s="2493"/>
      <c r="E48" s="2493"/>
      <c r="F48" s="2493"/>
      <c r="G48" s="2493"/>
      <c r="H48" s="2493"/>
      <c r="I48" s="2493"/>
      <c r="J48" s="2493"/>
      <c r="K48" s="2493"/>
      <c r="L48" s="2493"/>
      <c r="M48" s="2493"/>
      <c r="N48" s="2493"/>
      <c r="O48" s="2493"/>
      <c r="P48" s="2493"/>
      <c r="Q48" s="2493"/>
      <c r="R48" s="2493"/>
      <c r="S48" s="2493"/>
      <c r="T48" s="2493"/>
      <c r="U48" s="2493"/>
      <c r="V48" s="2493"/>
      <c r="W48" s="277"/>
    </row>
    <row r="49" spans="1:23" s="200" customFormat="1" ht="8.25" customHeight="1" x14ac:dyDescent="0.15">
      <c r="A49" s="278" t="s">
        <v>72</v>
      </c>
      <c r="B49" s="2361" t="s">
        <v>221</v>
      </c>
      <c r="C49" s="2361"/>
      <c r="D49" s="2361"/>
      <c r="E49" s="2361"/>
      <c r="F49" s="2361"/>
      <c r="G49" s="2361"/>
      <c r="H49" s="2361"/>
      <c r="I49" s="2361"/>
      <c r="J49" s="2361"/>
      <c r="K49" s="2361"/>
      <c r="L49" s="2361"/>
      <c r="M49" s="2361"/>
      <c r="N49" s="2361"/>
      <c r="O49" s="2361"/>
      <c r="P49" s="2361"/>
      <c r="Q49" s="2361"/>
      <c r="R49" s="2361"/>
      <c r="S49" s="2361"/>
      <c r="T49" s="2361"/>
      <c r="U49" s="2361"/>
      <c r="V49" s="2361"/>
      <c r="W49" s="34"/>
    </row>
    <row r="50" spans="1:23" s="200" customFormat="1" ht="18.75" customHeight="1" x14ac:dyDescent="0.15">
      <c r="A50" s="124" t="s">
        <v>74</v>
      </c>
      <c r="B50" s="2352" t="s">
        <v>222</v>
      </c>
      <c r="C50" s="2352"/>
      <c r="D50" s="2352"/>
      <c r="E50" s="2352"/>
      <c r="F50" s="2352"/>
      <c r="G50" s="2352"/>
      <c r="H50" s="2352"/>
      <c r="I50" s="2352"/>
      <c r="J50" s="2352"/>
      <c r="K50" s="2352"/>
      <c r="L50" s="2352"/>
      <c r="M50" s="2352"/>
      <c r="N50" s="2352"/>
      <c r="O50" s="2352"/>
      <c r="P50" s="2352"/>
      <c r="Q50" s="2352"/>
      <c r="R50" s="2352"/>
      <c r="S50" s="2352"/>
      <c r="T50" s="2352"/>
      <c r="U50" s="2352"/>
      <c r="V50" s="2352"/>
      <c r="W50" s="34"/>
    </row>
  </sheetData>
  <mergeCells count="51">
    <mergeCell ref="A26:C26"/>
    <mergeCell ref="D28:V28"/>
    <mergeCell ref="B36:C36"/>
    <mergeCell ref="B37:C37"/>
    <mergeCell ref="D26:W26"/>
    <mergeCell ref="B33:C33"/>
    <mergeCell ref="U29:V29"/>
    <mergeCell ref="U30:V30"/>
    <mergeCell ref="U33:V33"/>
    <mergeCell ref="U31:V31"/>
    <mergeCell ref="T32:V32"/>
    <mergeCell ref="B50:V50"/>
    <mergeCell ref="A48:V48"/>
    <mergeCell ref="B49:V49"/>
    <mergeCell ref="B34:C34"/>
    <mergeCell ref="B35:C35"/>
    <mergeCell ref="B38:C38"/>
    <mergeCell ref="B39:C39"/>
    <mergeCell ref="B47:C47"/>
    <mergeCell ref="B40:C40"/>
    <mergeCell ref="B46:C46"/>
    <mergeCell ref="B41:C41"/>
    <mergeCell ref="B42:C42"/>
    <mergeCell ref="B43:C43"/>
    <mergeCell ref="B44:C44"/>
    <mergeCell ref="B45:C45"/>
    <mergeCell ref="D3:W3"/>
    <mergeCell ref="D5:V5"/>
    <mergeCell ref="U6:V6"/>
    <mergeCell ref="U7:V7"/>
    <mergeCell ref="A1:W1"/>
    <mergeCell ref="A2:V2"/>
    <mergeCell ref="A3:C3"/>
    <mergeCell ref="B15:C15"/>
    <mergeCell ref="B16:C16"/>
    <mergeCell ref="B22:C22"/>
    <mergeCell ref="B23:C23"/>
    <mergeCell ref="B24:C24"/>
    <mergeCell ref="B17:C17"/>
    <mergeCell ref="B18:C18"/>
    <mergeCell ref="B19:C19"/>
    <mergeCell ref="B20:C20"/>
    <mergeCell ref="B21:C21"/>
    <mergeCell ref="U8:V8"/>
    <mergeCell ref="T9:V9"/>
    <mergeCell ref="B12:C12"/>
    <mergeCell ref="B13:C13"/>
    <mergeCell ref="B14:C14"/>
    <mergeCell ref="B10:C10"/>
    <mergeCell ref="U10:V10"/>
    <mergeCell ref="B11:C11"/>
  </mergeCells>
  <pageMargins left="0.5" right="0.5" top="0.5" bottom="0.5" header="0.3" footer="0.3"/>
  <pageSetup scale="9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Normal="100" zoomScaleSheetLayoutView="100" workbookViewId="0">
      <selection activeCell="D11" sqref="D11:V24"/>
    </sheetView>
  </sheetViews>
  <sheetFormatPr defaultColWidth="9.140625" defaultRowHeight="9.75" customHeight="1" x14ac:dyDescent="0.2"/>
  <cols>
    <col min="1" max="1" width="2.85546875" style="37" customWidth="1"/>
    <col min="2" max="2" width="2.140625" style="37" customWidth="1"/>
    <col min="3" max="3" width="51.5703125" style="37" customWidth="1"/>
    <col min="4" max="4" width="6.28515625" style="37" customWidth="1"/>
    <col min="5" max="5" width="1.7109375" style="37" customWidth="1"/>
    <col min="6" max="6" width="5.42578125" style="37" customWidth="1"/>
    <col min="7" max="7" width="1.7109375" style="37" customWidth="1"/>
    <col min="8" max="8" width="5.85546875" style="37" customWidth="1"/>
    <col min="9" max="9" width="1.7109375" style="37" customWidth="1"/>
    <col min="10" max="10" width="5.42578125" style="37" customWidth="1"/>
    <col min="11" max="11" width="1.7109375" style="37" customWidth="1"/>
    <col min="12" max="12" width="5.42578125" style="37" customWidth="1"/>
    <col min="13" max="13" width="1.7109375" style="37" customWidth="1"/>
    <col min="14" max="14" width="6" style="37" customWidth="1"/>
    <col min="15" max="15" width="1.7109375" style="37" customWidth="1"/>
    <col min="16" max="16" width="6.7109375" style="37" customWidth="1"/>
    <col min="17" max="17" width="1.7109375" style="37" customWidth="1"/>
    <col min="18" max="18" width="5.42578125" style="37" customWidth="1"/>
    <col min="19" max="19" width="1.7109375" style="37" customWidth="1"/>
    <col min="20" max="20" width="5.85546875" style="37" customWidth="1"/>
    <col min="21" max="21" width="3.5703125" style="37" customWidth="1"/>
    <col min="22" max="22" width="8.28515625" style="37" customWidth="1"/>
    <col min="23" max="23" width="1.28515625" style="37" customWidth="1"/>
    <col min="24" max="24" width="9.140625" style="37" customWidth="1"/>
    <col min="25" max="16384" width="9.140625" style="37"/>
  </cols>
  <sheetData>
    <row r="1" spans="1:23" ht="14.25" customHeight="1" x14ac:dyDescent="0.25">
      <c r="A1" s="2253" t="s">
        <v>936</v>
      </c>
      <c r="B1" s="2253"/>
      <c r="C1" s="2253"/>
      <c r="D1" s="2253"/>
      <c r="E1" s="2253"/>
      <c r="F1" s="2253"/>
      <c r="G1" s="2253"/>
      <c r="H1" s="2253"/>
      <c r="I1" s="2253"/>
      <c r="J1" s="2253"/>
      <c r="K1" s="2253"/>
      <c r="L1" s="2253"/>
      <c r="M1" s="2253"/>
      <c r="N1" s="2253"/>
      <c r="O1" s="2253"/>
      <c r="P1" s="2253"/>
      <c r="Q1" s="2253"/>
      <c r="R1" s="2253"/>
      <c r="S1" s="2253"/>
      <c r="T1" s="2253"/>
      <c r="U1" s="2253"/>
      <c r="V1" s="2253"/>
      <c r="W1" s="2253"/>
    </row>
    <row r="2" spans="1:23"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38"/>
    </row>
    <row r="3" spans="1:23" s="1658" customFormat="1" ht="11.25" customHeight="1" x14ac:dyDescent="0.2">
      <c r="A3" s="2311" t="s">
        <v>1</v>
      </c>
      <c r="B3" s="2311"/>
      <c r="C3" s="2311"/>
      <c r="D3" s="2509" t="s">
        <v>95</v>
      </c>
      <c r="E3" s="2510"/>
      <c r="F3" s="2510"/>
      <c r="G3" s="2510"/>
      <c r="H3" s="2510"/>
      <c r="I3" s="2510"/>
      <c r="J3" s="2510"/>
      <c r="K3" s="2510"/>
      <c r="L3" s="2510"/>
      <c r="M3" s="2510"/>
      <c r="N3" s="2510"/>
      <c r="O3" s="2510"/>
      <c r="P3" s="2510"/>
      <c r="Q3" s="2510"/>
      <c r="R3" s="2510"/>
      <c r="S3" s="2510"/>
      <c r="T3" s="2510"/>
      <c r="U3" s="2510"/>
      <c r="V3" s="2510"/>
      <c r="W3" s="2511"/>
    </row>
    <row r="4" spans="1:23" s="1658" customFormat="1" ht="11.25" customHeight="1" x14ac:dyDescent="0.2">
      <c r="D4" s="263" t="s">
        <v>3</v>
      </c>
      <c r="E4" s="263"/>
      <c r="F4" s="263" t="s">
        <v>4</v>
      </c>
      <c r="G4" s="263"/>
      <c r="H4" s="263" t="s">
        <v>5</v>
      </c>
      <c r="I4" s="263"/>
      <c r="J4" s="263" t="s">
        <v>6</v>
      </c>
      <c r="K4" s="263"/>
      <c r="L4" s="263" t="s">
        <v>7</v>
      </c>
      <c r="M4" s="263"/>
      <c r="N4" s="263" t="s">
        <v>8</v>
      </c>
      <c r="O4" s="263"/>
      <c r="P4" s="263" t="s">
        <v>9</v>
      </c>
      <c r="Q4" s="263"/>
      <c r="R4" s="263" t="s">
        <v>205</v>
      </c>
      <c r="S4" s="263"/>
      <c r="T4" s="263" t="s">
        <v>206</v>
      </c>
      <c r="U4" s="263"/>
      <c r="V4" s="263" t="s">
        <v>207</v>
      </c>
      <c r="W4" s="264"/>
    </row>
    <row r="5" spans="1:23" s="1658" customFormat="1" ht="11.25" customHeight="1" x14ac:dyDescent="0.2">
      <c r="A5" s="40"/>
      <c r="B5" s="40"/>
      <c r="C5" s="40"/>
      <c r="D5" s="2385" t="s">
        <v>208</v>
      </c>
      <c r="E5" s="2385"/>
      <c r="F5" s="2385"/>
      <c r="G5" s="2385"/>
      <c r="H5" s="2385"/>
      <c r="I5" s="2385"/>
      <c r="J5" s="2385"/>
      <c r="K5" s="2385"/>
      <c r="L5" s="2385"/>
      <c r="M5" s="2385"/>
      <c r="N5" s="2385"/>
      <c r="O5" s="2385"/>
      <c r="P5" s="2385"/>
      <c r="Q5" s="2385"/>
      <c r="R5" s="2385"/>
      <c r="S5" s="2385"/>
      <c r="T5" s="2385"/>
      <c r="U5" s="2385"/>
      <c r="V5" s="2385"/>
      <c r="W5" s="44"/>
    </row>
    <row r="6" spans="1:23" s="1658" customFormat="1" ht="11.25" customHeight="1" x14ac:dyDescent="0.2">
      <c r="A6" s="40"/>
      <c r="B6" s="40"/>
      <c r="C6" s="40"/>
      <c r="D6" s="1642"/>
      <c r="E6" s="1642"/>
      <c r="F6" s="1642"/>
      <c r="G6" s="1642"/>
      <c r="H6" s="1642"/>
      <c r="I6" s="1642"/>
      <c r="J6" s="1642"/>
      <c r="K6" s="1642"/>
      <c r="L6" s="1642"/>
      <c r="M6" s="1642"/>
      <c r="N6" s="1642"/>
      <c r="O6" s="1642"/>
      <c r="P6" s="1642"/>
      <c r="Q6" s="1642"/>
      <c r="R6" s="1642"/>
      <c r="S6" s="1642"/>
      <c r="T6" s="1642"/>
      <c r="U6" s="2387" t="s">
        <v>209</v>
      </c>
      <c r="V6" s="2387"/>
      <c r="W6" s="1642"/>
    </row>
    <row r="7" spans="1:23" s="1658" customFormat="1" ht="11.25" customHeight="1" x14ac:dyDescent="0.2">
      <c r="A7" s="40"/>
      <c r="B7" s="40"/>
      <c r="C7" s="40"/>
      <c r="D7" s="1642"/>
      <c r="E7" s="1642"/>
      <c r="F7" s="1642"/>
      <c r="G7" s="1642"/>
      <c r="H7" s="1642"/>
      <c r="I7" s="1642"/>
      <c r="J7" s="1642"/>
      <c r="K7" s="1642"/>
      <c r="L7" s="1642"/>
      <c r="M7" s="1642"/>
      <c r="N7" s="1642"/>
      <c r="O7" s="1642"/>
      <c r="P7" s="1642"/>
      <c r="Q7" s="1642"/>
      <c r="R7" s="1642"/>
      <c r="S7" s="1642"/>
      <c r="T7" s="1642"/>
      <c r="U7" s="2387" t="s">
        <v>147</v>
      </c>
      <c r="V7" s="2387"/>
      <c r="W7" s="1642"/>
    </row>
    <row r="8" spans="1:23" s="1658" customFormat="1" ht="11.25" customHeight="1" x14ac:dyDescent="0.2">
      <c r="A8" s="40"/>
      <c r="B8" s="40"/>
      <c r="C8" s="40"/>
      <c r="D8" s="1642"/>
      <c r="E8" s="1642"/>
      <c r="F8" s="1642"/>
      <c r="G8" s="1642"/>
      <c r="H8" s="1642"/>
      <c r="I8" s="1642"/>
      <c r="J8" s="1642"/>
      <c r="K8" s="1642"/>
      <c r="L8" s="1642"/>
      <c r="M8" s="1642"/>
      <c r="N8" s="1642"/>
      <c r="O8" s="1642"/>
      <c r="P8" s="1642"/>
      <c r="Q8" s="1642"/>
      <c r="R8" s="1642"/>
      <c r="S8" s="1642"/>
      <c r="T8" s="1642"/>
      <c r="U8" s="2387" t="s">
        <v>169</v>
      </c>
      <c r="V8" s="2387"/>
      <c r="W8" s="1642"/>
    </row>
    <row r="9" spans="1:23" s="1658" customFormat="1" ht="11.25" customHeight="1" x14ac:dyDescent="0.2">
      <c r="A9" s="40"/>
      <c r="B9" s="40"/>
      <c r="C9" s="40"/>
      <c r="D9" s="1642"/>
      <c r="E9" s="1642"/>
      <c r="F9" s="1642"/>
      <c r="G9" s="1642"/>
      <c r="H9" s="1642"/>
      <c r="I9" s="1642"/>
      <c r="J9" s="1642"/>
      <c r="K9" s="1642"/>
      <c r="L9" s="1642"/>
      <c r="M9" s="1642"/>
      <c r="N9" s="1642"/>
      <c r="O9" s="1642"/>
      <c r="P9" s="1642"/>
      <c r="Q9" s="1642"/>
      <c r="R9" s="1642"/>
      <c r="S9" s="1642"/>
      <c r="T9" s="2387" t="s">
        <v>210</v>
      </c>
      <c r="U9" s="2387"/>
      <c r="V9" s="2387"/>
      <c r="W9" s="1642"/>
    </row>
    <row r="10" spans="1:23" s="1658" customFormat="1" ht="11.25" customHeight="1" x14ac:dyDescent="0.2">
      <c r="A10" s="40"/>
      <c r="B10" s="2573" t="s">
        <v>185</v>
      </c>
      <c r="C10" s="2573"/>
      <c r="D10" s="265" t="s">
        <v>211</v>
      </c>
      <c r="E10" s="1649"/>
      <c r="F10" s="265" t="s">
        <v>212</v>
      </c>
      <c r="G10" s="1649"/>
      <c r="H10" s="265" t="s">
        <v>213</v>
      </c>
      <c r="I10" s="1649"/>
      <c r="J10" s="265" t="s">
        <v>214</v>
      </c>
      <c r="K10" s="1649"/>
      <c r="L10" s="265" t="s">
        <v>215</v>
      </c>
      <c r="M10" s="1649"/>
      <c r="N10" s="265" t="s">
        <v>216</v>
      </c>
      <c r="O10" s="1649"/>
      <c r="P10" s="265" t="s">
        <v>217</v>
      </c>
      <c r="Q10" s="1649"/>
      <c r="R10" s="265" t="s">
        <v>218</v>
      </c>
      <c r="S10" s="1649"/>
      <c r="T10" s="1649" t="s">
        <v>219</v>
      </c>
      <c r="U10" s="2564" t="s">
        <v>220</v>
      </c>
      <c r="V10" s="2564"/>
      <c r="W10" s="1642"/>
    </row>
    <row r="11" spans="1:23" s="1658" customFormat="1" ht="11.25" customHeight="1" x14ac:dyDescent="0.2">
      <c r="A11" s="40">
        <v>1</v>
      </c>
      <c r="B11" s="2309" t="s">
        <v>188</v>
      </c>
      <c r="C11" s="2309"/>
      <c r="D11" s="271">
        <v>7902</v>
      </c>
      <c r="E11" s="272"/>
      <c r="F11" s="272">
        <v>0</v>
      </c>
      <c r="G11" s="272"/>
      <c r="H11" s="272">
        <v>4487</v>
      </c>
      <c r="I11" s="272"/>
      <c r="J11" s="272">
        <v>0</v>
      </c>
      <c r="K11" s="272"/>
      <c r="L11" s="272">
        <v>107</v>
      </c>
      <c r="M11" s="272"/>
      <c r="N11" s="272">
        <v>0</v>
      </c>
      <c r="O11" s="272"/>
      <c r="P11" s="272">
        <v>786</v>
      </c>
      <c r="Q11" s="272"/>
      <c r="R11" s="272">
        <v>463</v>
      </c>
      <c r="S11" s="272"/>
      <c r="T11" s="272">
        <v>0</v>
      </c>
      <c r="U11" s="272"/>
      <c r="V11" s="272">
        <f>SUM(D11:T11)</f>
        <v>13745</v>
      </c>
      <c r="W11" s="266"/>
    </row>
    <row r="12" spans="1:23" s="1658" customFormat="1" ht="11.25" customHeight="1" x14ac:dyDescent="0.2">
      <c r="A12" s="1501">
        <v>2</v>
      </c>
      <c r="B12" s="2576" t="s">
        <v>189</v>
      </c>
      <c r="C12" s="2576"/>
      <c r="D12" s="273">
        <v>0</v>
      </c>
      <c r="E12" s="274"/>
      <c r="F12" s="274">
        <v>0</v>
      </c>
      <c r="G12" s="274"/>
      <c r="H12" s="274">
        <v>0</v>
      </c>
      <c r="I12" s="274"/>
      <c r="J12" s="274">
        <v>0</v>
      </c>
      <c r="K12" s="274"/>
      <c r="L12" s="274">
        <v>0</v>
      </c>
      <c r="M12" s="274"/>
      <c r="N12" s="274">
        <v>0</v>
      </c>
      <c r="O12" s="274"/>
      <c r="P12" s="274">
        <v>0</v>
      </c>
      <c r="Q12" s="274"/>
      <c r="R12" s="274">
        <v>0</v>
      </c>
      <c r="S12" s="274"/>
      <c r="T12" s="274">
        <v>0</v>
      </c>
      <c r="U12" s="274"/>
      <c r="V12" s="274">
        <f>SUM(D12:T12)</f>
        <v>0</v>
      </c>
      <c r="W12" s="268"/>
    </row>
    <row r="13" spans="1:23" s="1658" customFormat="1" ht="11.25" customHeight="1" x14ac:dyDescent="0.2">
      <c r="A13" s="40">
        <v>3</v>
      </c>
      <c r="B13" s="2309" t="s">
        <v>190</v>
      </c>
      <c r="C13" s="2309"/>
      <c r="D13" s="275">
        <v>0</v>
      </c>
      <c r="E13" s="257"/>
      <c r="F13" s="257">
        <v>0</v>
      </c>
      <c r="G13" s="257"/>
      <c r="H13" s="257">
        <v>0</v>
      </c>
      <c r="I13" s="257"/>
      <c r="J13" s="257">
        <v>0</v>
      </c>
      <c r="K13" s="257"/>
      <c r="L13" s="257">
        <v>0</v>
      </c>
      <c r="M13" s="257"/>
      <c r="N13" s="257">
        <v>0</v>
      </c>
      <c r="O13" s="257"/>
      <c r="P13" s="257">
        <v>0</v>
      </c>
      <c r="Q13" s="257"/>
      <c r="R13" s="257">
        <v>0</v>
      </c>
      <c r="S13" s="257"/>
      <c r="T13" s="257">
        <v>0</v>
      </c>
      <c r="U13" s="257"/>
      <c r="V13" s="274">
        <f t="shared" ref="V13:V22" si="0">SUM(D13:T13)</f>
        <v>0</v>
      </c>
      <c r="W13" s="268"/>
    </row>
    <row r="14" spans="1:23" s="1658" customFormat="1" ht="11.25" customHeight="1" x14ac:dyDescent="0.2">
      <c r="A14" s="1501">
        <v>4</v>
      </c>
      <c r="B14" s="2576" t="s">
        <v>191</v>
      </c>
      <c r="C14" s="2576"/>
      <c r="D14" s="273">
        <v>0</v>
      </c>
      <c r="E14" s="274"/>
      <c r="F14" s="274">
        <v>0</v>
      </c>
      <c r="G14" s="274"/>
      <c r="H14" s="274">
        <v>1800</v>
      </c>
      <c r="I14" s="274"/>
      <c r="J14" s="274">
        <v>0</v>
      </c>
      <c r="K14" s="274"/>
      <c r="L14" s="274">
        <v>83</v>
      </c>
      <c r="M14" s="274"/>
      <c r="N14" s="274">
        <v>0</v>
      </c>
      <c r="O14" s="274"/>
      <c r="P14" s="274">
        <v>70</v>
      </c>
      <c r="Q14" s="274"/>
      <c r="R14" s="274">
        <v>3</v>
      </c>
      <c r="S14" s="274"/>
      <c r="T14" s="274">
        <v>0</v>
      </c>
      <c r="U14" s="274"/>
      <c r="V14" s="274">
        <f t="shared" si="0"/>
        <v>1956</v>
      </c>
      <c r="W14" s="268"/>
    </row>
    <row r="15" spans="1:23" s="1658" customFormat="1" ht="11.25" customHeight="1" x14ac:dyDescent="0.2">
      <c r="A15" s="40">
        <v>5</v>
      </c>
      <c r="B15" s="2309" t="s">
        <v>192</v>
      </c>
      <c r="C15" s="2309"/>
      <c r="D15" s="275">
        <v>0</v>
      </c>
      <c r="E15" s="257"/>
      <c r="F15" s="257">
        <v>0</v>
      </c>
      <c r="G15" s="257"/>
      <c r="H15" s="257">
        <v>0</v>
      </c>
      <c r="I15" s="257"/>
      <c r="J15" s="257">
        <v>0</v>
      </c>
      <c r="K15" s="257"/>
      <c r="L15" s="257">
        <v>0</v>
      </c>
      <c r="M15" s="257"/>
      <c r="N15" s="257">
        <v>0</v>
      </c>
      <c r="O15" s="257"/>
      <c r="P15" s="257">
        <v>0</v>
      </c>
      <c r="Q15" s="257"/>
      <c r="R15" s="257">
        <v>0</v>
      </c>
      <c r="S15" s="257"/>
      <c r="T15" s="257">
        <v>0</v>
      </c>
      <c r="U15" s="257"/>
      <c r="V15" s="274">
        <f t="shared" si="0"/>
        <v>0</v>
      </c>
      <c r="W15" s="268"/>
    </row>
    <row r="16" spans="1:23" s="1658" customFormat="1" ht="11.25" customHeight="1" x14ac:dyDescent="0.2">
      <c r="A16" s="1501">
        <v>6</v>
      </c>
      <c r="B16" s="2576" t="s">
        <v>193</v>
      </c>
      <c r="C16" s="2576"/>
      <c r="D16" s="273">
        <v>246</v>
      </c>
      <c r="E16" s="274"/>
      <c r="F16" s="274">
        <v>0</v>
      </c>
      <c r="G16" s="274"/>
      <c r="H16" s="274">
        <v>40</v>
      </c>
      <c r="I16" s="274"/>
      <c r="J16" s="274">
        <v>0</v>
      </c>
      <c r="K16" s="274"/>
      <c r="L16" s="274">
        <v>26</v>
      </c>
      <c r="M16" s="274"/>
      <c r="N16" s="274">
        <v>0</v>
      </c>
      <c r="O16" s="274"/>
      <c r="P16" s="274">
        <v>33363</v>
      </c>
      <c r="Q16" s="274"/>
      <c r="R16" s="274">
        <v>118</v>
      </c>
      <c r="S16" s="274"/>
      <c r="T16" s="274">
        <v>0</v>
      </c>
      <c r="U16" s="274"/>
      <c r="V16" s="274">
        <f t="shared" si="0"/>
        <v>33793</v>
      </c>
      <c r="W16" s="268"/>
    </row>
    <row r="17" spans="1:23" s="1658" customFormat="1" ht="11.25" customHeight="1" x14ac:dyDescent="0.2">
      <c r="A17" s="40">
        <v>7</v>
      </c>
      <c r="B17" s="2309" t="s">
        <v>194</v>
      </c>
      <c r="C17" s="2309"/>
      <c r="D17" s="275">
        <v>43</v>
      </c>
      <c r="E17" s="257"/>
      <c r="F17" s="257">
        <v>0</v>
      </c>
      <c r="G17" s="257"/>
      <c r="H17" s="257">
        <v>17</v>
      </c>
      <c r="I17" s="257"/>
      <c r="J17" s="257">
        <v>0</v>
      </c>
      <c r="K17" s="257"/>
      <c r="L17" s="257">
        <v>5</v>
      </c>
      <c r="M17" s="257"/>
      <c r="N17" s="257">
        <v>1122</v>
      </c>
      <c r="O17" s="257"/>
      <c r="P17" s="257">
        <v>29</v>
      </c>
      <c r="Q17" s="257"/>
      <c r="R17" s="257">
        <v>7</v>
      </c>
      <c r="S17" s="257"/>
      <c r="T17" s="257">
        <v>0</v>
      </c>
      <c r="U17" s="257"/>
      <c r="V17" s="274">
        <f t="shared" si="0"/>
        <v>1223</v>
      </c>
      <c r="W17" s="268"/>
    </row>
    <row r="18" spans="1:23" s="1658" customFormat="1" ht="11.25" customHeight="1" x14ac:dyDescent="0.2">
      <c r="A18" s="1501">
        <v>8</v>
      </c>
      <c r="B18" s="2576" t="s">
        <v>195</v>
      </c>
      <c r="C18" s="2576"/>
      <c r="D18" s="273">
        <v>0</v>
      </c>
      <c r="E18" s="274"/>
      <c r="F18" s="274">
        <v>0</v>
      </c>
      <c r="G18" s="274"/>
      <c r="H18" s="274">
        <v>16</v>
      </c>
      <c r="I18" s="274"/>
      <c r="J18" s="274">
        <v>918</v>
      </c>
      <c r="K18" s="274"/>
      <c r="L18" s="274">
        <v>0</v>
      </c>
      <c r="M18" s="274"/>
      <c r="N18" s="274">
        <v>2660</v>
      </c>
      <c r="O18" s="274"/>
      <c r="P18" s="274">
        <v>83</v>
      </c>
      <c r="Q18" s="274"/>
      <c r="R18" s="274">
        <v>7</v>
      </c>
      <c r="S18" s="274"/>
      <c r="T18" s="274">
        <v>0</v>
      </c>
      <c r="U18" s="274"/>
      <c r="V18" s="274">
        <f t="shared" si="0"/>
        <v>3684</v>
      </c>
      <c r="W18" s="268"/>
    </row>
    <row r="19" spans="1:23" s="1658" customFormat="1" ht="11.25" customHeight="1" x14ac:dyDescent="0.2">
      <c r="A19" s="40">
        <v>9</v>
      </c>
      <c r="B19" s="2309" t="s">
        <v>196</v>
      </c>
      <c r="C19" s="2309"/>
      <c r="D19" s="275">
        <v>0</v>
      </c>
      <c r="E19" s="257"/>
      <c r="F19" s="257">
        <v>0</v>
      </c>
      <c r="G19" s="257"/>
      <c r="H19" s="257">
        <v>0</v>
      </c>
      <c r="I19" s="257"/>
      <c r="J19" s="257">
        <v>0</v>
      </c>
      <c r="K19" s="257"/>
      <c r="L19" s="257">
        <v>0</v>
      </c>
      <c r="M19" s="257"/>
      <c r="N19" s="257">
        <v>0</v>
      </c>
      <c r="O19" s="257"/>
      <c r="P19" s="257">
        <v>0</v>
      </c>
      <c r="Q19" s="257"/>
      <c r="R19" s="257">
        <v>0</v>
      </c>
      <c r="S19" s="257"/>
      <c r="T19" s="257">
        <v>0</v>
      </c>
      <c r="U19" s="257"/>
      <c r="V19" s="274">
        <f t="shared" si="0"/>
        <v>0</v>
      </c>
      <c r="W19" s="268"/>
    </row>
    <row r="20" spans="1:23" s="1658" customFormat="1" ht="11.25" customHeight="1" x14ac:dyDescent="0.2">
      <c r="A20" s="1501">
        <v>10</v>
      </c>
      <c r="B20" s="2572" t="s">
        <v>1132</v>
      </c>
      <c r="C20" s="2572"/>
      <c r="D20" s="273">
        <v>0</v>
      </c>
      <c r="E20" s="274"/>
      <c r="F20" s="274">
        <v>0</v>
      </c>
      <c r="G20" s="274"/>
      <c r="H20" s="274">
        <v>0</v>
      </c>
      <c r="I20" s="274"/>
      <c r="J20" s="274">
        <v>0</v>
      </c>
      <c r="K20" s="274"/>
      <c r="L20" s="274">
        <v>0</v>
      </c>
      <c r="M20" s="274"/>
      <c r="N20" s="274">
        <v>0</v>
      </c>
      <c r="O20" s="274"/>
      <c r="P20" s="274">
        <v>411</v>
      </c>
      <c r="Q20" s="274"/>
      <c r="R20" s="274">
        <v>0</v>
      </c>
      <c r="S20" s="274"/>
      <c r="T20" s="274">
        <v>0</v>
      </c>
      <c r="U20" s="274"/>
      <c r="V20" s="274">
        <f t="shared" si="0"/>
        <v>411</v>
      </c>
      <c r="W20" s="268"/>
    </row>
    <row r="21" spans="1:23" s="1658" customFormat="1" ht="11.25" customHeight="1" x14ac:dyDescent="0.2">
      <c r="A21" s="40">
        <v>11</v>
      </c>
      <c r="B21" s="2309" t="s">
        <v>198</v>
      </c>
      <c r="C21" s="2309"/>
      <c r="D21" s="275">
        <v>0</v>
      </c>
      <c r="E21" s="257"/>
      <c r="F21" s="257">
        <v>0</v>
      </c>
      <c r="G21" s="257"/>
      <c r="H21" s="257">
        <v>0</v>
      </c>
      <c r="I21" s="257"/>
      <c r="J21" s="257">
        <v>0</v>
      </c>
      <c r="K21" s="257"/>
      <c r="L21" s="257">
        <v>0</v>
      </c>
      <c r="M21" s="257"/>
      <c r="N21" s="257">
        <v>0</v>
      </c>
      <c r="O21" s="257"/>
      <c r="P21" s="257">
        <v>0</v>
      </c>
      <c r="Q21" s="257"/>
      <c r="R21" s="257">
        <v>0</v>
      </c>
      <c r="S21" s="257"/>
      <c r="T21" s="257">
        <v>0</v>
      </c>
      <c r="U21" s="257"/>
      <c r="V21" s="274">
        <f t="shared" si="0"/>
        <v>0</v>
      </c>
      <c r="W21" s="268"/>
    </row>
    <row r="22" spans="1:23" s="1658" customFormat="1" ht="11.25" customHeight="1" x14ac:dyDescent="0.2">
      <c r="A22" s="1501">
        <v>12</v>
      </c>
      <c r="B22" s="2576" t="s">
        <v>199</v>
      </c>
      <c r="C22" s="2576"/>
      <c r="D22" s="273">
        <v>0</v>
      </c>
      <c r="E22" s="274"/>
      <c r="F22" s="274">
        <v>0</v>
      </c>
      <c r="G22" s="274"/>
      <c r="H22" s="274">
        <v>0</v>
      </c>
      <c r="I22" s="274"/>
      <c r="J22" s="274">
        <v>0</v>
      </c>
      <c r="K22" s="274"/>
      <c r="L22" s="274">
        <v>0</v>
      </c>
      <c r="M22" s="274"/>
      <c r="N22" s="274">
        <v>0</v>
      </c>
      <c r="O22" s="274"/>
      <c r="P22" s="274">
        <v>0</v>
      </c>
      <c r="Q22" s="274"/>
      <c r="R22" s="274">
        <v>0</v>
      </c>
      <c r="S22" s="274"/>
      <c r="T22" s="274">
        <v>0</v>
      </c>
      <c r="U22" s="274"/>
      <c r="V22" s="274">
        <f t="shared" si="0"/>
        <v>0</v>
      </c>
      <c r="W22" s="268"/>
    </row>
    <row r="23" spans="1:23" s="1658" customFormat="1" ht="11.25" customHeight="1" x14ac:dyDescent="0.2">
      <c r="A23" s="40">
        <v>13</v>
      </c>
      <c r="B23" s="2508" t="s">
        <v>1133</v>
      </c>
      <c r="C23" s="2508"/>
      <c r="D23" s="275">
        <v>1640</v>
      </c>
      <c r="E23" s="257"/>
      <c r="F23" s="257">
        <v>0</v>
      </c>
      <c r="G23" s="257"/>
      <c r="H23" s="257">
        <v>0</v>
      </c>
      <c r="I23" s="257"/>
      <c r="J23" s="257">
        <v>0</v>
      </c>
      <c r="K23" s="257"/>
      <c r="L23" s="257">
        <v>0</v>
      </c>
      <c r="M23" s="257"/>
      <c r="N23" s="257">
        <v>0</v>
      </c>
      <c r="O23" s="257"/>
      <c r="P23" s="257">
        <v>4653</v>
      </c>
      <c r="Q23" s="257"/>
      <c r="R23" s="257">
        <v>0</v>
      </c>
      <c r="S23" s="257"/>
      <c r="T23" s="257">
        <v>1859</v>
      </c>
      <c r="U23" s="257"/>
      <c r="V23" s="257">
        <f>SUM(D23:T23)</f>
        <v>8152</v>
      </c>
      <c r="W23" s="269"/>
    </row>
    <row r="24" spans="1:23" s="1658" customFormat="1" ht="11.25" customHeight="1" thickBot="1" x14ac:dyDescent="0.25">
      <c r="A24" s="71">
        <v>14</v>
      </c>
      <c r="B24" s="2574" t="s">
        <v>86</v>
      </c>
      <c r="C24" s="2574"/>
      <c r="D24" s="276">
        <f>SUM(D11:D23)</f>
        <v>9831</v>
      </c>
      <c r="E24" s="260"/>
      <c r="F24" s="260">
        <f>SUM(F11:F23)</f>
        <v>0</v>
      </c>
      <c r="G24" s="260"/>
      <c r="H24" s="260">
        <f>SUM(H11:H23)</f>
        <v>6360</v>
      </c>
      <c r="I24" s="260"/>
      <c r="J24" s="260">
        <f>SUM(J11:J23)</f>
        <v>918</v>
      </c>
      <c r="K24" s="260"/>
      <c r="L24" s="260">
        <f>SUM(L11:L23)</f>
        <v>221</v>
      </c>
      <c r="M24" s="260"/>
      <c r="N24" s="260">
        <f>SUM(N11:N23)</f>
        <v>3782</v>
      </c>
      <c r="O24" s="260"/>
      <c r="P24" s="260">
        <f>SUM(P11:P23)</f>
        <v>39395</v>
      </c>
      <c r="Q24" s="260"/>
      <c r="R24" s="260">
        <f>SUM(R11:R23)</f>
        <v>598</v>
      </c>
      <c r="S24" s="260"/>
      <c r="T24" s="260">
        <f>SUM(T11:T23)</f>
        <v>1859</v>
      </c>
      <c r="U24" s="260"/>
      <c r="V24" s="260">
        <f>SUM(V11:V23)</f>
        <v>62964</v>
      </c>
      <c r="W24" s="270"/>
    </row>
    <row r="25" spans="1:23" s="1658" customFormat="1" ht="9" customHeight="1" x14ac:dyDescent="0.25">
      <c r="A25" s="1643"/>
      <c r="B25" s="1643"/>
      <c r="C25" s="1643"/>
      <c r="D25" s="1643"/>
      <c r="E25" s="1643"/>
      <c r="F25" s="1643"/>
      <c r="G25" s="1643"/>
      <c r="H25" s="1643"/>
      <c r="I25" s="1643"/>
      <c r="J25" s="1643"/>
      <c r="K25" s="1643"/>
      <c r="L25" s="1643"/>
      <c r="M25" s="1643"/>
      <c r="N25" s="1643"/>
      <c r="O25" s="1643"/>
      <c r="P25" s="1643"/>
      <c r="Q25" s="1643"/>
      <c r="R25" s="1643"/>
      <c r="S25" s="1643"/>
      <c r="T25" s="1643"/>
      <c r="U25" s="1643"/>
      <c r="V25" s="1643"/>
      <c r="W25" s="1643"/>
    </row>
    <row r="26" spans="1:23" ht="11.25" customHeight="1" x14ac:dyDescent="0.2">
      <c r="A26" s="2311" t="s">
        <v>1</v>
      </c>
      <c r="B26" s="2311"/>
      <c r="C26" s="2311"/>
      <c r="D26" s="2509" t="s">
        <v>106</v>
      </c>
      <c r="E26" s="2510"/>
      <c r="F26" s="2510"/>
      <c r="G26" s="2510"/>
      <c r="H26" s="2510"/>
      <c r="I26" s="2510"/>
      <c r="J26" s="2510"/>
      <c r="K26" s="2510"/>
      <c r="L26" s="2510"/>
      <c r="M26" s="2510"/>
      <c r="N26" s="2510"/>
      <c r="O26" s="2510"/>
      <c r="P26" s="2510"/>
      <c r="Q26" s="2510"/>
      <c r="R26" s="2510"/>
      <c r="S26" s="2510"/>
      <c r="T26" s="2510"/>
      <c r="U26" s="2510"/>
      <c r="V26" s="2510"/>
      <c r="W26" s="2511"/>
    </row>
    <row r="27" spans="1:23" ht="11.25" customHeight="1" x14ac:dyDescent="0.2">
      <c r="D27" s="263" t="s">
        <v>3</v>
      </c>
      <c r="E27" s="263"/>
      <c r="F27" s="263" t="s">
        <v>4</v>
      </c>
      <c r="G27" s="263"/>
      <c r="H27" s="263" t="s">
        <v>5</v>
      </c>
      <c r="I27" s="263"/>
      <c r="J27" s="263" t="s">
        <v>6</v>
      </c>
      <c r="K27" s="263"/>
      <c r="L27" s="263" t="s">
        <v>7</v>
      </c>
      <c r="M27" s="263"/>
      <c r="N27" s="263" t="s">
        <v>8</v>
      </c>
      <c r="O27" s="263"/>
      <c r="P27" s="263" t="s">
        <v>9</v>
      </c>
      <c r="Q27" s="263"/>
      <c r="R27" s="263" t="s">
        <v>205</v>
      </c>
      <c r="S27" s="263"/>
      <c r="T27" s="263" t="s">
        <v>206</v>
      </c>
      <c r="U27" s="263"/>
      <c r="V27" s="263" t="s">
        <v>207</v>
      </c>
      <c r="W27" s="264"/>
    </row>
    <row r="28" spans="1:23" ht="11.25" customHeight="1" x14ac:dyDescent="0.2">
      <c r="A28" s="40"/>
      <c r="B28" s="40"/>
      <c r="C28" s="40"/>
      <c r="D28" s="2385" t="s">
        <v>208</v>
      </c>
      <c r="E28" s="2385"/>
      <c r="F28" s="2385"/>
      <c r="G28" s="2385"/>
      <c r="H28" s="2385"/>
      <c r="I28" s="2385"/>
      <c r="J28" s="2385"/>
      <c r="K28" s="2385"/>
      <c r="L28" s="2385"/>
      <c r="M28" s="2385"/>
      <c r="N28" s="2385"/>
      <c r="O28" s="2385"/>
      <c r="P28" s="2385"/>
      <c r="Q28" s="2385"/>
      <c r="R28" s="2385"/>
      <c r="S28" s="2385"/>
      <c r="T28" s="2385"/>
      <c r="U28" s="2385"/>
      <c r="V28" s="2385"/>
      <c r="W28" s="44"/>
    </row>
    <row r="29" spans="1:23" ht="11.25" customHeight="1" x14ac:dyDescent="0.2">
      <c r="A29" s="40"/>
      <c r="B29" s="40"/>
      <c r="C29" s="40"/>
      <c r="D29" s="45"/>
      <c r="E29" s="45"/>
      <c r="F29" s="45"/>
      <c r="G29" s="45"/>
      <c r="H29" s="45"/>
      <c r="I29" s="45"/>
      <c r="J29" s="45"/>
      <c r="K29" s="45"/>
      <c r="L29" s="45"/>
      <c r="M29" s="45"/>
      <c r="N29" s="45"/>
      <c r="O29" s="45"/>
      <c r="P29" s="45"/>
      <c r="Q29" s="45"/>
      <c r="R29" s="45"/>
      <c r="S29" s="45"/>
      <c r="T29" s="45"/>
      <c r="U29" s="2387" t="s">
        <v>209</v>
      </c>
      <c r="V29" s="2387"/>
      <c r="W29" s="45"/>
    </row>
    <row r="30" spans="1:23" ht="11.25" customHeight="1" x14ac:dyDescent="0.2">
      <c r="A30" s="40"/>
      <c r="B30" s="40"/>
      <c r="C30" s="40"/>
      <c r="D30" s="45"/>
      <c r="E30" s="45"/>
      <c r="F30" s="45"/>
      <c r="G30" s="45"/>
      <c r="H30" s="45"/>
      <c r="I30" s="45"/>
      <c r="J30" s="45"/>
      <c r="K30" s="45"/>
      <c r="L30" s="45"/>
      <c r="M30" s="45"/>
      <c r="N30" s="45"/>
      <c r="O30" s="45"/>
      <c r="P30" s="45"/>
      <c r="Q30" s="45"/>
      <c r="R30" s="45"/>
      <c r="S30" s="45"/>
      <c r="T30" s="45"/>
      <c r="U30" s="2387" t="s">
        <v>147</v>
      </c>
      <c r="V30" s="2387"/>
      <c r="W30" s="45"/>
    </row>
    <row r="31" spans="1:23" ht="11.25" customHeight="1" x14ac:dyDescent="0.2">
      <c r="A31" s="40"/>
      <c r="B31" s="40"/>
      <c r="C31" s="40"/>
      <c r="D31" s="45"/>
      <c r="E31" s="45"/>
      <c r="F31" s="45"/>
      <c r="G31" s="45"/>
      <c r="H31" s="45"/>
      <c r="I31" s="45"/>
      <c r="J31" s="45"/>
      <c r="K31" s="45"/>
      <c r="L31" s="45"/>
      <c r="M31" s="45"/>
      <c r="N31" s="45"/>
      <c r="O31" s="45"/>
      <c r="P31" s="45"/>
      <c r="Q31" s="45"/>
      <c r="R31" s="45"/>
      <c r="S31" s="45"/>
      <c r="T31" s="45"/>
      <c r="U31" s="2387" t="s">
        <v>169</v>
      </c>
      <c r="V31" s="2387"/>
      <c r="W31" s="45"/>
    </row>
    <row r="32" spans="1:23" ht="11.25" customHeight="1" x14ac:dyDescent="0.2">
      <c r="A32" s="40"/>
      <c r="B32" s="40"/>
      <c r="C32" s="40"/>
      <c r="D32" s="45"/>
      <c r="E32" s="45"/>
      <c r="F32" s="45"/>
      <c r="G32" s="45"/>
      <c r="H32" s="45"/>
      <c r="I32" s="45"/>
      <c r="J32" s="45"/>
      <c r="K32" s="45"/>
      <c r="L32" s="45"/>
      <c r="M32" s="45"/>
      <c r="N32" s="45"/>
      <c r="O32" s="45"/>
      <c r="P32" s="45"/>
      <c r="Q32" s="45"/>
      <c r="R32" s="45"/>
      <c r="S32" s="45"/>
      <c r="T32" s="2387" t="s">
        <v>210</v>
      </c>
      <c r="U32" s="2387"/>
      <c r="V32" s="2387"/>
      <c r="W32" s="45"/>
    </row>
    <row r="33" spans="1:23" ht="11.25" customHeight="1" x14ac:dyDescent="0.2">
      <c r="A33" s="40"/>
      <c r="B33" s="2573" t="s">
        <v>185</v>
      </c>
      <c r="C33" s="2573"/>
      <c r="D33" s="265" t="s">
        <v>211</v>
      </c>
      <c r="E33" s="236"/>
      <c r="F33" s="265" t="s">
        <v>212</v>
      </c>
      <c r="G33" s="236"/>
      <c r="H33" s="265" t="s">
        <v>213</v>
      </c>
      <c r="I33" s="236"/>
      <c r="J33" s="265" t="s">
        <v>214</v>
      </c>
      <c r="K33" s="236"/>
      <c r="L33" s="265" t="s">
        <v>215</v>
      </c>
      <c r="M33" s="236"/>
      <c r="N33" s="265" t="s">
        <v>216</v>
      </c>
      <c r="O33" s="236"/>
      <c r="P33" s="265" t="s">
        <v>217</v>
      </c>
      <c r="Q33" s="236"/>
      <c r="R33" s="265" t="s">
        <v>218</v>
      </c>
      <c r="S33" s="236"/>
      <c r="T33" s="236" t="s">
        <v>219</v>
      </c>
      <c r="U33" s="2564" t="s">
        <v>220</v>
      </c>
      <c r="V33" s="2564"/>
      <c r="W33" s="45"/>
    </row>
    <row r="34" spans="1:23" ht="11.25" customHeight="1" x14ac:dyDescent="0.2">
      <c r="A34" s="40">
        <v>1</v>
      </c>
      <c r="B34" s="2309" t="s">
        <v>188</v>
      </c>
      <c r="C34" s="2309"/>
      <c r="D34" s="271">
        <v>6454</v>
      </c>
      <c r="E34" s="272"/>
      <c r="F34" s="272">
        <v>0</v>
      </c>
      <c r="G34" s="272"/>
      <c r="H34" s="272">
        <v>4314</v>
      </c>
      <c r="I34" s="272"/>
      <c r="J34" s="272">
        <v>0</v>
      </c>
      <c r="K34" s="272"/>
      <c r="L34" s="272">
        <v>107</v>
      </c>
      <c r="M34" s="272"/>
      <c r="N34" s="272">
        <v>0</v>
      </c>
      <c r="O34" s="272"/>
      <c r="P34" s="272">
        <v>711</v>
      </c>
      <c r="Q34" s="272"/>
      <c r="R34" s="272">
        <v>461</v>
      </c>
      <c r="S34" s="272"/>
      <c r="T34" s="272">
        <v>0</v>
      </c>
      <c r="U34" s="272"/>
      <c r="V34" s="272">
        <f>SUM(D34:T34)</f>
        <v>12047</v>
      </c>
      <c r="W34" s="266"/>
    </row>
    <row r="35" spans="1:23" ht="11.25" customHeight="1" x14ac:dyDescent="0.2">
      <c r="A35" s="1501">
        <v>2</v>
      </c>
      <c r="B35" s="2576" t="s">
        <v>189</v>
      </c>
      <c r="C35" s="2576"/>
      <c r="D35" s="1502">
        <v>0</v>
      </c>
      <c r="E35" s="1503"/>
      <c r="F35" s="1503">
        <v>0</v>
      </c>
      <c r="G35" s="1503"/>
      <c r="H35" s="1503">
        <v>0</v>
      </c>
      <c r="I35" s="1503"/>
      <c r="J35" s="1503">
        <v>0</v>
      </c>
      <c r="K35" s="1503"/>
      <c r="L35" s="1503">
        <v>0</v>
      </c>
      <c r="M35" s="1503"/>
      <c r="N35" s="1503">
        <v>0</v>
      </c>
      <c r="O35" s="1503"/>
      <c r="P35" s="1503">
        <v>0</v>
      </c>
      <c r="Q35" s="1503"/>
      <c r="R35" s="1503">
        <v>0</v>
      </c>
      <c r="S35" s="1503"/>
      <c r="T35" s="1503">
        <v>0</v>
      </c>
      <c r="U35" s="1503"/>
      <c r="V35" s="274">
        <f>SUM(D35:T35)</f>
        <v>0</v>
      </c>
      <c r="W35" s="268"/>
    </row>
    <row r="36" spans="1:23" ht="11.25" customHeight="1" x14ac:dyDescent="0.2">
      <c r="A36" s="40">
        <v>3</v>
      </c>
      <c r="B36" s="2309" t="s">
        <v>190</v>
      </c>
      <c r="C36" s="2309"/>
      <c r="D36" s="275">
        <v>0</v>
      </c>
      <c r="E36" s="257"/>
      <c r="F36" s="257">
        <v>0</v>
      </c>
      <c r="G36" s="257"/>
      <c r="H36" s="257">
        <v>0</v>
      </c>
      <c r="I36" s="257"/>
      <c r="J36" s="257">
        <v>0</v>
      </c>
      <c r="K36" s="257"/>
      <c r="L36" s="257">
        <v>0</v>
      </c>
      <c r="M36" s="257"/>
      <c r="N36" s="257">
        <v>0</v>
      </c>
      <c r="O36" s="257"/>
      <c r="P36" s="257">
        <v>0</v>
      </c>
      <c r="Q36" s="257"/>
      <c r="R36" s="257">
        <v>0</v>
      </c>
      <c r="S36" s="257"/>
      <c r="T36" s="257">
        <v>0</v>
      </c>
      <c r="U36" s="257"/>
      <c r="V36" s="274">
        <f t="shared" ref="V36:V45" si="1">SUM(D36:T36)</f>
        <v>0</v>
      </c>
      <c r="W36" s="268"/>
    </row>
    <row r="37" spans="1:23" ht="11.25" customHeight="1" x14ac:dyDescent="0.2">
      <c r="A37" s="1501">
        <v>4</v>
      </c>
      <c r="B37" s="2576" t="s">
        <v>191</v>
      </c>
      <c r="C37" s="2576"/>
      <c r="D37" s="1502">
        <v>0</v>
      </c>
      <c r="E37" s="1503"/>
      <c r="F37" s="1503">
        <v>0</v>
      </c>
      <c r="G37" s="1503"/>
      <c r="H37" s="1503">
        <v>1702</v>
      </c>
      <c r="I37" s="1503"/>
      <c r="J37" s="1503">
        <v>0</v>
      </c>
      <c r="K37" s="1503"/>
      <c r="L37" s="1503">
        <v>101</v>
      </c>
      <c r="M37" s="1503"/>
      <c r="N37" s="1503">
        <v>0</v>
      </c>
      <c r="O37" s="1503"/>
      <c r="P37" s="1503">
        <v>61</v>
      </c>
      <c r="Q37" s="1503"/>
      <c r="R37" s="1503">
        <v>9</v>
      </c>
      <c r="S37" s="1503"/>
      <c r="T37" s="1503">
        <v>0</v>
      </c>
      <c r="U37" s="1503"/>
      <c r="V37" s="274">
        <f t="shared" si="1"/>
        <v>1873</v>
      </c>
      <c r="W37" s="268"/>
    </row>
    <row r="38" spans="1:23" ht="11.25" customHeight="1" x14ac:dyDescent="0.2">
      <c r="A38" s="40">
        <v>5</v>
      </c>
      <c r="B38" s="2309" t="s">
        <v>192</v>
      </c>
      <c r="C38" s="2309"/>
      <c r="D38" s="275">
        <v>0</v>
      </c>
      <c r="E38" s="257"/>
      <c r="F38" s="257">
        <v>0</v>
      </c>
      <c r="G38" s="257"/>
      <c r="H38" s="257">
        <v>0</v>
      </c>
      <c r="I38" s="257"/>
      <c r="J38" s="257">
        <v>0</v>
      </c>
      <c r="K38" s="257"/>
      <c r="L38" s="257">
        <v>0</v>
      </c>
      <c r="M38" s="257"/>
      <c r="N38" s="257">
        <v>0</v>
      </c>
      <c r="O38" s="257"/>
      <c r="P38" s="257">
        <v>0</v>
      </c>
      <c r="Q38" s="257"/>
      <c r="R38" s="257">
        <v>0</v>
      </c>
      <c r="S38" s="257"/>
      <c r="T38" s="257">
        <v>0</v>
      </c>
      <c r="U38" s="257"/>
      <c r="V38" s="274">
        <f t="shared" si="1"/>
        <v>0</v>
      </c>
      <c r="W38" s="268"/>
    </row>
    <row r="39" spans="1:23" ht="11.25" customHeight="1" x14ac:dyDescent="0.2">
      <c r="A39" s="1501">
        <v>6</v>
      </c>
      <c r="B39" s="2576" t="s">
        <v>193</v>
      </c>
      <c r="C39" s="2576"/>
      <c r="D39" s="1502">
        <v>198</v>
      </c>
      <c r="E39" s="1503"/>
      <c r="F39" s="1503">
        <v>0</v>
      </c>
      <c r="G39" s="1503"/>
      <c r="H39" s="1503">
        <v>27</v>
      </c>
      <c r="I39" s="1503"/>
      <c r="J39" s="1503">
        <v>0</v>
      </c>
      <c r="K39" s="1503"/>
      <c r="L39" s="1503">
        <v>24</v>
      </c>
      <c r="M39" s="1503"/>
      <c r="N39" s="1503">
        <v>0</v>
      </c>
      <c r="O39" s="1503"/>
      <c r="P39" s="1503">
        <v>32227</v>
      </c>
      <c r="Q39" s="1503"/>
      <c r="R39" s="1503">
        <v>112</v>
      </c>
      <c r="S39" s="1503"/>
      <c r="T39" s="1503">
        <v>0</v>
      </c>
      <c r="U39" s="1503"/>
      <c r="V39" s="274">
        <f t="shared" si="1"/>
        <v>32588</v>
      </c>
      <c r="W39" s="268"/>
    </row>
    <row r="40" spans="1:23" ht="11.25" customHeight="1" x14ac:dyDescent="0.2">
      <c r="A40" s="40">
        <v>7</v>
      </c>
      <c r="B40" s="2309" t="s">
        <v>194</v>
      </c>
      <c r="C40" s="2309"/>
      <c r="D40" s="275">
        <v>38</v>
      </c>
      <c r="E40" s="257"/>
      <c r="F40" s="257">
        <v>0</v>
      </c>
      <c r="G40" s="257"/>
      <c r="H40" s="257">
        <v>15</v>
      </c>
      <c r="I40" s="257"/>
      <c r="J40" s="257">
        <v>0</v>
      </c>
      <c r="K40" s="257"/>
      <c r="L40" s="257">
        <v>5</v>
      </c>
      <c r="M40" s="257"/>
      <c r="N40" s="257">
        <v>1136</v>
      </c>
      <c r="O40" s="257"/>
      <c r="P40" s="257">
        <v>36</v>
      </c>
      <c r="Q40" s="257"/>
      <c r="R40" s="257">
        <v>14</v>
      </c>
      <c r="S40" s="257"/>
      <c r="T40" s="257">
        <v>0</v>
      </c>
      <c r="U40" s="257"/>
      <c r="V40" s="274">
        <f t="shared" si="1"/>
        <v>1244</v>
      </c>
      <c r="W40" s="268"/>
    </row>
    <row r="41" spans="1:23" ht="11.25" customHeight="1" x14ac:dyDescent="0.2">
      <c r="A41" s="1501">
        <v>8</v>
      </c>
      <c r="B41" s="2576" t="s">
        <v>195</v>
      </c>
      <c r="C41" s="2576"/>
      <c r="D41" s="1502">
        <v>0</v>
      </c>
      <c r="E41" s="1503"/>
      <c r="F41" s="1503">
        <v>0</v>
      </c>
      <c r="G41" s="1503"/>
      <c r="H41" s="1503">
        <v>16</v>
      </c>
      <c r="I41" s="1503"/>
      <c r="J41" s="1503">
        <v>0</v>
      </c>
      <c r="K41" s="1503"/>
      <c r="L41" s="1503">
        <v>0</v>
      </c>
      <c r="M41" s="1503"/>
      <c r="N41" s="1503">
        <v>3536</v>
      </c>
      <c r="O41" s="1503"/>
      <c r="P41" s="1503">
        <v>97</v>
      </c>
      <c r="Q41" s="1503"/>
      <c r="R41" s="1503">
        <v>0</v>
      </c>
      <c r="S41" s="1503"/>
      <c r="T41" s="1503">
        <v>0</v>
      </c>
      <c r="U41" s="1503"/>
      <c r="V41" s="274">
        <f t="shared" si="1"/>
        <v>3649</v>
      </c>
      <c r="W41" s="268"/>
    </row>
    <row r="42" spans="1:23" ht="11.25" customHeight="1" x14ac:dyDescent="0.2">
      <c r="A42" s="40">
        <v>9</v>
      </c>
      <c r="B42" s="2309" t="s">
        <v>196</v>
      </c>
      <c r="C42" s="2309"/>
      <c r="D42" s="275">
        <v>0</v>
      </c>
      <c r="E42" s="257"/>
      <c r="F42" s="257">
        <v>0</v>
      </c>
      <c r="G42" s="257"/>
      <c r="H42" s="257">
        <v>0</v>
      </c>
      <c r="I42" s="257"/>
      <c r="J42" s="257">
        <v>0</v>
      </c>
      <c r="K42" s="257"/>
      <c r="L42" s="257">
        <v>0</v>
      </c>
      <c r="M42" s="257"/>
      <c r="N42" s="257">
        <v>0</v>
      </c>
      <c r="O42" s="257"/>
      <c r="P42" s="257">
        <v>0</v>
      </c>
      <c r="Q42" s="257"/>
      <c r="R42" s="257">
        <v>0</v>
      </c>
      <c r="S42" s="257"/>
      <c r="T42" s="257">
        <v>0</v>
      </c>
      <c r="U42" s="257"/>
      <c r="V42" s="274">
        <f t="shared" si="1"/>
        <v>0</v>
      </c>
      <c r="W42" s="268"/>
    </row>
    <row r="43" spans="1:23" ht="11.25" customHeight="1" x14ac:dyDescent="0.2">
      <c r="A43" s="1501">
        <v>10</v>
      </c>
      <c r="B43" s="2572" t="s">
        <v>1132</v>
      </c>
      <c r="C43" s="2572"/>
      <c r="D43" s="1502">
        <v>0</v>
      </c>
      <c r="E43" s="1503"/>
      <c r="F43" s="1503">
        <v>0</v>
      </c>
      <c r="G43" s="1503"/>
      <c r="H43" s="1503">
        <v>0</v>
      </c>
      <c r="I43" s="1503"/>
      <c r="J43" s="1503">
        <v>0</v>
      </c>
      <c r="K43" s="1503"/>
      <c r="L43" s="1503">
        <v>0</v>
      </c>
      <c r="M43" s="1503"/>
      <c r="N43" s="1503">
        <v>0</v>
      </c>
      <c r="O43" s="1503"/>
      <c r="P43" s="1503">
        <v>411</v>
      </c>
      <c r="Q43" s="1503"/>
      <c r="R43" s="1503">
        <v>0</v>
      </c>
      <c r="S43" s="1503"/>
      <c r="T43" s="1503">
        <v>0</v>
      </c>
      <c r="U43" s="1503"/>
      <c r="V43" s="274">
        <f t="shared" si="1"/>
        <v>411</v>
      </c>
      <c r="W43" s="268"/>
    </row>
    <row r="44" spans="1:23" ht="11.25" customHeight="1" x14ac:dyDescent="0.2">
      <c r="A44" s="40">
        <v>11</v>
      </c>
      <c r="B44" s="2309" t="s">
        <v>198</v>
      </c>
      <c r="C44" s="2309"/>
      <c r="D44" s="275">
        <v>0</v>
      </c>
      <c r="E44" s="257"/>
      <c r="F44" s="257">
        <v>0</v>
      </c>
      <c r="G44" s="257"/>
      <c r="H44" s="257">
        <v>0</v>
      </c>
      <c r="I44" s="257"/>
      <c r="J44" s="257">
        <v>0</v>
      </c>
      <c r="K44" s="257"/>
      <c r="L44" s="257">
        <v>0</v>
      </c>
      <c r="M44" s="257"/>
      <c r="N44" s="257">
        <v>0</v>
      </c>
      <c r="O44" s="257"/>
      <c r="P44" s="257">
        <v>0</v>
      </c>
      <c r="Q44" s="257"/>
      <c r="R44" s="257">
        <v>0</v>
      </c>
      <c r="S44" s="257"/>
      <c r="T44" s="257">
        <v>0</v>
      </c>
      <c r="U44" s="257"/>
      <c r="V44" s="274">
        <f t="shared" si="1"/>
        <v>0</v>
      </c>
      <c r="W44" s="268"/>
    </row>
    <row r="45" spans="1:23" ht="11.25" customHeight="1" x14ac:dyDescent="0.2">
      <c r="A45" s="1501">
        <v>12</v>
      </c>
      <c r="B45" s="2576" t="s">
        <v>199</v>
      </c>
      <c r="C45" s="2576"/>
      <c r="D45" s="1502">
        <v>0</v>
      </c>
      <c r="E45" s="1503"/>
      <c r="F45" s="1503">
        <v>0</v>
      </c>
      <c r="G45" s="1503"/>
      <c r="H45" s="1503">
        <v>0</v>
      </c>
      <c r="I45" s="1503"/>
      <c r="J45" s="1503">
        <v>0</v>
      </c>
      <c r="K45" s="1503"/>
      <c r="L45" s="1503">
        <v>0</v>
      </c>
      <c r="M45" s="1503"/>
      <c r="N45" s="1503">
        <v>0</v>
      </c>
      <c r="O45" s="1503"/>
      <c r="P45" s="1503">
        <v>0</v>
      </c>
      <c r="Q45" s="1503"/>
      <c r="R45" s="1503">
        <v>0</v>
      </c>
      <c r="S45" s="1503"/>
      <c r="T45" s="1503">
        <v>0</v>
      </c>
      <c r="U45" s="1503"/>
      <c r="V45" s="274">
        <f t="shared" si="1"/>
        <v>0</v>
      </c>
      <c r="W45" s="268"/>
    </row>
    <row r="46" spans="1:23" ht="11.25" customHeight="1" x14ac:dyDescent="0.2">
      <c r="A46" s="40">
        <v>13</v>
      </c>
      <c r="B46" s="2508" t="s">
        <v>1133</v>
      </c>
      <c r="C46" s="2508"/>
      <c r="D46" s="275">
        <v>1835</v>
      </c>
      <c r="E46" s="257"/>
      <c r="F46" s="257">
        <v>0</v>
      </c>
      <c r="G46" s="257"/>
      <c r="H46" s="257">
        <v>0</v>
      </c>
      <c r="I46" s="257"/>
      <c r="J46" s="257">
        <v>0</v>
      </c>
      <c r="K46" s="257"/>
      <c r="L46" s="257">
        <v>0</v>
      </c>
      <c r="M46" s="257"/>
      <c r="N46" s="257">
        <v>0</v>
      </c>
      <c r="O46" s="257"/>
      <c r="P46" s="257">
        <v>4973</v>
      </c>
      <c r="Q46" s="257"/>
      <c r="R46" s="257">
        <v>0</v>
      </c>
      <c r="S46" s="257"/>
      <c r="T46" s="257">
        <v>1899</v>
      </c>
      <c r="U46" s="257"/>
      <c r="V46" s="257">
        <f>SUM(D46:T46)</f>
        <v>8707</v>
      </c>
      <c r="W46" s="269"/>
    </row>
    <row r="47" spans="1:23" ht="11.25" customHeight="1" thickBot="1" x14ac:dyDescent="0.25">
      <c r="A47" s="71">
        <v>14</v>
      </c>
      <c r="B47" s="2574" t="s">
        <v>86</v>
      </c>
      <c r="C47" s="2574"/>
      <c r="D47" s="276">
        <f>SUM(D34:D46)</f>
        <v>8525</v>
      </c>
      <c r="E47" s="260"/>
      <c r="F47" s="260">
        <f>SUM(F34:F46)</f>
        <v>0</v>
      </c>
      <c r="G47" s="260"/>
      <c r="H47" s="260">
        <f>SUM(H34:H46)</f>
        <v>6074</v>
      </c>
      <c r="I47" s="260"/>
      <c r="J47" s="260">
        <f>SUM(J34:J46)</f>
        <v>0</v>
      </c>
      <c r="K47" s="260"/>
      <c r="L47" s="260">
        <f>SUM(L34:L46)</f>
        <v>237</v>
      </c>
      <c r="M47" s="260"/>
      <c r="N47" s="260">
        <f>SUM(N34:N46)</f>
        <v>4672</v>
      </c>
      <c r="O47" s="260"/>
      <c r="P47" s="260">
        <f>SUM(P34:P46)</f>
        <v>38516</v>
      </c>
      <c r="Q47" s="260"/>
      <c r="R47" s="260">
        <f>SUM(R34:R46)</f>
        <v>596</v>
      </c>
      <c r="S47" s="260"/>
      <c r="T47" s="260">
        <f>SUM(T34:T46)</f>
        <v>1899</v>
      </c>
      <c r="U47" s="260"/>
      <c r="V47" s="260">
        <f>SUM(V34:V46)</f>
        <v>60519</v>
      </c>
      <c r="W47" s="270"/>
    </row>
    <row r="48" spans="1:23" ht="9" customHeight="1" x14ac:dyDescent="0.25">
      <c r="A48" s="38"/>
      <c r="B48" s="38"/>
      <c r="C48" s="38"/>
      <c r="D48" s="38"/>
      <c r="E48" s="38"/>
      <c r="F48" s="38"/>
      <c r="G48" s="38"/>
      <c r="H48" s="38"/>
      <c r="I48" s="38"/>
      <c r="J48" s="38"/>
      <c r="K48" s="38"/>
      <c r="L48" s="38"/>
      <c r="M48" s="38"/>
      <c r="N48" s="38"/>
      <c r="O48" s="38"/>
      <c r="P48" s="38"/>
      <c r="Q48" s="38"/>
      <c r="R48" s="38"/>
      <c r="S48" s="38"/>
      <c r="T48" s="38"/>
      <c r="U48" s="38"/>
      <c r="V48" s="38"/>
      <c r="W48" s="38"/>
    </row>
    <row r="49" spans="1:23" s="200" customFormat="1" ht="9" customHeight="1" x14ac:dyDescent="0.15">
      <c r="A49" s="2575" t="s">
        <v>937</v>
      </c>
      <c r="B49" s="2575"/>
      <c r="C49" s="2575"/>
      <c r="D49" s="2575"/>
      <c r="E49" s="2575"/>
      <c r="F49" s="2575"/>
      <c r="G49" s="2575"/>
      <c r="H49" s="2575"/>
      <c r="I49" s="2575"/>
      <c r="J49" s="2575"/>
      <c r="K49" s="2575"/>
      <c r="L49" s="2575"/>
      <c r="M49" s="2575"/>
      <c r="N49" s="2575"/>
      <c r="O49" s="2575"/>
      <c r="P49" s="2575"/>
      <c r="Q49" s="2575"/>
      <c r="R49" s="2575"/>
      <c r="S49" s="2575"/>
      <c r="T49" s="2575"/>
      <c r="U49" s="2575"/>
      <c r="V49" s="2575"/>
      <c r="W49" s="2575"/>
    </row>
  </sheetData>
  <mergeCells count="49">
    <mergeCell ref="B21:C21"/>
    <mergeCell ref="B22:C22"/>
    <mergeCell ref="B23:C23"/>
    <mergeCell ref="B24:C24"/>
    <mergeCell ref="B16:C16"/>
    <mergeCell ref="B17:C17"/>
    <mergeCell ref="B18:C18"/>
    <mergeCell ref="B19:C19"/>
    <mergeCell ref="B20:C20"/>
    <mergeCell ref="B11:C11"/>
    <mergeCell ref="B12:C12"/>
    <mergeCell ref="B13:C13"/>
    <mergeCell ref="B14:C14"/>
    <mergeCell ref="B15:C15"/>
    <mergeCell ref="U6:V6"/>
    <mergeCell ref="U7:V7"/>
    <mergeCell ref="U8:V8"/>
    <mergeCell ref="T9:V9"/>
    <mergeCell ref="B10:C10"/>
    <mergeCell ref="U10:V10"/>
    <mergeCell ref="A1:W1"/>
    <mergeCell ref="A2:V2"/>
    <mergeCell ref="A26:C26"/>
    <mergeCell ref="B38:C38"/>
    <mergeCell ref="B39:C39"/>
    <mergeCell ref="U31:V31"/>
    <mergeCell ref="T32:V32"/>
    <mergeCell ref="B35:C35"/>
    <mergeCell ref="B36:C36"/>
    <mergeCell ref="B37:C37"/>
    <mergeCell ref="B33:C33"/>
    <mergeCell ref="U33:V33"/>
    <mergeCell ref="B34:C34"/>
    <mergeCell ref="A3:C3"/>
    <mergeCell ref="D3:W3"/>
    <mergeCell ref="D5:V5"/>
    <mergeCell ref="A49:W49"/>
    <mergeCell ref="D26:W26"/>
    <mergeCell ref="D28:V28"/>
    <mergeCell ref="U29:V29"/>
    <mergeCell ref="U30:V30"/>
    <mergeCell ref="B45:C45"/>
    <mergeCell ref="B46:C46"/>
    <mergeCell ref="B47:C47"/>
    <mergeCell ref="B40:C40"/>
    <mergeCell ref="B41:C41"/>
    <mergeCell ref="B42:C42"/>
    <mergeCell ref="B43:C43"/>
    <mergeCell ref="B44:C44"/>
  </mergeCells>
  <pageMargins left="0.5" right="0.5" top="0.5" bottom="0.5" header="0.3" footer="0.3"/>
  <pageSetup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zoomScaleNormal="100" zoomScaleSheetLayoutView="100" workbookViewId="0">
      <selection activeCell="AE38" sqref="AE38"/>
    </sheetView>
  </sheetViews>
  <sheetFormatPr defaultColWidth="9.140625" defaultRowHeight="9.75" customHeight="1" x14ac:dyDescent="0.2"/>
  <cols>
    <col min="1" max="1" width="2.140625" style="78" customWidth="1"/>
    <col min="2" max="2" width="31" style="78" customWidth="1"/>
    <col min="3" max="3" width="1.2851562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1" width="7.7109375" style="78" bestFit="1" customWidth="1"/>
    <col min="12" max="12" width="1.7109375" style="78" customWidth="1"/>
    <col min="13" max="13" width="8.28515625" style="78" customWidth="1"/>
    <col min="14" max="14" width="1.7109375" style="78" customWidth="1"/>
    <col min="15" max="15" width="5.7109375" style="78" customWidth="1"/>
    <col min="16" max="16" width="1.7109375" style="78" customWidth="1"/>
    <col min="17" max="17" width="7.85546875" style="78" customWidth="1"/>
    <col min="18" max="18" width="1.7109375" style="78" customWidth="1"/>
    <col min="19" max="19" width="7.140625" style="78" bestFit="1"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223</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12" t="s">
        <v>1220</v>
      </c>
      <c r="D3" s="2513"/>
      <c r="E3" s="2513"/>
      <c r="F3" s="2513"/>
      <c r="G3" s="2513"/>
      <c r="H3" s="2513"/>
      <c r="I3" s="2513"/>
      <c r="J3" s="2513"/>
      <c r="K3" s="2513"/>
      <c r="L3" s="2513"/>
      <c r="M3" s="2513"/>
      <c r="N3" s="2513"/>
      <c r="O3" s="2513"/>
      <c r="P3" s="2513"/>
      <c r="Q3" s="2513"/>
      <c r="R3" s="2513"/>
      <c r="S3" s="2513"/>
      <c r="T3" s="2513"/>
      <c r="U3" s="2513"/>
      <c r="V3" s="2513"/>
      <c r="W3" s="2513"/>
      <c r="X3" s="2513"/>
      <c r="Y3" s="2513"/>
      <c r="Z3" s="2513"/>
      <c r="AA3" s="2514"/>
    </row>
    <row r="4" spans="1:27" s="279" customFormat="1" ht="9" customHeight="1" x14ac:dyDescent="0.15">
      <c r="C4" s="280"/>
      <c r="D4" s="281" t="s">
        <v>3</v>
      </c>
      <c r="E4" s="281"/>
      <c r="F4" s="281" t="s">
        <v>4</v>
      </c>
      <c r="G4" s="281"/>
      <c r="H4" s="281" t="s">
        <v>5</v>
      </c>
      <c r="I4" s="281"/>
      <c r="J4" s="281" t="s">
        <v>6</v>
      </c>
      <c r="K4" s="281" t="s">
        <v>7</v>
      </c>
      <c r="L4" s="281"/>
      <c r="M4" s="281" t="s">
        <v>8</v>
      </c>
      <c r="N4" s="281"/>
      <c r="O4" s="281" t="s">
        <v>9</v>
      </c>
      <c r="P4" s="281"/>
      <c r="Q4" s="281" t="s">
        <v>205</v>
      </c>
      <c r="R4" s="281"/>
      <c r="S4" s="281" t="s">
        <v>206</v>
      </c>
      <c r="T4" s="281"/>
      <c r="U4" s="281" t="s">
        <v>207</v>
      </c>
      <c r="V4" s="281"/>
      <c r="W4" s="281" t="s">
        <v>224</v>
      </c>
      <c r="X4" s="281"/>
      <c r="Y4" s="281" t="s">
        <v>225</v>
      </c>
      <c r="Z4" s="282"/>
      <c r="AA4" s="282"/>
    </row>
    <row r="5" spans="1:27" s="279" customFormat="1" ht="9" customHeight="1" x14ac:dyDescent="0.15">
      <c r="A5" s="82"/>
      <c r="B5" s="5"/>
      <c r="C5" s="2584" t="s">
        <v>226</v>
      </c>
      <c r="D5" s="2584"/>
      <c r="E5" s="2584" t="s">
        <v>227</v>
      </c>
      <c r="F5" s="2584"/>
      <c r="G5" s="283"/>
      <c r="H5" s="283"/>
      <c r="I5" s="283"/>
      <c r="J5" s="283"/>
      <c r="K5" s="283"/>
      <c r="L5" s="283"/>
      <c r="M5" s="283"/>
      <c r="N5" s="283"/>
      <c r="O5" s="283"/>
      <c r="P5" s="283"/>
      <c r="Q5" s="283"/>
      <c r="R5" s="283"/>
      <c r="S5" s="283"/>
      <c r="T5" s="283"/>
      <c r="U5" s="283"/>
      <c r="V5" s="283"/>
      <c r="W5" s="283"/>
      <c r="X5" s="283"/>
      <c r="Y5" s="283"/>
      <c r="Z5" s="283"/>
      <c r="AA5" s="283"/>
    </row>
    <row r="6" spans="1:27" s="279" customFormat="1" ht="9" customHeight="1" x14ac:dyDescent="0.15">
      <c r="A6" s="82"/>
      <c r="B6" s="5"/>
      <c r="C6" s="2584" t="s">
        <v>228</v>
      </c>
      <c r="D6" s="2584"/>
      <c r="E6" s="2584" t="s">
        <v>229</v>
      </c>
      <c r="F6" s="2584"/>
      <c r="G6" s="283"/>
      <c r="H6" s="283"/>
      <c r="I6" s="2584" t="s">
        <v>230</v>
      </c>
      <c r="J6" s="2584"/>
      <c r="K6" s="283"/>
      <c r="L6" s="283"/>
      <c r="M6" s="283" t="s">
        <v>231</v>
      </c>
      <c r="N6" s="283"/>
      <c r="O6" s="283"/>
      <c r="P6" s="283"/>
      <c r="Q6" s="283"/>
      <c r="R6" s="283"/>
      <c r="S6" s="283"/>
      <c r="T6" s="283"/>
      <c r="U6" s="283"/>
      <c r="V6" s="283"/>
      <c r="W6" s="283"/>
      <c r="X6" s="283"/>
      <c r="Y6" s="283"/>
      <c r="Z6" s="283"/>
      <c r="AA6" s="283"/>
    </row>
    <row r="7" spans="1:27" s="279" customFormat="1" ht="9" customHeight="1" x14ac:dyDescent="0.15">
      <c r="A7" s="82"/>
      <c r="B7" s="5"/>
      <c r="C7" s="2584" t="s">
        <v>232</v>
      </c>
      <c r="D7" s="2584"/>
      <c r="E7" s="2584" t="s">
        <v>147</v>
      </c>
      <c r="F7" s="2584"/>
      <c r="G7" s="283"/>
      <c r="H7" s="283" t="s">
        <v>233</v>
      </c>
      <c r="I7" s="2584" t="s">
        <v>234</v>
      </c>
      <c r="J7" s="2584"/>
      <c r="K7" s="283" t="s">
        <v>233</v>
      </c>
      <c r="L7" s="283"/>
      <c r="M7" s="284" t="s">
        <v>235</v>
      </c>
      <c r="N7" s="2584" t="s">
        <v>233</v>
      </c>
      <c r="O7" s="2584"/>
      <c r="P7" s="283"/>
      <c r="Q7" s="283" t="s">
        <v>233</v>
      </c>
      <c r="R7" s="283"/>
      <c r="S7" s="283"/>
      <c r="T7" s="283"/>
      <c r="U7" s="283" t="s">
        <v>236</v>
      </c>
      <c r="V7" s="283"/>
      <c r="W7" s="283" t="s">
        <v>237</v>
      </c>
      <c r="X7" s="283"/>
      <c r="Y7" s="283"/>
      <c r="Z7" s="283"/>
      <c r="AA7" s="283"/>
    </row>
    <row r="8" spans="1:27" s="279" customFormat="1" ht="9" customHeight="1" x14ac:dyDescent="0.15">
      <c r="A8" s="2585" t="s">
        <v>238</v>
      </c>
      <c r="B8" s="2585"/>
      <c r="C8" s="2578" t="s">
        <v>239</v>
      </c>
      <c r="D8" s="2578"/>
      <c r="E8" s="2578" t="s">
        <v>240</v>
      </c>
      <c r="F8" s="2578"/>
      <c r="G8" s="285"/>
      <c r="H8" s="285" t="s">
        <v>241</v>
      </c>
      <c r="I8" s="2578" t="s">
        <v>242</v>
      </c>
      <c r="J8" s="2578"/>
      <c r="K8" s="285" t="s">
        <v>243</v>
      </c>
      <c r="L8" s="285"/>
      <c r="M8" s="286" t="s">
        <v>244</v>
      </c>
      <c r="N8" s="287" t="s">
        <v>74</v>
      </c>
      <c r="O8" s="286" t="s">
        <v>245</v>
      </c>
      <c r="P8" s="285"/>
      <c r="Q8" s="286" t="s">
        <v>246</v>
      </c>
      <c r="R8" s="287" t="s">
        <v>33</v>
      </c>
      <c r="S8" s="286" t="s">
        <v>109</v>
      </c>
      <c r="T8" s="287" t="s">
        <v>39</v>
      </c>
      <c r="U8" s="286" t="s">
        <v>187</v>
      </c>
      <c r="V8" s="285"/>
      <c r="W8" s="286" t="s">
        <v>247</v>
      </c>
      <c r="X8" s="1621" t="s">
        <v>46</v>
      </c>
      <c r="Y8" s="288" t="s">
        <v>248</v>
      </c>
      <c r="Z8" s="1621" t="s">
        <v>46</v>
      </c>
      <c r="AA8" s="283"/>
    </row>
    <row r="9" spans="1:27" s="279" customFormat="1" ht="9" customHeight="1" x14ac:dyDescent="0.15">
      <c r="A9" s="2583" t="s">
        <v>249</v>
      </c>
      <c r="B9" s="2583"/>
      <c r="C9" s="290"/>
      <c r="D9" s="291"/>
      <c r="E9" s="291"/>
      <c r="F9" s="291"/>
      <c r="G9" s="292"/>
      <c r="H9" s="292"/>
      <c r="I9" s="292"/>
      <c r="J9" s="292"/>
      <c r="K9" s="293"/>
      <c r="L9" s="293"/>
      <c r="M9" s="294"/>
      <c r="N9" s="292"/>
      <c r="O9" s="292"/>
      <c r="P9" s="292"/>
      <c r="Q9" s="292"/>
      <c r="R9" s="292"/>
      <c r="S9" s="294"/>
      <c r="T9" s="294"/>
      <c r="U9" s="292"/>
      <c r="V9" s="292"/>
      <c r="W9" s="294"/>
      <c r="X9" s="295"/>
      <c r="Y9" s="295"/>
      <c r="Z9" s="295"/>
      <c r="AA9" s="296"/>
    </row>
    <row r="10" spans="1:27" s="279" customFormat="1" ht="9" customHeight="1" x14ac:dyDescent="0.15">
      <c r="A10" s="2582" t="s">
        <v>250</v>
      </c>
      <c r="B10" s="2582"/>
      <c r="C10" s="297"/>
      <c r="D10" s="298"/>
      <c r="E10" s="299"/>
      <c r="F10" s="298"/>
      <c r="G10" s="300"/>
      <c r="H10" s="301"/>
      <c r="I10" s="302"/>
      <c r="J10" s="298"/>
      <c r="K10" s="303"/>
      <c r="L10" s="303"/>
      <c r="M10" s="289"/>
      <c r="N10" s="302"/>
      <c r="O10" s="304"/>
      <c r="P10" s="304"/>
      <c r="Q10" s="305"/>
      <c r="R10" s="302"/>
      <c r="S10" s="298"/>
      <c r="T10" s="298"/>
      <c r="U10" s="301"/>
      <c r="V10" s="302"/>
      <c r="W10" s="305"/>
      <c r="X10" s="305"/>
      <c r="Y10" s="305"/>
      <c r="Z10" s="305"/>
      <c r="AA10" s="306"/>
    </row>
    <row r="11" spans="1:27" s="279" customFormat="1" ht="9" customHeight="1" x14ac:dyDescent="0.15">
      <c r="A11" s="307"/>
      <c r="B11" s="307" t="s">
        <v>251</v>
      </c>
      <c r="C11" s="308"/>
      <c r="D11" s="2116">
        <v>12384</v>
      </c>
      <c r="E11" s="2117"/>
      <c r="F11" s="2116">
        <v>22652</v>
      </c>
      <c r="G11" s="2118"/>
      <c r="H11" s="2116">
        <v>73</v>
      </c>
      <c r="I11" s="2119"/>
      <c r="J11" s="2116">
        <v>28849</v>
      </c>
      <c r="K11" s="2120">
        <v>0.08</v>
      </c>
      <c r="L11" s="2121"/>
      <c r="M11" s="2116">
        <v>1887</v>
      </c>
      <c r="N11" s="2116"/>
      <c r="O11" s="2116">
        <v>30</v>
      </c>
      <c r="P11" s="2116"/>
      <c r="Q11" s="2122">
        <v>1.9</v>
      </c>
      <c r="R11" s="2119"/>
      <c r="S11" s="2116">
        <v>5867</v>
      </c>
      <c r="T11" s="2123"/>
      <c r="U11" s="2116">
        <v>20</v>
      </c>
      <c r="V11" s="2119"/>
      <c r="W11" s="2116">
        <v>8</v>
      </c>
      <c r="X11" s="2116"/>
      <c r="Y11" s="309"/>
      <c r="Z11" s="309"/>
      <c r="AA11" s="311"/>
    </row>
    <row r="12" spans="1:27" s="312" customFormat="1" ht="9" customHeight="1" x14ac:dyDescent="0.15">
      <c r="A12" s="313"/>
      <c r="B12" s="313" t="s">
        <v>252</v>
      </c>
      <c r="C12" s="314"/>
      <c r="D12" s="2116">
        <v>21197</v>
      </c>
      <c r="E12" s="2117"/>
      <c r="F12" s="2116">
        <v>27901</v>
      </c>
      <c r="G12" s="2118"/>
      <c r="H12" s="2116">
        <v>65</v>
      </c>
      <c r="I12" s="2119"/>
      <c r="J12" s="2116">
        <v>39300</v>
      </c>
      <c r="K12" s="2120">
        <v>0.19</v>
      </c>
      <c r="L12" s="2121"/>
      <c r="M12" s="2116">
        <v>4130</v>
      </c>
      <c r="N12" s="2116"/>
      <c r="O12" s="2116">
        <v>42</v>
      </c>
      <c r="P12" s="2116"/>
      <c r="Q12" s="2122">
        <v>2.5</v>
      </c>
      <c r="R12" s="2119"/>
      <c r="S12" s="2116">
        <v>16868</v>
      </c>
      <c r="T12" s="2124"/>
      <c r="U12" s="2116">
        <v>43</v>
      </c>
      <c r="V12" s="2125"/>
      <c r="W12" s="2116">
        <v>31</v>
      </c>
      <c r="X12" s="2116"/>
      <c r="Y12" s="315"/>
      <c r="Z12" s="315"/>
      <c r="AA12" s="311"/>
    </row>
    <row r="13" spans="1:27" s="312" customFormat="1" ht="9" customHeight="1" x14ac:dyDescent="0.15">
      <c r="A13" s="313"/>
      <c r="B13" s="313" t="s">
        <v>253</v>
      </c>
      <c r="C13" s="314"/>
      <c r="D13" s="2116">
        <v>13577</v>
      </c>
      <c r="E13" s="2117"/>
      <c r="F13" s="2116">
        <v>12678</v>
      </c>
      <c r="G13" s="2118"/>
      <c r="H13" s="2116">
        <v>65</v>
      </c>
      <c r="I13" s="2119"/>
      <c r="J13" s="2116">
        <v>21779</v>
      </c>
      <c r="K13" s="2120">
        <v>0.34</v>
      </c>
      <c r="L13" s="2121"/>
      <c r="M13" s="2116">
        <v>3858</v>
      </c>
      <c r="N13" s="2116"/>
      <c r="O13" s="2116">
        <v>36</v>
      </c>
      <c r="P13" s="2116"/>
      <c r="Q13" s="2122">
        <v>2.5</v>
      </c>
      <c r="R13" s="2119"/>
      <c r="S13" s="2116">
        <v>10744</v>
      </c>
      <c r="T13" s="2124"/>
      <c r="U13" s="2116">
        <v>49</v>
      </c>
      <c r="V13" s="2125"/>
      <c r="W13" s="2116">
        <v>27</v>
      </c>
      <c r="X13" s="2116"/>
      <c r="Y13" s="315"/>
      <c r="Z13" s="315"/>
      <c r="AA13" s="311"/>
    </row>
    <row r="14" spans="1:27" s="312" customFormat="1" ht="9" customHeight="1" x14ac:dyDescent="0.15">
      <c r="A14" s="313"/>
      <c r="B14" s="313" t="s">
        <v>254</v>
      </c>
      <c r="C14" s="314"/>
      <c r="D14" s="2116">
        <v>24351</v>
      </c>
      <c r="E14" s="2117"/>
      <c r="F14" s="2116">
        <v>15609</v>
      </c>
      <c r="G14" s="2118"/>
      <c r="H14" s="2116">
        <v>50</v>
      </c>
      <c r="I14" s="2119"/>
      <c r="J14" s="2116">
        <v>32124</v>
      </c>
      <c r="K14" s="2120">
        <v>0.64</v>
      </c>
      <c r="L14" s="2121"/>
      <c r="M14" s="2116">
        <v>2116</v>
      </c>
      <c r="N14" s="2116"/>
      <c r="O14" s="2116">
        <v>33</v>
      </c>
      <c r="P14" s="2116"/>
      <c r="Q14" s="2122">
        <v>2.4</v>
      </c>
      <c r="R14" s="2119"/>
      <c r="S14" s="2116">
        <v>18814</v>
      </c>
      <c r="T14" s="2124"/>
      <c r="U14" s="2116">
        <v>59</v>
      </c>
      <c r="V14" s="2125"/>
      <c r="W14" s="2116">
        <v>68</v>
      </c>
      <c r="X14" s="2116"/>
      <c r="Y14" s="315"/>
      <c r="Z14" s="315"/>
      <c r="AA14" s="311"/>
    </row>
    <row r="15" spans="1:27" s="312" customFormat="1" ht="9" customHeight="1" x14ac:dyDescent="0.15">
      <c r="A15" s="313"/>
      <c r="B15" s="313" t="s">
        <v>255</v>
      </c>
      <c r="C15" s="314"/>
      <c r="D15" s="2116">
        <v>19411</v>
      </c>
      <c r="E15" s="2117"/>
      <c r="F15" s="2116">
        <v>11648</v>
      </c>
      <c r="G15" s="2118"/>
      <c r="H15" s="2116">
        <v>53</v>
      </c>
      <c r="I15" s="2119"/>
      <c r="J15" s="2116">
        <v>25632</v>
      </c>
      <c r="K15" s="2120">
        <v>1.71</v>
      </c>
      <c r="L15" s="2121"/>
      <c r="M15" s="2116">
        <v>7125</v>
      </c>
      <c r="N15" s="2116"/>
      <c r="O15" s="2116">
        <v>31</v>
      </c>
      <c r="P15" s="2116"/>
      <c r="Q15" s="2122">
        <v>2</v>
      </c>
      <c r="R15" s="2119"/>
      <c r="S15" s="2116">
        <v>17785</v>
      </c>
      <c r="T15" s="2124"/>
      <c r="U15" s="2116">
        <v>69</v>
      </c>
      <c r="V15" s="2125"/>
      <c r="W15" s="2116">
        <v>135</v>
      </c>
      <c r="X15" s="2116"/>
      <c r="Y15" s="315"/>
      <c r="Z15" s="315"/>
      <c r="AA15" s="311"/>
    </row>
    <row r="16" spans="1:27" s="312" customFormat="1" ht="9" customHeight="1" x14ac:dyDescent="0.15">
      <c r="A16" s="313"/>
      <c r="B16" s="313" t="s">
        <v>256</v>
      </c>
      <c r="C16" s="314"/>
      <c r="D16" s="2116">
        <v>2993</v>
      </c>
      <c r="E16" s="2117"/>
      <c r="F16" s="2116">
        <v>1325</v>
      </c>
      <c r="G16" s="2118"/>
      <c r="H16" s="2116">
        <v>51</v>
      </c>
      <c r="I16" s="2119"/>
      <c r="J16" s="2116">
        <v>3671</v>
      </c>
      <c r="K16" s="2120">
        <v>6.83</v>
      </c>
      <c r="L16" s="2121"/>
      <c r="M16" s="2116">
        <v>24993</v>
      </c>
      <c r="N16" s="2116"/>
      <c r="O16" s="2116">
        <v>30</v>
      </c>
      <c r="P16" s="2116"/>
      <c r="Q16" s="2122">
        <v>2.2000000000000002</v>
      </c>
      <c r="R16" s="2119"/>
      <c r="S16" s="2116">
        <v>4038</v>
      </c>
      <c r="T16" s="2124"/>
      <c r="U16" s="2116">
        <v>110</v>
      </c>
      <c r="V16" s="2125"/>
      <c r="W16" s="2116">
        <v>77</v>
      </c>
      <c r="X16" s="2116"/>
      <c r="Y16" s="315"/>
      <c r="Z16" s="315"/>
      <c r="AA16" s="311"/>
    </row>
    <row r="17" spans="1:27" s="312" customFormat="1" ht="9" customHeight="1" x14ac:dyDescent="0.15">
      <c r="A17" s="313"/>
      <c r="B17" s="313" t="s">
        <v>257</v>
      </c>
      <c r="C17" s="314"/>
      <c r="D17" s="2116">
        <v>587</v>
      </c>
      <c r="E17" s="2117"/>
      <c r="F17" s="2116">
        <v>320</v>
      </c>
      <c r="G17" s="2118"/>
      <c r="H17" s="2116">
        <v>57.999999999999993</v>
      </c>
      <c r="I17" s="2119"/>
      <c r="J17" s="2116">
        <v>773</v>
      </c>
      <c r="K17" s="2120">
        <v>23.69</v>
      </c>
      <c r="L17" s="2121"/>
      <c r="M17" s="2116">
        <v>351</v>
      </c>
      <c r="N17" s="2116"/>
      <c r="O17" s="2116">
        <v>38</v>
      </c>
      <c r="P17" s="2116"/>
      <c r="Q17" s="2122">
        <v>1.8</v>
      </c>
      <c r="R17" s="2119"/>
      <c r="S17" s="2116">
        <v>1511</v>
      </c>
      <c r="T17" s="2124"/>
      <c r="U17" s="2116">
        <v>195</v>
      </c>
      <c r="V17" s="2125"/>
      <c r="W17" s="2116">
        <v>69</v>
      </c>
      <c r="X17" s="2116"/>
      <c r="Y17" s="315"/>
      <c r="Z17" s="315"/>
      <c r="AA17" s="311"/>
    </row>
    <row r="18" spans="1:27" s="312" customFormat="1" ht="9" customHeight="1" x14ac:dyDescent="0.15">
      <c r="A18" s="302"/>
      <c r="B18" s="302" t="s">
        <v>258</v>
      </c>
      <c r="C18" s="297"/>
      <c r="D18" s="2116">
        <v>451</v>
      </c>
      <c r="E18" s="2117"/>
      <c r="F18" s="2116">
        <v>85</v>
      </c>
      <c r="G18" s="2118"/>
      <c r="H18" s="2116">
        <v>64</v>
      </c>
      <c r="I18" s="2119"/>
      <c r="J18" s="2116">
        <v>505</v>
      </c>
      <c r="K18" s="2120">
        <v>100</v>
      </c>
      <c r="L18" s="2121"/>
      <c r="M18" s="2116">
        <v>438</v>
      </c>
      <c r="N18" s="2116"/>
      <c r="O18" s="2116">
        <v>48</v>
      </c>
      <c r="P18" s="2116"/>
      <c r="Q18" s="2122">
        <v>1.7</v>
      </c>
      <c r="R18" s="2119"/>
      <c r="S18" s="2116">
        <v>1266</v>
      </c>
      <c r="T18" s="2126"/>
      <c r="U18" s="2116">
        <v>251</v>
      </c>
      <c r="V18" s="2020"/>
      <c r="W18" s="2116">
        <v>165</v>
      </c>
      <c r="X18" s="2127"/>
      <c r="Y18" s="310"/>
      <c r="Z18" s="310"/>
      <c r="AA18" s="316"/>
    </row>
    <row r="19" spans="1:27" s="312" customFormat="1" ht="9" customHeight="1" x14ac:dyDescent="0.15">
      <c r="A19" s="2580"/>
      <c r="B19" s="2581"/>
      <c r="C19" s="317"/>
      <c r="D19" s="2128">
        <f>SUM(D11:D18)</f>
        <v>94951</v>
      </c>
      <c r="E19" s="2129"/>
      <c r="F19" s="2128">
        <f>SUM(F11:F18)</f>
        <v>92218</v>
      </c>
      <c r="G19" s="2130"/>
      <c r="H19" s="2128">
        <v>63</v>
      </c>
      <c r="I19" s="2131"/>
      <c r="J19" s="2128">
        <f>SUM(J11:J18)</f>
        <v>152633</v>
      </c>
      <c r="K19" s="2132">
        <v>1.1499999999999999</v>
      </c>
      <c r="L19" s="2133"/>
      <c r="M19" s="2128">
        <f>SUM(M11:M18)</f>
        <v>44898</v>
      </c>
      <c r="N19" s="2131"/>
      <c r="O19" s="2128">
        <v>35</v>
      </c>
      <c r="P19" s="2128"/>
      <c r="Q19" s="2134">
        <v>2.2999999999999998</v>
      </c>
      <c r="R19" s="2131"/>
      <c r="S19" s="2128">
        <f>SUM(S11:S18)</f>
        <v>76893</v>
      </c>
      <c r="T19" s="2135"/>
      <c r="U19" s="2128">
        <v>50</v>
      </c>
      <c r="V19" s="2131"/>
      <c r="W19" s="2128">
        <f>SUM(W11:W18)</f>
        <v>580</v>
      </c>
      <c r="X19" s="2136"/>
      <c r="Y19" s="2128">
        <v>292</v>
      </c>
      <c r="Z19" s="318"/>
      <c r="AA19" s="319"/>
    </row>
    <row r="20" spans="1:27" s="312" customFormat="1" ht="9" customHeight="1" x14ac:dyDescent="0.15">
      <c r="A20" s="2582" t="s">
        <v>259</v>
      </c>
      <c r="B20" s="2582"/>
      <c r="C20" s="297"/>
      <c r="D20" s="310"/>
      <c r="E20" s="2137"/>
      <c r="F20" s="310"/>
      <c r="G20" s="2138"/>
      <c r="H20" s="310"/>
      <c r="I20" s="2020"/>
      <c r="J20" s="310"/>
      <c r="K20" s="2139"/>
      <c r="L20" s="2140"/>
      <c r="M20" s="310"/>
      <c r="N20" s="2020"/>
      <c r="O20" s="310"/>
      <c r="P20" s="320"/>
      <c r="Q20" s="2141"/>
      <c r="R20" s="2020"/>
      <c r="S20" s="310"/>
      <c r="T20" s="310"/>
      <c r="U20" s="310"/>
      <c r="V20" s="2020"/>
      <c r="W20" s="310"/>
      <c r="X20" s="320"/>
      <c r="Y20" s="320"/>
      <c r="Z20" s="320"/>
      <c r="AA20" s="321"/>
    </row>
    <row r="21" spans="1:27" s="312" customFormat="1" ht="9" customHeight="1" x14ac:dyDescent="0.15">
      <c r="A21" s="302"/>
      <c r="B21" s="302" t="s">
        <v>251</v>
      </c>
      <c r="C21" s="297"/>
      <c r="D21" s="2116">
        <v>66962</v>
      </c>
      <c r="E21" s="2117"/>
      <c r="F21" s="2116">
        <v>11951</v>
      </c>
      <c r="G21" s="2118"/>
      <c r="H21" s="2116">
        <v>67</v>
      </c>
      <c r="I21" s="2119"/>
      <c r="J21" s="2116">
        <v>74925</v>
      </c>
      <c r="K21" s="2120">
        <v>0.02</v>
      </c>
      <c r="L21" s="2121"/>
      <c r="M21" s="2116">
        <v>1178</v>
      </c>
      <c r="N21" s="2116"/>
      <c r="O21" s="2116">
        <v>7</v>
      </c>
      <c r="P21" s="2116"/>
      <c r="Q21" s="2122">
        <v>3</v>
      </c>
      <c r="R21" s="2119"/>
      <c r="S21" s="2116">
        <v>1575</v>
      </c>
      <c r="T21" s="2123"/>
      <c r="U21" s="2116">
        <v>2</v>
      </c>
      <c r="V21" s="2119"/>
      <c r="W21" s="2116">
        <v>3</v>
      </c>
      <c r="X21" s="2127"/>
      <c r="Y21" s="310"/>
      <c r="Z21" s="310"/>
      <c r="AA21" s="311"/>
    </row>
    <row r="22" spans="1:27" s="312" customFormat="1" ht="9" customHeight="1" x14ac:dyDescent="0.15">
      <c r="A22" s="313"/>
      <c r="B22" s="313" t="s">
        <v>252</v>
      </c>
      <c r="C22" s="314"/>
      <c r="D22" s="2116">
        <v>58</v>
      </c>
      <c r="E22" s="2117"/>
      <c r="F22" s="2116">
        <v>121</v>
      </c>
      <c r="G22" s="2118"/>
      <c r="H22" s="2116">
        <v>65</v>
      </c>
      <c r="I22" s="2119"/>
      <c r="J22" s="2116">
        <v>136</v>
      </c>
      <c r="K22" s="2120">
        <v>0.23</v>
      </c>
      <c r="L22" s="2121"/>
      <c r="M22" s="2116">
        <v>56</v>
      </c>
      <c r="N22" s="2116"/>
      <c r="O22" s="2116">
        <v>28</v>
      </c>
      <c r="P22" s="2116"/>
      <c r="Q22" s="2122">
        <v>1</v>
      </c>
      <c r="R22" s="2119"/>
      <c r="S22" s="2116">
        <v>30</v>
      </c>
      <c r="T22" s="2124"/>
      <c r="U22" s="2116">
        <v>22</v>
      </c>
      <c r="V22" s="2125"/>
      <c r="W22" s="2116">
        <v>0</v>
      </c>
      <c r="X22" s="2116"/>
      <c r="Y22" s="315"/>
      <c r="Z22" s="315"/>
      <c r="AA22" s="311"/>
    </row>
    <row r="23" spans="1:27" s="312" customFormat="1" ht="9" customHeight="1" x14ac:dyDescent="0.15">
      <c r="A23" s="302"/>
      <c r="B23" s="302" t="s">
        <v>253</v>
      </c>
      <c r="C23" s="297"/>
      <c r="D23" s="2116">
        <v>139</v>
      </c>
      <c r="E23" s="2117"/>
      <c r="F23" s="2116">
        <v>78</v>
      </c>
      <c r="G23" s="2118"/>
      <c r="H23" s="2116">
        <v>81</v>
      </c>
      <c r="I23" s="2119"/>
      <c r="J23" s="2116">
        <v>202</v>
      </c>
      <c r="K23" s="2120">
        <v>0.33</v>
      </c>
      <c r="L23" s="2121"/>
      <c r="M23" s="2116">
        <v>49</v>
      </c>
      <c r="N23" s="2116"/>
      <c r="O23" s="2116">
        <v>41</v>
      </c>
      <c r="P23" s="2116"/>
      <c r="Q23" s="2122">
        <v>1.4</v>
      </c>
      <c r="R23" s="2119"/>
      <c r="S23" s="2116">
        <v>86</v>
      </c>
      <c r="T23" s="2124"/>
      <c r="U23" s="2116">
        <v>43</v>
      </c>
      <c r="V23" s="2125"/>
      <c r="W23" s="2116">
        <v>0</v>
      </c>
      <c r="X23" s="2127"/>
      <c r="Y23" s="310"/>
      <c r="Z23" s="310"/>
      <c r="AA23" s="311"/>
    </row>
    <row r="24" spans="1:27" s="312" customFormat="1" ht="9" customHeight="1" x14ac:dyDescent="0.15">
      <c r="A24" s="313"/>
      <c r="B24" s="313" t="s">
        <v>254</v>
      </c>
      <c r="C24" s="314"/>
      <c r="D24" s="2116">
        <v>578</v>
      </c>
      <c r="E24" s="2117"/>
      <c r="F24" s="2116">
        <v>288</v>
      </c>
      <c r="G24" s="2118"/>
      <c r="H24" s="2116">
        <v>38</v>
      </c>
      <c r="I24" s="2119"/>
      <c r="J24" s="2116">
        <v>686</v>
      </c>
      <c r="K24" s="2120">
        <v>0.72</v>
      </c>
      <c r="L24" s="2121"/>
      <c r="M24" s="2116">
        <v>45</v>
      </c>
      <c r="N24" s="2116"/>
      <c r="O24" s="2116">
        <v>7</v>
      </c>
      <c r="P24" s="2116"/>
      <c r="Q24" s="2122">
        <v>0.6</v>
      </c>
      <c r="R24" s="2119"/>
      <c r="S24" s="2116">
        <v>66</v>
      </c>
      <c r="T24" s="2124"/>
      <c r="U24" s="2116">
        <v>10</v>
      </c>
      <c r="V24" s="2125"/>
      <c r="W24" s="2116">
        <v>0</v>
      </c>
      <c r="X24" s="2116"/>
      <c r="Y24" s="315"/>
      <c r="Z24" s="315"/>
      <c r="AA24" s="311"/>
    </row>
    <row r="25" spans="1:27" s="312" customFormat="1" ht="9" customHeight="1" x14ac:dyDescent="0.15">
      <c r="A25" s="302"/>
      <c r="B25" s="302" t="s">
        <v>255</v>
      </c>
      <c r="C25" s="297"/>
      <c r="D25" s="2116">
        <v>41</v>
      </c>
      <c r="E25" s="2117"/>
      <c r="F25" s="2116">
        <v>26</v>
      </c>
      <c r="G25" s="2118"/>
      <c r="H25" s="2116">
        <v>64</v>
      </c>
      <c r="I25" s="2119"/>
      <c r="J25" s="2116">
        <v>57</v>
      </c>
      <c r="K25" s="2120">
        <v>1.72</v>
      </c>
      <c r="L25" s="2121"/>
      <c r="M25" s="2116">
        <v>33</v>
      </c>
      <c r="N25" s="2116"/>
      <c r="O25" s="2116">
        <v>13</v>
      </c>
      <c r="P25" s="2116"/>
      <c r="Q25" s="2122">
        <v>1.4</v>
      </c>
      <c r="R25" s="2119"/>
      <c r="S25" s="2116">
        <v>16</v>
      </c>
      <c r="T25" s="2124"/>
      <c r="U25" s="2116">
        <v>28</v>
      </c>
      <c r="V25" s="2125"/>
      <c r="W25" s="2116">
        <v>0</v>
      </c>
      <c r="X25" s="2127"/>
      <c r="Y25" s="310"/>
      <c r="Z25" s="310"/>
      <c r="AA25" s="311"/>
    </row>
    <row r="26" spans="1:27" s="312" customFormat="1" ht="9" customHeight="1" x14ac:dyDescent="0.15">
      <c r="A26" s="313"/>
      <c r="B26" s="313" t="s">
        <v>256</v>
      </c>
      <c r="C26" s="314"/>
      <c r="D26" s="2116">
        <v>3</v>
      </c>
      <c r="E26" s="2117"/>
      <c r="F26" s="2116">
        <v>1</v>
      </c>
      <c r="G26" s="2118"/>
      <c r="H26" s="2116">
        <v>64</v>
      </c>
      <c r="I26" s="2119"/>
      <c r="J26" s="2116">
        <v>4</v>
      </c>
      <c r="K26" s="2120">
        <v>8.7200000000000006</v>
      </c>
      <c r="L26" s="2121"/>
      <c r="M26" s="2116">
        <v>268</v>
      </c>
      <c r="N26" s="2116"/>
      <c r="O26" s="2116">
        <v>23</v>
      </c>
      <c r="P26" s="2116"/>
      <c r="Q26" s="2122">
        <v>2.2000000000000002</v>
      </c>
      <c r="R26" s="2119"/>
      <c r="S26" s="2116">
        <v>4</v>
      </c>
      <c r="T26" s="2124"/>
      <c r="U26" s="2116">
        <v>100</v>
      </c>
      <c r="V26" s="2125"/>
      <c r="W26" s="2116">
        <v>0</v>
      </c>
      <c r="X26" s="2116"/>
      <c r="Y26" s="315"/>
      <c r="Z26" s="315"/>
      <c r="AA26" s="311"/>
    </row>
    <row r="27" spans="1:27" s="312" customFormat="1" ht="9" customHeight="1" x14ac:dyDescent="0.15">
      <c r="A27" s="313"/>
      <c r="B27" s="313" t="s">
        <v>257</v>
      </c>
      <c r="C27" s="314"/>
      <c r="D27" s="2116">
        <v>0</v>
      </c>
      <c r="E27" s="309"/>
      <c r="F27" s="2116">
        <v>0</v>
      </c>
      <c r="G27" s="2226"/>
      <c r="H27" s="2116">
        <v>0</v>
      </c>
      <c r="I27" s="2227"/>
      <c r="J27" s="2116">
        <v>0</v>
      </c>
      <c r="K27" s="2116">
        <v>0</v>
      </c>
      <c r="L27" s="2116"/>
      <c r="M27" s="2116">
        <v>0</v>
      </c>
      <c r="N27" s="2116"/>
      <c r="O27" s="2116">
        <v>0</v>
      </c>
      <c r="P27" s="2116"/>
      <c r="Q27" s="2116">
        <v>0</v>
      </c>
      <c r="R27" s="2227"/>
      <c r="S27" s="2116">
        <v>0</v>
      </c>
      <c r="T27" s="2228"/>
      <c r="U27" s="2116">
        <v>0</v>
      </c>
      <c r="V27" s="2229"/>
      <c r="W27" s="2116">
        <v>0</v>
      </c>
      <c r="X27" s="2116"/>
      <c r="Y27" s="315"/>
      <c r="Z27" s="315"/>
      <c r="AA27" s="311"/>
    </row>
    <row r="28" spans="1:27" s="312" customFormat="1" ht="9" customHeight="1" x14ac:dyDescent="0.15">
      <c r="A28" s="302"/>
      <c r="B28" s="302" t="s">
        <v>258</v>
      </c>
      <c r="C28" s="297"/>
      <c r="D28" s="2116">
        <v>0</v>
      </c>
      <c r="E28" s="309"/>
      <c r="F28" s="2116">
        <v>0</v>
      </c>
      <c r="G28" s="2226"/>
      <c r="H28" s="2116">
        <v>0</v>
      </c>
      <c r="I28" s="2227"/>
      <c r="J28" s="2116">
        <v>0</v>
      </c>
      <c r="K28" s="2116">
        <v>0</v>
      </c>
      <c r="L28" s="2116"/>
      <c r="M28" s="2116">
        <v>0</v>
      </c>
      <c r="N28" s="2116"/>
      <c r="O28" s="2116">
        <v>0</v>
      </c>
      <c r="P28" s="2116"/>
      <c r="Q28" s="2116">
        <v>0</v>
      </c>
      <c r="R28" s="2227"/>
      <c r="S28" s="2116">
        <v>0</v>
      </c>
      <c r="T28" s="2230"/>
      <c r="U28" s="2116">
        <v>0</v>
      </c>
      <c r="V28" s="2231"/>
      <c r="W28" s="2116">
        <v>0</v>
      </c>
      <c r="X28" s="2127"/>
      <c r="Y28" s="310"/>
      <c r="Z28" s="310"/>
      <c r="AA28" s="316"/>
    </row>
    <row r="29" spans="1:27" s="312" customFormat="1" ht="9" customHeight="1" x14ac:dyDescent="0.15">
      <c r="A29" s="2580"/>
      <c r="B29" s="2581"/>
      <c r="C29" s="317"/>
      <c r="D29" s="2128">
        <f>SUM(D21:D28)</f>
        <v>67781</v>
      </c>
      <c r="E29" s="2129"/>
      <c r="F29" s="2128">
        <f>SUM(F21:F28)</f>
        <v>12465</v>
      </c>
      <c r="G29" s="2130"/>
      <c r="H29" s="2128">
        <v>66</v>
      </c>
      <c r="I29" s="2131"/>
      <c r="J29" s="2128">
        <f>SUM(J21:J28)</f>
        <v>76010</v>
      </c>
      <c r="K29" s="2132">
        <v>0.03</v>
      </c>
      <c r="L29" s="2133"/>
      <c r="M29" s="2128">
        <f>SUM(M21:M28)</f>
        <v>1629</v>
      </c>
      <c r="N29" s="2131"/>
      <c r="O29" s="2128">
        <v>8</v>
      </c>
      <c r="P29" s="2128"/>
      <c r="Q29" s="2134">
        <v>3</v>
      </c>
      <c r="R29" s="2131"/>
      <c r="S29" s="2128">
        <f>SUM(S21:S28)</f>
        <v>1777</v>
      </c>
      <c r="T29" s="2135"/>
      <c r="U29" s="2128">
        <v>2</v>
      </c>
      <c r="V29" s="2131"/>
      <c r="W29" s="2128">
        <f>SUM(W21:W28)</f>
        <v>3</v>
      </c>
      <c r="X29" s="2136"/>
      <c r="Y29" s="2128">
        <v>0</v>
      </c>
      <c r="Z29" s="318"/>
      <c r="AA29" s="319"/>
    </row>
    <row r="30" spans="1:27" s="279" customFormat="1" ht="9" customHeight="1" x14ac:dyDescent="0.15">
      <c r="A30" s="2582" t="s">
        <v>191</v>
      </c>
      <c r="B30" s="2582"/>
      <c r="C30" s="297"/>
      <c r="D30" s="320"/>
      <c r="E30" s="2142"/>
      <c r="F30" s="320"/>
      <c r="G30" s="2020"/>
      <c r="H30" s="320"/>
      <c r="I30" s="2020"/>
      <c r="J30" s="320"/>
      <c r="K30" s="2143"/>
      <c r="L30" s="2144"/>
      <c r="M30" s="320"/>
      <c r="N30" s="2020"/>
      <c r="O30" s="320"/>
      <c r="P30" s="320"/>
      <c r="Q30" s="2145"/>
      <c r="R30" s="2020"/>
      <c r="S30" s="320"/>
      <c r="T30" s="2142"/>
      <c r="U30" s="320"/>
      <c r="V30" s="2020"/>
      <c r="W30" s="320"/>
      <c r="X30" s="320"/>
      <c r="Y30" s="320"/>
      <c r="Z30" s="320"/>
      <c r="AA30" s="321"/>
    </row>
    <row r="31" spans="1:27" s="279" customFormat="1" ht="9" customHeight="1" x14ac:dyDescent="0.15">
      <c r="A31" s="302"/>
      <c r="B31" s="302" t="s">
        <v>251</v>
      </c>
      <c r="C31" s="297"/>
      <c r="D31" s="2116">
        <v>12074</v>
      </c>
      <c r="E31" s="2117"/>
      <c r="F31" s="2116">
        <v>60093</v>
      </c>
      <c r="G31" s="2118"/>
      <c r="H31" s="2116">
        <v>99</v>
      </c>
      <c r="I31" s="2119"/>
      <c r="J31" s="2116">
        <v>71627</v>
      </c>
      <c r="K31" s="2120">
        <v>0.06</v>
      </c>
      <c r="L31" s="2121"/>
      <c r="M31" s="2116">
        <v>380</v>
      </c>
      <c r="N31" s="2116"/>
      <c r="O31" s="2116">
        <v>10</v>
      </c>
      <c r="P31" s="2116"/>
      <c r="Q31" s="2122">
        <v>0.3</v>
      </c>
      <c r="R31" s="2119"/>
      <c r="S31" s="2116">
        <v>2313</v>
      </c>
      <c r="T31" s="2123"/>
      <c r="U31" s="2116">
        <v>3</v>
      </c>
      <c r="V31" s="2119"/>
      <c r="W31" s="2116">
        <v>5</v>
      </c>
      <c r="X31" s="2127"/>
      <c r="Y31" s="310"/>
      <c r="Z31" s="310"/>
      <c r="AA31" s="311"/>
    </row>
    <row r="32" spans="1:27" s="279" customFormat="1" ht="9" customHeight="1" x14ac:dyDescent="0.15">
      <c r="A32" s="313"/>
      <c r="B32" s="313" t="s">
        <v>252</v>
      </c>
      <c r="C32" s="314"/>
      <c r="D32" s="2116">
        <v>530</v>
      </c>
      <c r="E32" s="2117"/>
      <c r="F32" s="2116">
        <v>3701</v>
      </c>
      <c r="G32" s="2118"/>
      <c r="H32" s="2116">
        <v>82</v>
      </c>
      <c r="I32" s="2119"/>
      <c r="J32" s="2116">
        <v>3583</v>
      </c>
      <c r="K32" s="2120">
        <v>0.17</v>
      </c>
      <c r="L32" s="2121"/>
      <c r="M32" s="2116">
        <v>52</v>
      </c>
      <c r="N32" s="2116"/>
      <c r="O32" s="2116">
        <v>6</v>
      </c>
      <c r="P32" s="2116"/>
      <c r="Q32" s="2122">
        <v>0.8</v>
      </c>
      <c r="R32" s="2119"/>
      <c r="S32" s="2116">
        <v>140</v>
      </c>
      <c r="T32" s="2124"/>
      <c r="U32" s="2116">
        <v>4</v>
      </c>
      <c r="V32" s="2125"/>
      <c r="W32" s="2116">
        <v>0</v>
      </c>
      <c r="X32" s="2116"/>
      <c r="Y32" s="315"/>
      <c r="Z32" s="315"/>
      <c r="AA32" s="311"/>
    </row>
    <row r="33" spans="1:27" s="279" customFormat="1" ht="9" customHeight="1" x14ac:dyDescent="0.15">
      <c r="A33" s="302"/>
      <c r="B33" s="302" t="s">
        <v>253</v>
      </c>
      <c r="C33" s="297"/>
      <c r="D33" s="2116">
        <v>51</v>
      </c>
      <c r="E33" s="2117"/>
      <c r="F33" s="2116">
        <v>268</v>
      </c>
      <c r="G33" s="2118"/>
      <c r="H33" s="2116">
        <v>80</v>
      </c>
      <c r="I33" s="2119"/>
      <c r="J33" s="2116">
        <v>266</v>
      </c>
      <c r="K33" s="2120">
        <v>0.33</v>
      </c>
      <c r="L33" s="2121"/>
      <c r="M33" s="2116">
        <v>14</v>
      </c>
      <c r="N33" s="2116"/>
      <c r="O33" s="2116">
        <v>10</v>
      </c>
      <c r="P33" s="2116"/>
      <c r="Q33" s="2122">
        <v>0.7</v>
      </c>
      <c r="R33" s="2119"/>
      <c r="S33" s="2116">
        <v>30</v>
      </c>
      <c r="T33" s="2124"/>
      <c r="U33" s="2116">
        <v>11</v>
      </c>
      <c r="V33" s="2125"/>
      <c r="W33" s="2116">
        <v>0</v>
      </c>
      <c r="X33" s="2127"/>
      <c r="Y33" s="310"/>
      <c r="Z33" s="310"/>
      <c r="AA33" s="311"/>
    </row>
    <row r="34" spans="1:27" s="279" customFormat="1" ht="9" customHeight="1" x14ac:dyDescent="0.15">
      <c r="A34" s="313"/>
      <c r="B34" s="313" t="s">
        <v>254</v>
      </c>
      <c r="C34" s="314"/>
      <c r="D34" s="2116">
        <v>25</v>
      </c>
      <c r="E34" s="2117"/>
      <c r="F34" s="2116">
        <v>359</v>
      </c>
      <c r="G34" s="2118"/>
      <c r="H34" s="2116">
        <v>92</v>
      </c>
      <c r="I34" s="2119"/>
      <c r="J34" s="2116">
        <v>354</v>
      </c>
      <c r="K34" s="2120">
        <v>0.73</v>
      </c>
      <c r="L34" s="2121"/>
      <c r="M34" s="2116">
        <v>24</v>
      </c>
      <c r="N34" s="2116"/>
      <c r="O34" s="2116">
        <v>10</v>
      </c>
      <c r="P34" s="2116"/>
      <c r="Q34" s="2122">
        <v>0.1</v>
      </c>
      <c r="R34" s="2119"/>
      <c r="S34" s="2116">
        <v>54</v>
      </c>
      <c r="T34" s="2124"/>
      <c r="U34" s="2116">
        <v>15</v>
      </c>
      <c r="V34" s="2125"/>
      <c r="W34" s="2116">
        <v>0</v>
      </c>
      <c r="X34" s="2116"/>
      <c r="Y34" s="315"/>
      <c r="Z34" s="315"/>
      <c r="AA34" s="311"/>
    </row>
    <row r="35" spans="1:27" s="279" customFormat="1" ht="9" customHeight="1" x14ac:dyDescent="0.15">
      <c r="A35" s="302"/>
      <c r="B35" s="302" t="s">
        <v>255</v>
      </c>
      <c r="C35" s="297"/>
      <c r="D35" s="2116">
        <v>31</v>
      </c>
      <c r="E35" s="2117"/>
      <c r="F35" s="2116">
        <v>300</v>
      </c>
      <c r="G35" s="2118"/>
      <c r="H35" s="2116">
        <v>100</v>
      </c>
      <c r="I35" s="2119"/>
      <c r="J35" s="2116">
        <v>331</v>
      </c>
      <c r="K35" s="2120">
        <v>1.6</v>
      </c>
      <c r="L35" s="2121"/>
      <c r="M35" s="2116">
        <v>13</v>
      </c>
      <c r="N35" s="2116"/>
      <c r="O35" s="2116">
        <v>6</v>
      </c>
      <c r="P35" s="2116"/>
      <c r="Q35" s="2122">
        <v>0.1</v>
      </c>
      <c r="R35" s="2119"/>
      <c r="S35" s="2116">
        <v>52</v>
      </c>
      <c r="T35" s="2124"/>
      <c r="U35" s="2116">
        <v>16</v>
      </c>
      <c r="V35" s="2125"/>
      <c r="W35" s="2116">
        <v>0</v>
      </c>
      <c r="X35" s="2127"/>
      <c r="Y35" s="310"/>
      <c r="Z35" s="310"/>
      <c r="AA35" s="311"/>
    </row>
    <row r="36" spans="1:27" s="279" customFormat="1" ht="9" customHeight="1" x14ac:dyDescent="0.15">
      <c r="A36" s="313"/>
      <c r="B36" s="313" t="s">
        <v>256</v>
      </c>
      <c r="C36" s="314"/>
      <c r="D36" s="2116">
        <v>732</v>
      </c>
      <c r="E36" s="2117"/>
      <c r="F36" s="2116">
        <v>12</v>
      </c>
      <c r="G36" s="2118"/>
      <c r="H36" s="2116">
        <v>84</v>
      </c>
      <c r="I36" s="2119"/>
      <c r="J36" s="2116">
        <v>742</v>
      </c>
      <c r="K36" s="2120">
        <v>6.09</v>
      </c>
      <c r="L36" s="2121"/>
      <c r="M36" s="2116">
        <v>120</v>
      </c>
      <c r="N36" s="2116"/>
      <c r="O36" s="2116">
        <v>11</v>
      </c>
      <c r="P36" s="2116"/>
      <c r="Q36" s="2122">
        <v>2.5</v>
      </c>
      <c r="R36" s="2119"/>
      <c r="S36" s="2116">
        <v>312</v>
      </c>
      <c r="T36" s="2124"/>
      <c r="U36" s="2116">
        <v>42</v>
      </c>
      <c r="V36" s="2125"/>
      <c r="W36" s="2116">
        <v>6</v>
      </c>
      <c r="X36" s="2116"/>
      <c r="Y36" s="315"/>
      <c r="Z36" s="315"/>
      <c r="AA36" s="311"/>
    </row>
    <row r="37" spans="1:27" s="279" customFormat="1" ht="9" customHeight="1" x14ac:dyDescent="0.15">
      <c r="A37" s="313"/>
      <c r="B37" s="313" t="s">
        <v>257</v>
      </c>
      <c r="C37" s="314"/>
      <c r="D37" s="2116">
        <v>0</v>
      </c>
      <c r="E37" s="309"/>
      <c r="F37" s="2116">
        <v>0</v>
      </c>
      <c r="G37" s="2226"/>
      <c r="H37" s="2116">
        <v>0</v>
      </c>
      <c r="I37" s="2227"/>
      <c r="J37" s="2116">
        <v>0</v>
      </c>
      <c r="K37" s="2116">
        <v>0</v>
      </c>
      <c r="L37" s="2116"/>
      <c r="M37" s="2116">
        <v>0</v>
      </c>
      <c r="N37" s="2116"/>
      <c r="O37" s="2116">
        <v>0</v>
      </c>
      <c r="P37" s="2116"/>
      <c r="Q37" s="2116">
        <v>0</v>
      </c>
      <c r="R37" s="2227"/>
      <c r="S37" s="2116">
        <v>0</v>
      </c>
      <c r="T37" s="2228"/>
      <c r="U37" s="2116">
        <v>0</v>
      </c>
      <c r="V37" s="2229"/>
      <c r="W37" s="2116">
        <v>0</v>
      </c>
      <c r="X37" s="2116"/>
      <c r="Y37" s="315"/>
      <c r="Z37" s="315"/>
      <c r="AA37" s="311"/>
    </row>
    <row r="38" spans="1:27" s="279" customFormat="1" ht="9" customHeight="1" x14ac:dyDescent="0.15">
      <c r="A38" s="302"/>
      <c r="B38" s="302" t="s">
        <v>258</v>
      </c>
      <c r="C38" s="297"/>
      <c r="D38" s="2116">
        <v>0</v>
      </c>
      <c r="E38" s="309"/>
      <c r="F38" s="2116">
        <v>0</v>
      </c>
      <c r="G38" s="2226"/>
      <c r="H38" s="2116">
        <v>0</v>
      </c>
      <c r="I38" s="2227"/>
      <c r="J38" s="2116">
        <v>0</v>
      </c>
      <c r="K38" s="2116">
        <v>0</v>
      </c>
      <c r="L38" s="2116"/>
      <c r="M38" s="2116">
        <v>0</v>
      </c>
      <c r="N38" s="2116"/>
      <c r="O38" s="2116">
        <v>0</v>
      </c>
      <c r="P38" s="2116"/>
      <c r="Q38" s="2116">
        <v>0</v>
      </c>
      <c r="R38" s="2227"/>
      <c r="S38" s="2116">
        <v>0</v>
      </c>
      <c r="T38" s="2230"/>
      <c r="U38" s="2116">
        <v>0</v>
      </c>
      <c r="V38" s="2231"/>
      <c r="W38" s="2116">
        <v>0</v>
      </c>
      <c r="X38" s="2127"/>
      <c r="Y38" s="310"/>
      <c r="Z38" s="322"/>
      <c r="AA38" s="316"/>
    </row>
    <row r="39" spans="1:27" s="279" customFormat="1" ht="9" customHeight="1" x14ac:dyDescent="0.15">
      <c r="A39" s="2580"/>
      <c r="B39" s="2581"/>
      <c r="C39" s="317"/>
      <c r="D39" s="2128">
        <f>SUM(D31:D38)</f>
        <v>13443</v>
      </c>
      <c r="E39" s="2129"/>
      <c r="F39" s="2128">
        <f>SUM(F31:F38)</f>
        <v>64733</v>
      </c>
      <c r="G39" s="2130"/>
      <c r="H39" s="2128">
        <v>98</v>
      </c>
      <c r="I39" s="2131"/>
      <c r="J39" s="2128">
        <f>SUM(J31:J38)</f>
        <v>76903</v>
      </c>
      <c r="K39" s="2132">
        <v>0.13</v>
      </c>
      <c r="L39" s="2133"/>
      <c r="M39" s="2128">
        <f>SUM(M31:M38)</f>
        <v>603</v>
      </c>
      <c r="N39" s="2131"/>
      <c r="O39" s="2128">
        <v>10</v>
      </c>
      <c r="P39" s="2128"/>
      <c r="Q39" s="2134">
        <v>0.3</v>
      </c>
      <c r="R39" s="2131"/>
      <c r="S39" s="2128">
        <f>SUM(S31:S38)</f>
        <v>2901</v>
      </c>
      <c r="T39" s="2135"/>
      <c r="U39" s="2128">
        <v>4</v>
      </c>
      <c r="V39" s="2131"/>
      <c r="W39" s="2128">
        <f>SUM(W31:W38)</f>
        <v>11</v>
      </c>
      <c r="X39" s="2136"/>
      <c r="Y39" s="2128">
        <v>1</v>
      </c>
      <c r="Z39" s="323"/>
      <c r="AA39" s="316"/>
    </row>
    <row r="40" spans="1:27" s="324" customFormat="1" ht="7.5" customHeight="1" x14ac:dyDescent="0.15">
      <c r="A40" s="2579"/>
      <c r="B40" s="2579"/>
      <c r="C40" s="2579"/>
      <c r="D40" s="2579"/>
      <c r="E40" s="2579"/>
      <c r="F40" s="2579"/>
      <c r="G40" s="2579"/>
      <c r="H40" s="2579"/>
      <c r="I40" s="2579"/>
      <c r="J40" s="2579"/>
      <c r="K40" s="2579"/>
      <c r="L40" s="2579"/>
      <c r="M40" s="2579"/>
      <c r="N40" s="2579"/>
      <c r="O40" s="2579"/>
      <c r="P40" s="2579"/>
      <c r="Q40" s="2579"/>
      <c r="R40" s="2579"/>
      <c r="S40" s="2579"/>
      <c r="T40" s="2579"/>
      <c r="U40" s="2579"/>
      <c r="V40" s="2579"/>
      <c r="W40" s="2579"/>
      <c r="X40" s="2579"/>
      <c r="Y40" s="2579"/>
      <c r="Z40" s="325"/>
      <c r="AA40" s="325"/>
    </row>
    <row r="41" spans="1:27" s="279" customFormat="1" ht="8.25" customHeight="1" x14ac:dyDescent="0.15">
      <c r="A41" s="326" t="s">
        <v>72</v>
      </c>
      <c r="B41" s="2579" t="s">
        <v>260</v>
      </c>
      <c r="C41" s="2579"/>
      <c r="D41" s="2579"/>
      <c r="E41" s="2579"/>
      <c r="F41" s="2579"/>
      <c r="G41" s="2579"/>
      <c r="H41" s="2579"/>
      <c r="I41" s="2579"/>
      <c r="J41" s="2579"/>
      <c r="K41" s="2579"/>
      <c r="L41" s="2579"/>
      <c r="M41" s="2579"/>
      <c r="N41" s="2579"/>
      <c r="O41" s="2579"/>
      <c r="P41" s="2579"/>
      <c r="Q41" s="2579"/>
      <c r="R41" s="2579"/>
      <c r="S41" s="2579"/>
      <c r="T41" s="2579"/>
      <c r="U41" s="2579"/>
      <c r="V41" s="2579"/>
      <c r="W41" s="2579"/>
      <c r="X41" s="2579"/>
      <c r="Y41" s="2579"/>
      <c r="Z41" s="325"/>
      <c r="AA41" s="327"/>
    </row>
    <row r="42" spans="1:27" s="279" customFormat="1" ht="16.5" customHeight="1" x14ac:dyDescent="0.15">
      <c r="A42" s="328" t="s">
        <v>74</v>
      </c>
      <c r="B42" s="2587" t="s">
        <v>261</v>
      </c>
      <c r="C42" s="2587"/>
      <c r="D42" s="2587"/>
      <c r="E42" s="2587"/>
      <c r="F42" s="2587"/>
      <c r="G42" s="2587"/>
      <c r="H42" s="2587"/>
      <c r="I42" s="2587"/>
      <c r="J42" s="2587"/>
      <c r="K42" s="2587"/>
      <c r="L42" s="2587"/>
      <c r="M42" s="2587"/>
      <c r="N42" s="2587"/>
      <c r="O42" s="2587"/>
      <c r="P42" s="2587"/>
      <c r="Q42" s="2587"/>
      <c r="R42" s="2587"/>
      <c r="S42" s="2587"/>
      <c r="T42" s="2587"/>
      <c r="U42" s="2587"/>
      <c r="V42" s="2587"/>
      <c r="W42" s="2587"/>
      <c r="X42" s="2587"/>
      <c r="Y42" s="2587"/>
      <c r="Z42" s="2587"/>
      <c r="AA42" s="2587"/>
    </row>
    <row r="43" spans="1:27" s="279" customFormat="1" ht="8.25" customHeight="1" x14ac:dyDescent="0.15">
      <c r="A43" s="326" t="s">
        <v>33</v>
      </c>
      <c r="B43" s="2577" t="s">
        <v>262</v>
      </c>
      <c r="C43" s="2577"/>
      <c r="D43" s="2577"/>
      <c r="E43" s="2577"/>
      <c r="F43" s="2577"/>
      <c r="G43" s="2577"/>
      <c r="H43" s="2577"/>
      <c r="I43" s="2577"/>
      <c r="J43" s="2577"/>
      <c r="K43" s="2577"/>
      <c r="L43" s="2577"/>
      <c r="M43" s="2577"/>
      <c r="N43" s="2577"/>
      <c r="O43" s="2577"/>
      <c r="P43" s="2577"/>
      <c r="Q43" s="2577"/>
      <c r="R43" s="2577"/>
      <c r="S43" s="2577"/>
      <c r="T43" s="2577"/>
      <c r="U43" s="2577"/>
      <c r="V43" s="2577"/>
      <c r="W43" s="2577"/>
      <c r="X43" s="2577"/>
      <c r="Y43" s="2577"/>
      <c r="Z43" s="327"/>
      <c r="AA43" s="327"/>
    </row>
    <row r="44" spans="1:27" s="279" customFormat="1" ht="8.25" customHeight="1" x14ac:dyDescent="0.15">
      <c r="A44" s="326" t="s">
        <v>39</v>
      </c>
      <c r="B44" s="2577" t="s">
        <v>263</v>
      </c>
      <c r="C44" s="2577"/>
      <c r="D44" s="2577"/>
      <c r="E44" s="2577"/>
      <c r="F44" s="2577"/>
      <c r="G44" s="2577"/>
      <c r="H44" s="2577"/>
      <c r="I44" s="2577"/>
      <c r="J44" s="2577"/>
      <c r="K44" s="2577"/>
      <c r="L44" s="2577"/>
      <c r="M44" s="2577"/>
      <c r="N44" s="2577"/>
      <c r="O44" s="2577"/>
      <c r="P44" s="2577"/>
      <c r="Q44" s="2577"/>
      <c r="R44" s="2577"/>
      <c r="S44" s="2577"/>
      <c r="T44" s="2577"/>
      <c r="U44" s="2577"/>
      <c r="V44" s="2577"/>
      <c r="W44" s="2577"/>
      <c r="X44" s="2577"/>
      <c r="Y44" s="2577"/>
      <c r="Z44" s="327"/>
      <c r="AA44" s="327"/>
    </row>
    <row r="45" spans="1:27" s="279" customFormat="1" ht="18" customHeight="1" x14ac:dyDescent="0.15">
      <c r="A45" s="328" t="s">
        <v>46</v>
      </c>
      <c r="B45" s="2586" t="s">
        <v>264</v>
      </c>
      <c r="C45" s="2586"/>
      <c r="D45" s="2586"/>
      <c r="E45" s="2586"/>
      <c r="F45" s="2586"/>
      <c r="G45" s="2586"/>
      <c r="H45" s="2586"/>
      <c r="I45" s="2586"/>
      <c r="J45" s="2586"/>
      <c r="K45" s="2586"/>
      <c r="L45" s="2586"/>
      <c r="M45" s="2586"/>
      <c r="N45" s="2586"/>
      <c r="O45" s="2586"/>
      <c r="P45" s="2586"/>
      <c r="Q45" s="2586"/>
      <c r="R45" s="2586"/>
      <c r="S45" s="2586"/>
      <c r="T45" s="2586"/>
      <c r="U45" s="2586"/>
      <c r="V45" s="2586"/>
      <c r="W45" s="2586"/>
      <c r="X45" s="2586"/>
      <c r="Y45" s="2586"/>
      <c r="Z45" s="2586"/>
      <c r="AA45" s="2586"/>
    </row>
    <row r="46" spans="1:27" s="691" customFormat="1" ht="8.25" customHeight="1" x14ac:dyDescent="0.15">
      <c r="A46" s="1632" t="s">
        <v>49</v>
      </c>
      <c r="B46" s="2577" t="s">
        <v>503</v>
      </c>
      <c r="C46" s="2577"/>
      <c r="D46" s="2577"/>
      <c r="E46" s="2577"/>
      <c r="F46" s="2577"/>
      <c r="G46" s="2577"/>
      <c r="H46" s="2577"/>
      <c r="I46" s="2577"/>
      <c r="J46" s="2577"/>
      <c r="K46" s="2577"/>
      <c r="L46" s="2577"/>
      <c r="M46" s="2577"/>
      <c r="N46" s="2577"/>
      <c r="O46" s="2577"/>
      <c r="P46" s="2577"/>
      <c r="Q46" s="2577"/>
      <c r="R46" s="2577"/>
      <c r="S46" s="2577"/>
      <c r="T46" s="2577"/>
      <c r="U46" s="2577"/>
      <c r="V46" s="2577"/>
      <c r="W46" s="2577"/>
      <c r="X46" s="2577"/>
      <c r="Y46" s="2577"/>
      <c r="Z46" s="1631"/>
      <c r="AA46" s="1631"/>
    </row>
    <row r="47" spans="1:27" s="279" customFormat="1" ht="8.25" customHeight="1" x14ac:dyDescent="0.15">
      <c r="A47" s="329" t="s">
        <v>125</v>
      </c>
      <c r="B47" s="2579" t="s">
        <v>139</v>
      </c>
      <c r="C47" s="2579"/>
      <c r="D47" s="2579"/>
      <c r="E47" s="2579"/>
      <c r="F47" s="2579"/>
      <c r="G47" s="2579"/>
      <c r="H47" s="2579"/>
      <c r="I47" s="2579"/>
      <c r="J47" s="2579"/>
      <c r="K47" s="2579"/>
      <c r="L47" s="2579"/>
      <c r="M47" s="2579"/>
      <c r="N47" s="2579"/>
      <c r="O47" s="2579"/>
      <c r="P47" s="2579"/>
      <c r="Q47" s="2579"/>
      <c r="R47" s="2579"/>
      <c r="S47" s="2579"/>
      <c r="T47" s="2579"/>
      <c r="U47" s="2579"/>
      <c r="V47" s="2579"/>
      <c r="W47" s="2579"/>
      <c r="X47" s="2579"/>
      <c r="Y47" s="2579"/>
      <c r="Z47" s="325"/>
      <c r="AA47" s="325"/>
    </row>
  </sheetData>
  <mergeCells count="31">
    <mergeCell ref="B47:Y47"/>
    <mergeCell ref="I6:J6"/>
    <mergeCell ref="I7:J7"/>
    <mergeCell ref="I8:J8"/>
    <mergeCell ref="C5:D5"/>
    <mergeCell ref="C6:D6"/>
    <mergeCell ref="E5:F5"/>
    <mergeCell ref="E6:F6"/>
    <mergeCell ref="A8:B8"/>
    <mergeCell ref="N7:O7"/>
    <mergeCell ref="C7:D7"/>
    <mergeCell ref="E7:F7"/>
    <mergeCell ref="B43:Y43"/>
    <mergeCell ref="B45:AA45"/>
    <mergeCell ref="B42:AA42"/>
    <mergeCell ref="B46:Y46"/>
    <mergeCell ref="A1:AA1"/>
    <mergeCell ref="B44:Y44"/>
    <mergeCell ref="E8:F8"/>
    <mergeCell ref="A40:Y40"/>
    <mergeCell ref="B41:Y41"/>
    <mergeCell ref="A39:B39"/>
    <mergeCell ref="A30:B30"/>
    <mergeCell ref="A10:B10"/>
    <mergeCell ref="A20:B20"/>
    <mergeCell ref="C8:D8"/>
    <mergeCell ref="A9:B9"/>
    <mergeCell ref="A19:B19"/>
    <mergeCell ref="A29:B29"/>
    <mergeCell ref="A3:B3"/>
    <mergeCell ref="C3:AA3"/>
  </mergeCells>
  <pageMargins left="0.5" right="0.5" top="0.5" bottom="0.5" header="0.3" footer="0.3"/>
  <pageSetup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zoomScaleNormal="100" zoomScaleSheetLayoutView="100" workbookViewId="0">
      <selection activeCell="U50" sqref="U50"/>
    </sheetView>
  </sheetViews>
  <sheetFormatPr defaultColWidth="9.140625" defaultRowHeight="9.75" customHeight="1" x14ac:dyDescent="0.2"/>
  <cols>
    <col min="1" max="1" width="2.140625" style="78" customWidth="1"/>
    <col min="2" max="2" width="34.5703125" style="78" customWidth="1"/>
    <col min="3" max="3" width="1.7109375" style="78" customWidth="1"/>
    <col min="4" max="4" width="8.28515625" style="78" customWidth="1"/>
    <col min="5" max="5" width="2.42578125" style="78" customWidth="1"/>
    <col min="6" max="6" width="7.28515625" style="78" customWidth="1"/>
    <col min="7" max="7" width="1.7109375" style="78" customWidth="1"/>
    <col min="8" max="8" width="6.42578125" style="78" customWidth="1"/>
    <col min="9" max="9" width="1.7109375" style="78" customWidth="1"/>
    <col min="10" max="10" width="7.85546875" style="78" customWidth="1"/>
    <col min="11" max="11" width="6.42578125" style="78" customWidth="1"/>
    <col min="12" max="12" width="1.7109375" style="78" customWidth="1"/>
    <col min="13" max="13" width="9.85546875" style="78" bestFit="1" customWidth="1"/>
    <col min="14" max="14" width="1.7109375" style="78" customWidth="1"/>
    <col min="15" max="15" width="6.85546875" style="78" bestFit="1" customWidth="1"/>
    <col min="16" max="16" width="1.7109375" style="78" customWidth="1"/>
    <col min="17" max="17" width="7.5703125" style="78" customWidth="1"/>
    <col min="18" max="18" width="1.7109375" style="78" customWidth="1"/>
    <col min="19" max="19" width="7.7109375" style="78" bestFit="1"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12" t="s">
        <v>1220</v>
      </c>
      <c r="D3" s="2513"/>
      <c r="E3" s="2513"/>
      <c r="F3" s="2513"/>
      <c r="G3" s="2513"/>
      <c r="H3" s="2513"/>
      <c r="I3" s="2513"/>
      <c r="J3" s="2513"/>
      <c r="K3" s="2513"/>
      <c r="L3" s="2513"/>
      <c r="M3" s="2513"/>
      <c r="N3" s="2513"/>
      <c r="O3" s="2513"/>
      <c r="P3" s="2513"/>
      <c r="Q3" s="2513"/>
      <c r="R3" s="2513"/>
      <c r="S3" s="2513"/>
      <c r="T3" s="2513"/>
      <c r="U3" s="2513"/>
      <c r="V3" s="2513"/>
      <c r="W3" s="2513"/>
      <c r="X3" s="2513"/>
      <c r="Y3" s="2513"/>
      <c r="Z3" s="2513"/>
      <c r="AA3" s="2514"/>
    </row>
    <row r="4" spans="1:27" s="279" customFormat="1" ht="9" customHeight="1" x14ac:dyDescent="0.3">
      <c r="C4" s="280"/>
      <c r="D4" s="649" t="s">
        <v>3</v>
      </c>
      <c r="E4" s="649"/>
      <c r="F4" s="649" t="s">
        <v>4</v>
      </c>
      <c r="G4" s="649"/>
      <c r="H4" s="649" t="s">
        <v>5</v>
      </c>
      <c r="I4" s="649"/>
      <c r="J4" s="649" t="s">
        <v>6</v>
      </c>
      <c r="K4" s="649" t="s">
        <v>7</v>
      </c>
      <c r="L4" s="649"/>
      <c r="M4" s="649" t="s">
        <v>8</v>
      </c>
      <c r="N4" s="649"/>
      <c r="O4" s="649" t="s">
        <v>9</v>
      </c>
      <c r="P4" s="649"/>
      <c r="Q4" s="649" t="s">
        <v>205</v>
      </c>
      <c r="R4" s="649"/>
      <c r="S4" s="649" t="s">
        <v>206</v>
      </c>
      <c r="T4" s="649"/>
      <c r="U4" s="649" t="s">
        <v>207</v>
      </c>
      <c r="V4" s="649"/>
      <c r="W4" s="649" t="s">
        <v>224</v>
      </c>
      <c r="X4" s="649"/>
      <c r="Y4" s="649" t="s">
        <v>225</v>
      </c>
      <c r="Z4" s="649"/>
      <c r="AA4" s="650"/>
    </row>
    <row r="5" spans="1:27" s="279" customFormat="1" ht="9" customHeight="1" x14ac:dyDescent="0.15">
      <c r="A5" s="82"/>
      <c r="B5" s="5"/>
      <c r="C5" s="2588" t="s">
        <v>226</v>
      </c>
      <c r="D5" s="2588"/>
      <c r="E5" s="2588" t="s">
        <v>227</v>
      </c>
      <c r="F5" s="2588"/>
      <c r="G5" s="651"/>
      <c r="H5" s="651"/>
      <c r="I5" s="651"/>
      <c r="J5" s="651"/>
      <c r="K5" s="651"/>
      <c r="L5" s="651"/>
      <c r="M5" s="651"/>
      <c r="N5" s="651"/>
      <c r="O5" s="651"/>
      <c r="P5" s="651"/>
      <c r="Q5" s="651"/>
      <c r="R5" s="651"/>
      <c r="S5" s="651"/>
      <c r="T5" s="651"/>
      <c r="U5" s="651"/>
      <c r="V5" s="651"/>
      <c r="W5" s="651"/>
      <c r="X5" s="651"/>
      <c r="Y5" s="651"/>
      <c r="Z5" s="651"/>
      <c r="AA5" s="651"/>
    </row>
    <row r="6" spans="1:27" s="279" customFormat="1" ht="9" customHeight="1" x14ac:dyDescent="0.15">
      <c r="A6" s="82"/>
      <c r="B6" s="5"/>
      <c r="C6" s="2588" t="s">
        <v>228</v>
      </c>
      <c r="D6" s="2588"/>
      <c r="E6" s="2588" t="s">
        <v>229</v>
      </c>
      <c r="F6" s="2588"/>
      <c r="G6" s="651"/>
      <c r="H6" s="651"/>
      <c r="I6" s="2588" t="s">
        <v>230</v>
      </c>
      <c r="J6" s="2588"/>
      <c r="K6" s="651"/>
      <c r="L6" s="651"/>
      <c r="M6" s="651" t="s">
        <v>231</v>
      </c>
      <c r="N6" s="651"/>
      <c r="O6" s="651"/>
      <c r="P6" s="651"/>
      <c r="Q6" s="651"/>
      <c r="R6" s="651"/>
      <c r="S6" s="651"/>
      <c r="T6" s="651"/>
      <c r="U6" s="651"/>
      <c r="V6" s="651"/>
      <c r="W6" s="651"/>
      <c r="X6" s="651"/>
      <c r="Y6" s="651"/>
      <c r="Z6" s="651"/>
      <c r="AA6" s="651"/>
    </row>
    <row r="7" spans="1:27" s="279" customFormat="1" ht="9" customHeight="1" x14ac:dyDescent="0.15">
      <c r="A7" s="82"/>
      <c r="B7" s="5"/>
      <c r="C7" s="2588" t="s">
        <v>232</v>
      </c>
      <c r="D7" s="2588"/>
      <c r="E7" s="2588" t="s">
        <v>147</v>
      </c>
      <c r="F7" s="2588"/>
      <c r="G7" s="651"/>
      <c r="H7" s="651" t="s">
        <v>233</v>
      </c>
      <c r="I7" s="2588" t="s">
        <v>234</v>
      </c>
      <c r="J7" s="2588"/>
      <c r="K7" s="651" t="s">
        <v>233</v>
      </c>
      <c r="L7" s="651"/>
      <c r="M7" s="652" t="s">
        <v>235</v>
      </c>
      <c r="N7" s="653"/>
      <c r="O7" s="651" t="s">
        <v>233</v>
      </c>
      <c r="P7" s="651"/>
      <c r="Q7" s="651" t="s">
        <v>233</v>
      </c>
      <c r="R7" s="651"/>
      <c r="S7" s="651"/>
      <c r="T7" s="651"/>
      <c r="U7" s="651" t="s">
        <v>109</v>
      </c>
      <c r="V7" s="2588" t="s">
        <v>237</v>
      </c>
      <c r="W7" s="2588"/>
      <c r="X7" s="651"/>
      <c r="Y7" s="651"/>
      <c r="Z7" s="651"/>
      <c r="AA7" s="651"/>
    </row>
    <row r="8" spans="1:27" s="279" customFormat="1" ht="9" customHeight="1" x14ac:dyDescent="0.15">
      <c r="A8" s="2585" t="s">
        <v>238</v>
      </c>
      <c r="B8" s="2585"/>
      <c r="C8" s="651"/>
      <c r="D8" s="654" t="s">
        <v>239</v>
      </c>
      <c r="E8" s="2589" t="s">
        <v>240</v>
      </c>
      <c r="F8" s="2589"/>
      <c r="G8" s="654"/>
      <c r="H8" s="654" t="s">
        <v>241</v>
      </c>
      <c r="I8" s="2589" t="s">
        <v>242</v>
      </c>
      <c r="J8" s="2589"/>
      <c r="K8" s="654" t="s">
        <v>243</v>
      </c>
      <c r="L8" s="654"/>
      <c r="M8" s="654" t="s">
        <v>244</v>
      </c>
      <c r="N8" s="287" t="s">
        <v>74</v>
      </c>
      <c r="O8" s="654" t="s">
        <v>245</v>
      </c>
      <c r="P8" s="655"/>
      <c r="Q8" s="654" t="s">
        <v>246</v>
      </c>
      <c r="R8" s="287" t="s">
        <v>33</v>
      </c>
      <c r="S8" s="654" t="s">
        <v>109</v>
      </c>
      <c r="T8" s="287" t="s">
        <v>39</v>
      </c>
      <c r="U8" s="654" t="s">
        <v>187</v>
      </c>
      <c r="V8" s="2589" t="s">
        <v>247</v>
      </c>
      <c r="W8" s="2589"/>
      <c r="X8" s="1622" t="s">
        <v>46</v>
      </c>
      <c r="Y8" s="654" t="s">
        <v>248</v>
      </c>
      <c r="Z8" s="1622" t="s">
        <v>46</v>
      </c>
      <c r="AA8" s="651"/>
    </row>
    <row r="9" spans="1:27" s="279" customFormat="1" ht="9" customHeight="1" x14ac:dyDescent="0.15">
      <c r="A9" s="2590" t="s">
        <v>496</v>
      </c>
      <c r="B9" s="2590"/>
      <c r="C9" s="656"/>
      <c r="D9" s="657"/>
      <c r="E9" s="658"/>
      <c r="F9" s="657"/>
      <c r="G9" s="659"/>
      <c r="H9" s="660"/>
      <c r="I9" s="661"/>
      <c r="J9" s="657"/>
      <c r="K9" s="662"/>
      <c r="L9" s="662"/>
      <c r="M9" s="657"/>
      <c r="N9" s="661"/>
      <c r="O9" s="663"/>
      <c r="P9" s="663"/>
      <c r="Q9" s="664"/>
      <c r="R9" s="661"/>
      <c r="S9" s="657"/>
      <c r="T9" s="657"/>
      <c r="U9" s="660"/>
      <c r="V9" s="661"/>
      <c r="W9" s="664"/>
      <c r="X9" s="657"/>
      <c r="Y9" s="664"/>
      <c r="Z9" s="657"/>
      <c r="AA9" s="665"/>
    </row>
    <row r="10" spans="1:27" s="312" customFormat="1" ht="9" customHeight="1" x14ac:dyDescent="0.15">
      <c r="A10" s="2582" t="s">
        <v>497</v>
      </c>
      <c r="B10" s="2582"/>
      <c r="C10" s="666"/>
      <c r="D10" s="667"/>
      <c r="E10" s="667"/>
      <c r="F10" s="667"/>
      <c r="G10" s="300"/>
      <c r="H10" s="668"/>
      <c r="I10" s="302"/>
      <c r="J10" s="669"/>
      <c r="K10" s="670"/>
      <c r="L10" s="670"/>
      <c r="M10" s="669"/>
      <c r="N10" s="302"/>
      <c r="O10" s="671"/>
      <c r="P10" s="671"/>
      <c r="Q10" s="672"/>
      <c r="R10" s="302"/>
      <c r="S10" s="669"/>
      <c r="T10" s="669"/>
      <c r="U10" s="668"/>
      <c r="V10" s="302"/>
      <c r="W10" s="305"/>
      <c r="X10" s="669"/>
      <c r="Y10" s="673"/>
      <c r="Z10" s="669"/>
      <c r="AA10" s="674"/>
    </row>
    <row r="11" spans="1:27" s="312" customFormat="1" ht="9" customHeight="1" x14ac:dyDescent="0.15">
      <c r="A11" s="302"/>
      <c r="B11" s="302" t="s">
        <v>251</v>
      </c>
      <c r="C11" s="297"/>
      <c r="D11" s="675">
        <v>68697</v>
      </c>
      <c r="E11" s="675"/>
      <c r="F11" s="675">
        <v>0</v>
      </c>
      <c r="G11" s="2138"/>
      <c r="H11" s="675" t="s">
        <v>125</v>
      </c>
      <c r="I11" s="2020"/>
      <c r="J11" s="675">
        <v>68697</v>
      </c>
      <c r="K11" s="2148">
        <v>0.01</v>
      </c>
      <c r="L11" s="2148"/>
      <c r="M11" s="675">
        <v>364877</v>
      </c>
      <c r="N11" s="2020"/>
      <c r="O11" s="675">
        <v>5</v>
      </c>
      <c r="P11" s="675"/>
      <c r="Q11" s="675" t="s">
        <v>125</v>
      </c>
      <c r="R11" s="2020"/>
      <c r="S11" s="675">
        <v>852</v>
      </c>
      <c r="T11" s="675"/>
      <c r="U11" s="675">
        <v>1</v>
      </c>
      <c r="V11" s="2020"/>
      <c r="W11" s="675">
        <v>1</v>
      </c>
      <c r="X11" s="675"/>
      <c r="Y11" s="675"/>
      <c r="Z11" s="675"/>
      <c r="AA11" s="676"/>
    </row>
    <row r="12" spans="1:27" s="312" customFormat="1" ht="9" customHeight="1" x14ac:dyDescent="0.15">
      <c r="A12" s="677"/>
      <c r="B12" s="677" t="s">
        <v>252</v>
      </c>
      <c r="C12" s="678"/>
      <c r="D12" s="679">
        <v>0</v>
      </c>
      <c r="E12" s="679"/>
      <c r="F12" s="679">
        <v>0</v>
      </c>
      <c r="G12" s="2163"/>
      <c r="H12" s="679">
        <v>0</v>
      </c>
      <c r="I12" s="2150"/>
      <c r="J12" s="679">
        <v>0</v>
      </c>
      <c r="K12" s="2149">
        <v>0</v>
      </c>
      <c r="L12" s="2149"/>
      <c r="M12" s="679">
        <v>0</v>
      </c>
      <c r="N12" s="2150"/>
      <c r="O12" s="679">
        <v>0</v>
      </c>
      <c r="P12" s="679"/>
      <c r="Q12" s="679">
        <v>0</v>
      </c>
      <c r="R12" s="2150"/>
      <c r="S12" s="679">
        <v>0</v>
      </c>
      <c r="T12" s="679"/>
      <c r="U12" s="679">
        <v>0</v>
      </c>
      <c r="V12" s="2150"/>
      <c r="W12" s="679">
        <v>0</v>
      </c>
      <c r="X12" s="679"/>
      <c r="Y12" s="2161"/>
      <c r="Z12" s="679"/>
      <c r="AA12" s="676"/>
    </row>
    <row r="13" spans="1:27" s="312" customFormat="1" ht="9" customHeight="1" x14ac:dyDescent="0.15">
      <c r="A13" s="302"/>
      <c r="B13" s="302" t="s">
        <v>253</v>
      </c>
      <c r="C13" s="297"/>
      <c r="D13" s="679">
        <v>0</v>
      </c>
      <c r="E13" s="679"/>
      <c r="F13" s="679">
        <v>0</v>
      </c>
      <c r="G13" s="2163"/>
      <c r="H13" s="679">
        <v>0</v>
      </c>
      <c r="I13" s="2150"/>
      <c r="J13" s="679">
        <v>0</v>
      </c>
      <c r="K13" s="2149">
        <v>0</v>
      </c>
      <c r="L13" s="2149"/>
      <c r="M13" s="679">
        <v>0</v>
      </c>
      <c r="N13" s="2150"/>
      <c r="O13" s="679">
        <v>0</v>
      </c>
      <c r="P13" s="679"/>
      <c r="Q13" s="679">
        <v>0</v>
      </c>
      <c r="R13" s="2150"/>
      <c r="S13" s="679">
        <v>0</v>
      </c>
      <c r="T13" s="679"/>
      <c r="U13" s="679">
        <v>0</v>
      </c>
      <c r="V13" s="2150"/>
      <c r="W13" s="679">
        <v>0</v>
      </c>
      <c r="X13" s="679"/>
      <c r="Y13" s="675"/>
      <c r="Z13" s="679"/>
      <c r="AA13" s="676"/>
    </row>
    <row r="14" spans="1:27" s="312" customFormat="1" ht="9" customHeight="1" x14ac:dyDescent="0.15">
      <c r="A14" s="677"/>
      <c r="B14" s="677" t="s">
        <v>254</v>
      </c>
      <c r="C14" s="678"/>
      <c r="D14" s="679">
        <v>0</v>
      </c>
      <c r="E14" s="679"/>
      <c r="F14" s="679">
        <v>0</v>
      </c>
      <c r="G14" s="2163"/>
      <c r="H14" s="679">
        <v>0</v>
      </c>
      <c r="I14" s="2150"/>
      <c r="J14" s="679">
        <v>0</v>
      </c>
      <c r="K14" s="2149">
        <v>0</v>
      </c>
      <c r="L14" s="2149"/>
      <c r="M14" s="679">
        <v>0</v>
      </c>
      <c r="N14" s="2150"/>
      <c r="O14" s="679">
        <v>0</v>
      </c>
      <c r="P14" s="679"/>
      <c r="Q14" s="679">
        <v>0</v>
      </c>
      <c r="R14" s="2150"/>
      <c r="S14" s="679">
        <v>0</v>
      </c>
      <c r="T14" s="679"/>
      <c r="U14" s="679">
        <v>0</v>
      </c>
      <c r="V14" s="2150"/>
      <c r="W14" s="679">
        <v>0</v>
      </c>
      <c r="X14" s="679"/>
      <c r="Y14" s="2161"/>
      <c r="Z14" s="679"/>
      <c r="AA14" s="676"/>
    </row>
    <row r="15" spans="1:27" s="312" customFormat="1" ht="9" customHeight="1" x14ac:dyDescent="0.15">
      <c r="A15" s="302"/>
      <c r="B15" s="302" t="s">
        <v>255</v>
      </c>
      <c r="C15" s="297"/>
      <c r="D15" s="679">
        <v>0</v>
      </c>
      <c r="E15" s="679"/>
      <c r="F15" s="679">
        <v>0</v>
      </c>
      <c r="G15" s="2163"/>
      <c r="H15" s="679">
        <v>0</v>
      </c>
      <c r="I15" s="2150"/>
      <c r="J15" s="679">
        <v>0</v>
      </c>
      <c r="K15" s="2149">
        <v>0</v>
      </c>
      <c r="L15" s="2149"/>
      <c r="M15" s="679">
        <v>0</v>
      </c>
      <c r="N15" s="2150"/>
      <c r="O15" s="679">
        <v>0</v>
      </c>
      <c r="P15" s="679"/>
      <c r="Q15" s="679">
        <v>0</v>
      </c>
      <c r="R15" s="2150"/>
      <c r="S15" s="679">
        <v>0</v>
      </c>
      <c r="T15" s="679"/>
      <c r="U15" s="679">
        <v>0</v>
      </c>
      <c r="V15" s="2150"/>
      <c r="W15" s="679">
        <v>0</v>
      </c>
      <c r="X15" s="679"/>
      <c r="Y15" s="675"/>
      <c r="Z15" s="679"/>
      <c r="AA15" s="676"/>
    </row>
    <row r="16" spans="1:27" s="312" customFormat="1" ht="9" customHeight="1" x14ac:dyDescent="0.15">
      <c r="A16" s="677"/>
      <c r="B16" s="677" t="s">
        <v>256</v>
      </c>
      <c r="C16" s="678"/>
      <c r="D16" s="679">
        <v>0</v>
      </c>
      <c r="E16" s="679"/>
      <c r="F16" s="679">
        <v>0</v>
      </c>
      <c r="G16" s="2163"/>
      <c r="H16" s="679">
        <v>0</v>
      </c>
      <c r="I16" s="2150"/>
      <c r="J16" s="679">
        <v>0</v>
      </c>
      <c r="K16" s="2149">
        <v>0</v>
      </c>
      <c r="L16" s="2149"/>
      <c r="M16" s="679">
        <v>0</v>
      </c>
      <c r="N16" s="2150"/>
      <c r="O16" s="679">
        <v>0</v>
      </c>
      <c r="P16" s="679"/>
      <c r="Q16" s="679">
        <v>0</v>
      </c>
      <c r="R16" s="2150"/>
      <c r="S16" s="679">
        <v>0</v>
      </c>
      <c r="T16" s="679"/>
      <c r="U16" s="679">
        <v>0</v>
      </c>
      <c r="V16" s="2150"/>
      <c r="W16" s="679">
        <v>0</v>
      </c>
      <c r="X16" s="679"/>
      <c r="Y16" s="2161"/>
      <c r="Z16" s="679"/>
      <c r="AA16" s="676"/>
    </row>
    <row r="17" spans="1:27" s="312" customFormat="1" ht="9" customHeight="1" x14ac:dyDescent="0.15">
      <c r="A17" s="677"/>
      <c r="B17" s="677" t="s">
        <v>257</v>
      </c>
      <c r="C17" s="678"/>
      <c r="D17" s="679">
        <v>0</v>
      </c>
      <c r="E17" s="679"/>
      <c r="F17" s="679">
        <v>0</v>
      </c>
      <c r="G17" s="2163"/>
      <c r="H17" s="679">
        <v>0</v>
      </c>
      <c r="I17" s="2150"/>
      <c r="J17" s="679">
        <v>0</v>
      </c>
      <c r="K17" s="2149">
        <v>0</v>
      </c>
      <c r="L17" s="2149"/>
      <c r="M17" s="679">
        <v>0</v>
      </c>
      <c r="N17" s="2150"/>
      <c r="O17" s="679">
        <v>0</v>
      </c>
      <c r="P17" s="679"/>
      <c r="Q17" s="679">
        <v>0</v>
      </c>
      <c r="R17" s="2150"/>
      <c r="S17" s="679">
        <v>0</v>
      </c>
      <c r="T17" s="679"/>
      <c r="U17" s="679">
        <v>0</v>
      </c>
      <c r="V17" s="2150"/>
      <c r="W17" s="679">
        <v>0</v>
      </c>
      <c r="X17" s="679"/>
      <c r="Y17" s="2161"/>
      <c r="Z17" s="679"/>
      <c r="AA17" s="676"/>
    </row>
    <row r="18" spans="1:27" s="312" customFormat="1" ht="9" customHeight="1" x14ac:dyDescent="0.15">
      <c r="A18" s="677"/>
      <c r="B18" s="680" t="s">
        <v>258</v>
      </c>
      <c r="C18" s="297"/>
      <c r="D18" s="681">
        <v>0</v>
      </c>
      <c r="E18" s="681"/>
      <c r="F18" s="681">
        <v>0</v>
      </c>
      <c r="G18" s="2164"/>
      <c r="H18" s="681">
        <v>0</v>
      </c>
      <c r="I18" s="2152"/>
      <c r="J18" s="681">
        <v>0</v>
      </c>
      <c r="K18" s="2151">
        <v>0</v>
      </c>
      <c r="L18" s="2151"/>
      <c r="M18" s="681">
        <v>0</v>
      </c>
      <c r="N18" s="2152"/>
      <c r="O18" s="681">
        <v>0</v>
      </c>
      <c r="P18" s="681"/>
      <c r="Q18" s="681">
        <v>0</v>
      </c>
      <c r="R18" s="2152"/>
      <c r="S18" s="681">
        <v>0</v>
      </c>
      <c r="T18" s="681"/>
      <c r="U18" s="681">
        <v>0</v>
      </c>
      <c r="V18" s="2152"/>
      <c r="W18" s="681">
        <v>0</v>
      </c>
      <c r="X18" s="681"/>
      <c r="Y18" s="675"/>
      <c r="Z18" s="681"/>
      <c r="AA18" s="682"/>
    </row>
    <row r="19" spans="1:27" s="312" customFormat="1" ht="9" customHeight="1" x14ac:dyDescent="0.15">
      <c r="A19" s="2593"/>
      <c r="B19" s="2594"/>
      <c r="C19" s="317"/>
      <c r="D19" s="683">
        <f>SUM(D11:D18)</f>
        <v>68697</v>
      </c>
      <c r="E19" s="683"/>
      <c r="F19" s="683">
        <f>SUM(F11:F18)</f>
        <v>0</v>
      </c>
      <c r="G19" s="2130"/>
      <c r="H19" s="683" t="s">
        <v>125</v>
      </c>
      <c r="I19" s="2131"/>
      <c r="J19" s="683">
        <f>SUM(J11:J18)</f>
        <v>68697</v>
      </c>
      <c r="K19" s="2153">
        <v>0.01</v>
      </c>
      <c r="L19" s="2153"/>
      <c r="M19" s="683">
        <f>SUM(M11:M18)</f>
        <v>364877</v>
      </c>
      <c r="N19" s="2131"/>
      <c r="O19" s="683">
        <v>5</v>
      </c>
      <c r="P19" s="683"/>
      <c r="Q19" s="683" t="s">
        <v>125</v>
      </c>
      <c r="R19" s="2131"/>
      <c r="S19" s="683">
        <f>SUM(S11:S18)</f>
        <v>852</v>
      </c>
      <c r="T19" s="683"/>
      <c r="U19" s="683">
        <v>1</v>
      </c>
      <c r="V19" s="2131"/>
      <c r="W19" s="683">
        <f>SUM(W11:W18)</f>
        <v>1</v>
      </c>
      <c r="X19" s="683"/>
      <c r="Y19" s="683">
        <v>12</v>
      </c>
      <c r="Z19" s="683"/>
      <c r="AA19" s="684"/>
    </row>
    <row r="20" spans="1:27" s="312" customFormat="1" ht="9" customHeight="1" x14ac:dyDescent="0.15">
      <c r="A20" s="2582" t="s">
        <v>498</v>
      </c>
      <c r="B20" s="2582"/>
      <c r="C20" s="666"/>
      <c r="D20" s="2146"/>
      <c r="E20" s="2146"/>
      <c r="F20" s="2146"/>
      <c r="G20" s="2138"/>
      <c r="H20" s="1441"/>
      <c r="I20" s="2020"/>
      <c r="J20" s="2146"/>
      <c r="K20" s="2154"/>
      <c r="L20" s="2155"/>
      <c r="M20" s="2146"/>
      <c r="N20" s="2020"/>
      <c r="O20" s="2146"/>
      <c r="P20" s="2156"/>
      <c r="Q20" s="2146"/>
      <c r="R20" s="2020"/>
      <c r="S20" s="2146"/>
      <c r="T20" s="675"/>
      <c r="U20" s="1441"/>
      <c r="V20" s="2020"/>
      <c r="W20" s="2146"/>
      <c r="X20" s="675"/>
      <c r="Y20" s="2162"/>
      <c r="Z20" s="675"/>
      <c r="AA20" s="674"/>
    </row>
    <row r="21" spans="1:27" s="312" customFormat="1" ht="9" customHeight="1" x14ac:dyDescent="0.15">
      <c r="A21" s="302"/>
      <c r="B21" s="302" t="s">
        <v>251</v>
      </c>
      <c r="C21" s="297"/>
      <c r="D21" s="675">
        <v>101533</v>
      </c>
      <c r="E21" s="675"/>
      <c r="F21" s="675">
        <v>48907</v>
      </c>
      <c r="G21" s="2138"/>
      <c r="H21" s="675">
        <v>31</v>
      </c>
      <c r="I21" s="2020"/>
      <c r="J21" s="675">
        <v>116890</v>
      </c>
      <c r="K21" s="2148">
        <v>7.0000000000000007E-2</v>
      </c>
      <c r="L21" s="2148"/>
      <c r="M21" s="675">
        <v>762531</v>
      </c>
      <c r="N21" s="2020"/>
      <c r="O21" s="675">
        <v>22</v>
      </c>
      <c r="P21" s="675"/>
      <c r="Q21" s="675" t="s">
        <v>125</v>
      </c>
      <c r="R21" s="2020"/>
      <c r="S21" s="675">
        <v>4901</v>
      </c>
      <c r="T21" s="675"/>
      <c r="U21" s="675">
        <v>4</v>
      </c>
      <c r="V21" s="2020"/>
      <c r="W21" s="675">
        <v>18</v>
      </c>
      <c r="X21" s="675"/>
      <c r="Y21" s="675"/>
      <c r="Z21" s="675"/>
      <c r="AA21" s="676"/>
    </row>
    <row r="22" spans="1:27" s="312" customFormat="1" ht="9" customHeight="1" x14ac:dyDescent="0.15">
      <c r="A22" s="677"/>
      <c r="B22" s="677" t="s">
        <v>252</v>
      </c>
      <c r="C22" s="678"/>
      <c r="D22" s="679">
        <v>8228</v>
      </c>
      <c r="E22" s="679"/>
      <c r="F22" s="679">
        <v>0</v>
      </c>
      <c r="G22" s="2163"/>
      <c r="H22" s="679">
        <v>0</v>
      </c>
      <c r="I22" s="2150"/>
      <c r="J22" s="679">
        <v>8228</v>
      </c>
      <c r="K22" s="2149">
        <v>0.19</v>
      </c>
      <c r="L22" s="2149"/>
      <c r="M22" s="679">
        <v>26796</v>
      </c>
      <c r="N22" s="2150"/>
      <c r="O22" s="679">
        <v>24</v>
      </c>
      <c r="P22" s="679"/>
      <c r="Q22" s="679" t="s">
        <v>125</v>
      </c>
      <c r="R22" s="2150"/>
      <c r="S22" s="679">
        <v>821</v>
      </c>
      <c r="T22" s="679"/>
      <c r="U22" s="679">
        <v>10</v>
      </c>
      <c r="V22" s="2150"/>
      <c r="W22" s="679">
        <v>4</v>
      </c>
      <c r="X22" s="679"/>
      <c r="Y22" s="2161"/>
      <c r="Z22" s="679"/>
      <c r="AA22" s="676"/>
    </row>
    <row r="23" spans="1:27" s="312" customFormat="1" ht="9" customHeight="1" x14ac:dyDescent="0.15">
      <c r="A23" s="302"/>
      <c r="B23" s="302" t="s">
        <v>253</v>
      </c>
      <c r="C23" s="297"/>
      <c r="D23" s="679">
        <v>19705</v>
      </c>
      <c r="E23" s="679"/>
      <c r="F23" s="679">
        <v>4731</v>
      </c>
      <c r="G23" s="2163"/>
      <c r="H23" s="679">
        <v>97</v>
      </c>
      <c r="I23" s="2150"/>
      <c r="J23" s="679">
        <v>24285</v>
      </c>
      <c r="K23" s="2149">
        <v>0.31</v>
      </c>
      <c r="L23" s="2149"/>
      <c r="M23" s="679">
        <v>64164</v>
      </c>
      <c r="N23" s="2150"/>
      <c r="O23" s="679">
        <v>21</v>
      </c>
      <c r="P23" s="679"/>
      <c r="Q23" s="679" t="s">
        <v>125</v>
      </c>
      <c r="R23" s="2150"/>
      <c r="S23" s="679">
        <v>3037</v>
      </c>
      <c r="T23" s="679"/>
      <c r="U23" s="679">
        <v>13</v>
      </c>
      <c r="V23" s="2150"/>
      <c r="W23" s="679">
        <v>16</v>
      </c>
      <c r="X23" s="679"/>
      <c r="Y23" s="675"/>
      <c r="Z23" s="679"/>
      <c r="AA23" s="676"/>
    </row>
    <row r="24" spans="1:27" s="312" customFormat="1" ht="9" customHeight="1" x14ac:dyDescent="0.15">
      <c r="A24" s="677"/>
      <c r="B24" s="677" t="s">
        <v>254</v>
      </c>
      <c r="C24" s="678"/>
      <c r="D24" s="679">
        <v>11711</v>
      </c>
      <c r="E24" s="679"/>
      <c r="F24" s="679">
        <v>2053</v>
      </c>
      <c r="G24" s="2163"/>
      <c r="H24" s="679">
        <v>33</v>
      </c>
      <c r="I24" s="2150"/>
      <c r="J24" s="679">
        <v>12389</v>
      </c>
      <c r="K24" s="2149">
        <v>0.56999999999999995</v>
      </c>
      <c r="L24" s="2149"/>
      <c r="M24" s="679">
        <v>66879</v>
      </c>
      <c r="N24" s="2150"/>
      <c r="O24" s="679">
        <v>22</v>
      </c>
      <c r="P24" s="679"/>
      <c r="Q24" s="679" t="s">
        <v>125</v>
      </c>
      <c r="R24" s="2150"/>
      <c r="S24" s="679">
        <v>2474</v>
      </c>
      <c r="T24" s="679"/>
      <c r="U24" s="679">
        <v>20</v>
      </c>
      <c r="V24" s="2150"/>
      <c r="W24" s="679">
        <v>16</v>
      </c>
      <c r="X24" s="679"/>
      <c r="Y24" s="2161"/>
      <c r="Z24" s="679"/>
      <c r="AA24" s="676"/>
    </row>
    <row r="25" spans="1:27" s="312" customFormat="1" ht="9" customHeight="1" x14ac:dyDescent="0.15">
      <c r="A25" s="302"/>
      <c r="B25" s="302" t="s">
        <v>255</v>
      </c>
      <c r="C25" s="297"/>
      <c r="D25" s="679">
        <v>7815</v>
      </c>
      <c r="E25" s="679"/>
      <c r="F25" s="679">
        <v>436</v>
      </c>
      <c r="G25" s="2163"/>
      <c r="H25" s="679">
        <v>34</v>
      </c>
      <c r="I25" s="2150"/>
      <c r="J25" s="679">
        <v>7963</v>
      </c>
      <c r="K25" s="2149">
        <v>1.28</v>
      </c>
      <c r="L25" s="2149"/>
      <c r="M25" s="679">
        <v>34067</v>
      </c>
      <c r="N25" s="2150"/>
      <c r="O25" s="679">
        <v>23</v>
      </c>
      <c r="P25" s="679"/>
      <c r="Q25" s="679" t="s">
        <v>125</v>
      </c>
      <c r="R25" s="2150"/>
      <c r="S25" s="679">
        <v>2960</v>
      </c>
      <c r="T25" s="679"/>
      <c r="U25" s="679">
        <v>37</v>
      </c>
      <c r="V25" s="2150"/>
      <c r="W25" s="679">
        <v>24</v>
      </c>
      <c r="X25" s="679"/>
      <c r="Y25" s="675"/>
      <c r="Z25" s="679"/>
      <c r="AA25" s="676"/>
    </row>
    <row r="26" spans="1:27" s="312" customFormat="1" ht="9" customHeight="1" x14ac:dyDescent="0.15">
      <c r="A26" s="677"/>
      <c r="B26" s="677" t="s">
        <v>256</v>
      </c>
      <c r="C26" s="678"/>
      <c r="D26" s="679">
        <v>3722</v>
      </c>
      <c r="E26" s="679"/>
      <c r="F26" s="679">
        <v>24</v>
      </c>
      <c r="G26" s="2163"/>
      <c r="H26" s="679">
        <v>38</v>
      </c>
      <c r="I26" s="2150"/>
      <c r="J26" s="679">
        <v>3732</v>
      </c>
      <c r="K26" s="2149">
        <v>5.95</v>
      </c>
      <c r="L26" s="2149"/>
      <c r="M26" s="679">
        <v>14602</v>
      </c>
      <c r="N26" s="2150"/>
      <c r="O26" s="679">
        <v>21</v>
      </c>
      <c r="P26" s="679"/>
      <c r="Q26" s="679" t="s">
        <v>125</v>
      </c>
      <c r="R26" s="2150"/>
      <c r="S26" s="679">
        <v>2870</v>
      </c>
      <c r="T26" s="679"/>
      <c r="U26" s="679">
        <v>77</v>
      </c>
      <c r="V26" s="2150"/>
      <c r="W26" s="679">
        <v>45</v>
      </c>
      <c r="X26" s="679"/>
      <c r="Y26" s="2161"/>
      <c r="Z26" s="679"/>
      <c r="AA26" s="676"/>
    </row>
    <row r="27" spans="1:27" s="312" customFormat="1" ht="9" customHeight="1" x14ac:dyDescent="0.15">
      <c r="A27" s="677"/>
      <c r="B27" s="677" t="s">
        <v>257</v>
      </c>
      <c r="C27" s="678"/>
      <c r="D27" s="679">
        <v>598</v>
      </c>
      <c r="E27" s="679"/>
      <c r="F27" s="679">
        <v>33</v>
      </c>
      <c r="G27" s="2163"/>
      <c r="H27" s="679">
        <v>39</v>
      </c>
      <c r="I27" s="2150"/>
      <c r="J27" s="679">
        <v>612</v>
      </c>
      <c r="K27" s="2149">
        <v>37.71</v>
      </c>
      <c r="L27" s="2149"/>
      <c r="M27" s="679">
        <v>3611</v>
      </c>
      <c r="N27" s="2150"/>
      <c r="O27" s="679">
        <v>24</v>
      </c>
      <c r="P27" s="679"/>
      <c r="Q27" s="679" t="s">
        <v>125</v>
      </c>
      <c r="R27" s="2150"/>
      <c r="S27" s="679">
        <v>876</v>
      </c>
      <c r="T27" s="679"/>
      <c r="U27" s="679">
        <v>143</v>
      </c>
      <c r="V27" s="2150"/>
      <c r="W27" s="679">
        <v>52</v>
      </c>
      <c r="X27" s="679"/>
      <c r="Y27" s="2161"/>
      <c r="Z27" s="679"/>
      <c r="AA27" s="676"/>
    </row>
    <row r="28" spans="1:27" s="312" customFormat="1" ht="9" customHeight="1" x14ac:dyDescent="0.15">
      <c r="A28" s="677"/>
      <c r="B28" s="680" t="s">
        <v>258</v>
      </c>
      <c r="C28" s="297"/>
      <c r="D28" s="681">
        <v>371</v>
      </c>
      <c r="E28" s="681"/>
      <c r="F28" s="681">
        <v>13</v>
      </c>
      <c r="G28" s="2164"/>
      <c r="H28" s="681">
        <v>0</v>
      </c>
      <c r="I28" s="2152"/>
      <c r="J28" s="681">
        <v>371</v>
      </c>
      <c r="K28" s="2151">
        <v>100</v>
      </c>
      <c r="L28" s="2151"/>
      <c r="M28" s="681">
        <v>2280</v>
      </c>
      <c r="N28" s="2152"/>
      <c r="O28" s="681">
        <v>25</v>
      </c>
      <c r="P28" s="681"/>
      <c r="Q28" s="681" t="s">
        <v>125</v>
      </c>
      <c r="R28" s="2152"/>
      <c r="S28" s="681">
        <v>397</v>
      </c>
      <c r="T28" s="681"/>
      <c r="U28" s="681">
        <v>107</v>
      </c>
      <c r="V28" s="2152"/>
      <c r="W28" s="681">
        <v>72</v>
      </c>
      <c r="X28" s="681"/>
      <c r="Y28" s="675"/>
      <c r="Z28" s="681"/>
      <c r="AA28" s="682"/>
    </row>
    <row r="29" spans="1:27" s="312" customFormat="1" ht="9" customHeight="1" x14ac:dyDescent="0.15">
      <c r="A29" s="2593"/>
      <c r="B29" s="2594"/>
      <c r="C29" s="317"/>
      <c r="D29" s="683">
        <f>SUM(D21:D28)</f>
        <v>153683</v>
      </c>
      <c r="E29" s="683"/>
      <c r="F29" s="683">
        <f>SUM(F21:F28)</f>
        <v>56197</v>
      </c>
      <c r="G29" s="2130"/>
      <c r="H29" s="683">
        <v>37</v>
      </c>
      <c r="I29" s="2131"/>
      <c r="J29" s="683">
        <f>SUM(J21:J28)</f>
        <v>174470</v>
      </c>
      <c r="K29" s="2153">
        <v>0.67</v>
      </c>
      <c r="L29" s="2153"/>
      <c r="M29" s="683">
        <f>SUM(M21:M28)</f>
        <v>974930</v>
      </c>
      <c r="N29" s="2131"/>
      <c r="O29" s="683">
        <v>22</v>
      </c>
      <c r="P29" s="683"/>
      <c r="Q29" s="683" t="s">
        <v>125</v>
      </c>
      <c r="R29" s="2131"/>
      <c r="S29" s="683">
        <f>SUM(S21:S28)</f>
        <v>18336</v>
      </c>
      <c r="T29" s="683"/>
      <c r="U29" s="683">
        <v>11</v>
      </c>
      <c r="V29" s="2131"/>
      <c r="W29" s="683">
        <f>SUM(W21:W28)</f>
        <v>247</v>
      </c>
      <c r="X29" s="683"/>
      <c r="Y29" s="683">
        <v>128</v>
      </c>
      <c r="Z29" s="683"/>
      <c r="AA29" s="684"/>
    </row>
    <row r="30" spans="1:27" s="312" customFormat="1" ht="9" customHeight="1" x14ac:dyDescent="0.15">
      <c r="A30" s="2582" t="s">
        <v>499</v>
      </c>
      <c r="B30" s="2582"/>
      <c r="C30" s="685"/>
      <c r="D30" s="2147"/>
      <c r="E30" s="686"/>
      <c r="F30" s="2147"/>
      <c r="G30" s="2165"/>
      <c r="H30" s="2147"/>
      <c r="I30" s="2159"/>
      <c r="J30" s="2147"/>
      <c r="K30" s="2157"/>
      <c r="L30" s="2158"/>
      <c r="M30" s="2147"/>
      <c r="N30" s="2159"/>
      <c r="O30" s="2147"/>
      <c r="P30" s="2147"/>
      <c r="Q30" s="2147"/>
      <c r="R30" s="2159"/>
      <c r="S30" s="2147"/>
      <c r="T30" s="686"/>
      <c r="U30" s="2147"/>
      <c r="V30" s="2159"/>
      <c r="W30" s="2147"/>
      <c r="X30" s="686"/>
      <c r="Y30" s="2147"/>
      <c r="Z30" s="686"/>
      <c r="AA30" s="687"/>
    </row>
    <row r="31" spans="1:27" s="312" customFormat="1" ht="9" customHeight="1" x14ac:dyDescent="0.15">
      <c r="A31" s="302"/>
      <c r="B31" s="302" t="s">
        <v>251</v>
      </c>
      <c r="C31" s="297"/>
      <c r="D31" s="675">
        <v>3227</v>
      </c>
      <c r="E31" s="675"/>
      <c r="F31" s="675">
        <v>47517</v>
      </c>
      <c r="G31" s="2138"/>
      <c r="H31" s="675">
        <v>72</v>
      </c>
      <c r="I31" s="2020"/>
      <c r="J31" s="675">
        <v>37551</v>
      </c>
      <c r="K31" s="2148">
        <v>7.0000000000000007E-2</v>
      </c>
      <c r="L31" s="2148"/>
      <c r="M31" s="675">
        <v>4185975</v>
      </c>
      <c r="N31" s="2020"/>
      <c r="O31" s="675">
        <v>90</v>
      </c>
      <c r="P31" s="675"/>
      <c r="Q31" s="675" t="s">
        <v>125</v>
      </c>
      <c r="R31" s="2020"/>
      <c r="S31" s="675">
        <v>1468</v>
      </c>
      <c r="T31" s="675"/>
      <c r="U31" s="675">
        <v>4</v>
      </c>
      <c r="V31" s="2020"/>
      <c r="W31" s="675">
        <v>22</v>
      </c>
      <c r="X31" s="675"/>
      <c r="Y31" s="675"/>
      <c r="Z31" s="675"/>
      <c r="AA31" s="676"/>
    </row>
    <row r="32" spans="1:27" s="312" customFormat="1" ht="9" customHeight="1" x14ac:dyDescent="0.15">
      <c r="A32" s="677"/>
      <c r="B32" s="677" t="s">
        <v>252</v>
      </c>
      <c r="C32" s="678"/>
      <c r="D32" s="679">
        <v>695</v>
      </c>
      <c r="E32" s="679"/>
      <c r="F32" s="679">
        <v>4606</v>
      </c>
      <c r="G32" s="2163"/>
      <c r="H32" s="679">
        <v>81</v>
      </c>
      <c r="I32" s="2150"/>
      <c r="J32" s="679">
        <v>4409</v>
      </c>
      <c r="K32" s="2149">
        <v>0.19</v>
      </c>
      <c r="L32" s="2149"/>
      <c r="M32" s="679">
        <v>968560</v>
      </c>
      <c r="N32" s="2150"/>
      <c r="O32" s="679">
        <v>84</v>
      </c>
      <c r="P32" s="679"/>
      <c r="Q32" s="679" t="s">
        <v>125</v>
      </c>
      <c r="R32" s="2150"/>
      <c r="S32" s="679">
        <v>400</v>
      </c>
      <c r="T32" s="679"/>
      <c r="U32" s="679">
        <v>9</v>
      </c>
      <c r="V32" s="2150"/>
      <c r="W32" s="679">
        <v>7</v>
      </c>
      <c r="X32" s="679"/>
      <c r="Y32" s="2161"/>
      <c r="Z32" s="679"/>
      <c r="AA32" s="676"/>
    </row>
    <row r="33" spans="1:27" s="312" customFormat="1" ht="9" customHeight="1" x14ac:dyDescent="0.15">
      <c r="A33" s="302"/>
      <c r="B33" s="302" t="s">
        <v>253</v>
      </c>
      <c r="C33" s="297"/>
      <c r="D33" s="679">
        <v>2638</v>
      </c>
      <c r="E33" s="679"/>
      <c r="F33" s="679">
        <v>5596</v>
      </c>
      <c r="G33" s="2163"/>
      <c r="H33" s="679">
        <v>55.000000000000007</v>
      </c>
      <c r="I33" s="2150"/>
      <c r="J33" s="679">
        <v>5738</v>
      </c>
      <c r="K33" s="2149">
        <v>0.42</v>
      </c>
      <c r="L33" s="2149"/>
      <c r="M33" s="679">
        <v>981682</v>
      </c>
      <c r="N33" s="2150"/>
      <c r="O33" s="679">
        <v>83</v>
      </c>
      <c r="P33" s="679"/>
      <c r="Q33" s="679" t="s">
        <v>125</v>
      </c>
      <c r="R33" s="2150"/>
      <c r="S33" s="679">
        <v>985</v>
      </c>
      <c r="T33" s="679"/>
      <c r="U33" s="679">
        <v>17</v>
      </c>
      <c r="V33" s="2150"/>
      <c r="W33" s="679">
        <v>20</v>
      </c>
      <c r="X33" s="679"/>
      <c r="Y33" s="675"/>
      <c r="Z33" s="679"/>
      <c r="AA33" s="676"/>
    </row>
    <row r="34" spans="1:27" s="312" customFormat="1" ht="9" customHeight="1" x14ac:dyDescent="0.15">
      <c r="A34" s="677"/>
      <c r="B34" s="677" t="s">
        <v>254</v>
      </c>
      <c r="C34" s="678"/>
      <c r="D34" s="679">
        <v>1211</v>
      </c>
      <c r="E34" s="679"/>
      <c r="F34" s="679">
        <v>3964</v>
      </c>
      <c r="G34" s="2163"/>
      <c r="H34" s="679">
        <v>59</v>
      </c>
      <c r="I34" s="2150"/>
      <c r="J34" s="679">
        <v>3538</v>
      </c>
      <c r="K34" s="2149">
        <v>0.55000000000000004</v>
      </c>
      <c r="L34" s="2149"/>
      <c r="M34" s="679">
        <v>973831</v>
      </c>
      <c r="N34" s="2150"/>
      <c r="O34" s="679">
        <v>85</v>
      </c>
      <c r="P34" s="679"/>
      <c r="Q34" s="679" t="s">
        <v>125</v>
      </c>
      <c r="R34" s="2150"/>
      <c r="S34" s="679">
        <v>760</v>
      </c>
      <c r="T34" s="679"/>
      <c r="U34" s="679">
        <v>21</v>
      </c>
      <c r="V34" s="2150"/>
      <c r="W34" s="679">
        <v>16</v>
      </c>
      <c r="X34" s="679"/>
      <c r="Y34" s="2161"/>
      <c r="Z34" s="679"/>
      <c r="AA34" s="676"/>
    </row>
    <row r="35" spans="1:27" s="312" customFormat="1" ht="9" customHeight="1" x14ac:dyDescent="0.15">
      <c r="A35" s="302"/>
      <c r="B35" s="302" t="s">
        <v>255</v>
      </c>
      <c r="C35" s="297"/>
      <c r="D35" s="679">
        <v>6362</v>
      </c>
      <c r="E35" s="679"/>
      <c r="F35" s="679">
        <v>7805</v>
      </c>
      <c r="G35" s="2163"/>
      <c r="H35" s="679">
        <v>60</v>
      </c>
      <c r="I35" s="2150"/>
      <c r="J35" s="679">
        <v>11084</v>
      </c>
      <c r="K35" s="2149">
        <v>1.4</v>
      </c>
      <c r="L35" s="2149"/>
      <c r="M35" s="679">
        <v>1807611</v>
      </c>
      <c r="N35" s="2150"/>
      <c r="O35" s="679">
        <v>87</v>
      </c>
      <c r="P35" s="679"/>
      <c r="Q35" s="679" t="s">
        <v>125</v>
      </c>
      <c r="R35" s="2150"/>
      <c r="S35" s="679">
        <v>5013</v>
      </c>
      <c r="T35" s="679"/>
      <c r="U35" s="679">
        <v>45</v>
      </c>
      <c r="V35" s="2150"/>
      <c r="W35" s="679">
        <v>135</v>
      </c>
      <c r="X35" s="679"/>
      <c r="Y35" s="675"/>
      <c r="Z35" s="679"/>
      <c r="AA35" s="676"/>
    </row>
    <row r="36" spans="1:27" s="312" customFormat="1" ht="9" customHeight="1" x14ac:dyDescent="0.15">
      <c r="A36" s="677"/>
      <c r="B36" s="677" t="s">
        <v>256</v>
      </c>
      <c r="C36" s="678"/>
      <c r="D36" s="679">
        <v>4464</v>
      </c>
      <c r="E36" s="679"/>
      <c r="F36" s="679">
        <v>1678</v>
      </c>
      <c r="G36" s="2163"/>
      <c r="H36" s="679">
        <v>63</v>
      </c>
      <c r="I36" s="2150"/>
      <c r="J36" s="679">
        <v>5527</v>
      </c>
      <c r="K36" s="2149">
        <v>4.6500000000000004</v>
      </c>
      <c r="L36" s="2149"/>
      <c r="M36" s="679">
        <v>864048</v>
      </c>
      <c r="N36" s="2150"/>
      <c r="O36" s="679">
        <v>85</v>
      </c>
      <c r="P36" s="679"/>
      <c r="Q36" s="679" t="s">
        <v>125</v>
      </c>
      <c r="R36" s="2150"/>
      <c r="S36" s="679">
        <v>5578</v>
      </c>
      <c r="T36" s="679"/>
      <c r="U36" s="679">
        <v>101</v>
      </c>
      <c r="V36" s="2150"/>
      <c r="W36" s="679">
        <v>218</v>
      </c>
      <c r="X36" s="679"/>
      <c r="Y36" s="2161"/>
      <c r="Z36" s="679"/>
      <c r="AA36" s="676"/>
    </row>
    <row r="37" spans="1:27" s="312" customFormat="1" ht="9" customHeight="1" x14ac:dyDescent="0.15">
      <c r="A37" s="677"/>
      <c r="B37" s="677" t="s">
        <v>257</v>
      </c>
      <c r="C37" s="678"/>
      <c r="D37" s="679">
        <v>621</v>
      </c>
      <c r="E37" s="679"/>
      <c r="F37" s="679">
        <v>364</v>
      </c>
      <c r="G37" s="2163"/>
      <c r="H37" s="679">
        <v>60</v>
      </c>
      <c r="I37" s="2150"/>
      <c r="J37" s="679">
        <v>839</v>
      </c>
      <c r="K37" s="2149">
        <v>32.72</v>
      </c>
      <c r="L37" s="2149"/>
      <c r="M37" s="679">
        <v>273883</v>
      </c>
      <c r="N37" s="2150"/>
      <c r="O37" s="679">
        <v>84</v>
      </c>
      <c r="P37" s="679"/>
      <c r="Q37" s="679" t="s">
        <v>125</v>
      </c>
      <c r="R37" s="2150"/>
      <c r="S37" s="679">
        <v>1885</v>
      </c>
      <c r="T37" s="679"/>
      <c r="U37" s="679">
        <v>225</v>
      </c>
      <c r="V37" s="2150"/>
      <c r="W37" s="679">
        <v>233</v>
      </c>
      <c r="X37" s="679"/>
      <c r="Y37" s="2161"/>
      <c r="Z37" s="679"/>
      <c r="AA37" s="676"/>
    </row>
    <row r="38" spans="1:27" s="312" customFormat="1" ht="9" customHeight="1" x14ac:dyDescent="0.15">
      <c r="A38" s="677"/>
      <c r="B38" s="680" t="s">
        <v>258</v>
      </c>
      <c r="C38" s="297"/>
      <c r="D38" s="681">
        <v>45</v>
      </c>
      <c r="E38" s="681"/>
      <c r="F38" s="681">
        <v>0</v>
      </c>
      <c r="G38" s="2164"/>
      <c r="H38" s="681" t="s">
        <v>125</v>
      </c>
      <c r="I38" s="2152"/>
      <c r="J38" s="681">
        <v>45</v>
      </c>
      <c r="K38" s="2151">
        <v>100</v>
      </c>
      <c r="L38" s="2151"/>
      <c r="M38" s="681">
        <v>14830</v>
      </c>
      <c r="N38" s="2152"/>
      <c r="O38" s="681">
        <v>81</v>
      </c>
      <c r="P38" s="681"/>
      <c r="Q38" s="681" t="s">
        <v>125</v>
      </c>
      <c r="R38" s="2152"/>
      <c r="S38" s="681">
        <v>88</v>
      </c>
      <c r="T38" s="681"/>
      <c r="U38" s="681">
        <v>196</v>
      </c>
      <c r="V38" s="2152"/>
      <c r="W38" s="681">
        <v>30</v>
      </c>
      <c r="X38" s="681"/>
      <c r="Y38" s="675"/>
      <c r="Z38" s="681"/>
      <c r="AA38" s="682"/>
    </row>
    <row r="39" spans="1:27" s="312" customFormat="1" ht="9" customHeight="1" x14ac:dyDescent="0.15">
      <c r="A39" s="2593"/>
      <c r="B39" s="2594"/>
      <c r="C39" s="317"/>
      <c r="D39" s="683">
        <f>SUM(D31:D38)</f>
        <v>19263</v>
      </c>
      <c r="E39" s="683"/>
      <c r="F39" s="683">
        <f>SUM(F31:F38)</f>
        <v>71530</v>
      </c>
      <c r="G39" s="2130"/>
      <c r="H39" s="683">
        <v>69</v>
      </c>
      <c r="I39" s="2131"/>
      <c r="J39" s="683">
        <f>SUM(J31:J38)</f>
        <v>68731</v>
      </c>
      <c r="K39" s="2153">
        <v>1.18</v>
      </c>
      <c r="L39" s="2153"/>
      <c r="M39" s="683">
        <f>SUM(M31:M38)</f>
        <v>10070420</v>
      </c>
      <c r="N39" s="2131"/>
      <c r="O39" s="683">
        <v>88</v>
      </c>
      <c r="P39" s="683"/>
      <c r="Q39" s="683" t="s">
        <v>125</v>
      </c>
      <c r="R39" s="2131"/>
      <c r="S39" s="683">
        <f>SUM(S31:S38)</f>
        <v>16177</v>
      </c>
      <c r="T39" s="683"/>
      <c r="U39" s="683">
        <v>24</v>
      </c>
      <c r="V39" s="2131"/>
      <c r="W39" s="683">
        <f>SUM(W31:W38)</f>
        <v>681</v>
      </c>
      <c r="X39" s="683"/>
      <c r="Y39" s="683">
        <v>823</v>
      </c>
      <c r="Z39" s="683"/>
      <c r="AA39" s="684"/>
    </row>
    <row r="40" spans="1:27" s="312" customFormat="1" ht="9" customHeight="1" x14ac:dyDescent="0.15">
      <c r="A40" s="2582" t="s">
        <v>500</v>
      </c>
      <c r="B40" s="2582"/>
      <c r="C40" s="656"/>
      <c r="D40" s="686"/>
      <c r="E40" s="686"/>
      <c r="F40" s="686"/>
      <c r="G40" s="2165"/>
      <c r="H40" s="686"/>
      <c r="I40" s="2159"/>
      <c r="J40" s="686"/>
      <c r="K40" s="2158"/>
      <c r="L40" s="2158"/>
      <c r="M40" s="686"/>
      <c r="N40" s="2159"/>
      <c r="O40" s="686"/>
      <c r="P40" s="2147"/>
      <c r="Q40" s="686"/>
      <c r="R40" s="2159"/>
      <c r="S40" s="686"/>
      <c r="T40" s="686"/>
      <c r="U40" s="686"/>
      <c r="V40" s="2159"/>
      <c r="W40" s="686"/>
      <c r="X40" s="686"/>
      <c r="Y40" s="2147"/>
      <c r="Z40" s="686"/>
      <c r="AA40" s="687"/>
    </row>
    <row r="41" spans="1:27" s="312" customFormat="1" ht="9" customHeight="1" x14ac:dyDescent="0.15">
      <c r="A41" s="302"/>
      <c r="B41" s="302" t="s">
        <v>251</v>
      </c>
      <c r="C41" s="297"/>
      <c r="D41" s="675">
        <v>2172</v>
      </c>
      <c r="E41" s="675"/>
      <c r="F41" s="675">
        <v>1516</v>
      </c>
      <c r="G41" s="2138"/>
      <c r="H41" s="675">
        <v>80</v>
      </c>
      <c r="I41" s="2020"/>
      <c r="J41" s="675">
        <v>3392</v>
      </c>
      <c r="K41" s="2148">
        <v>0.1</v>
      </c>
      <c r="L41" s="2148"/>
      <c r="M41" s="675">
        <v>33538</v>
      </c>
      <c r="N41" s="2020"/>
      <c r="O41" s="675">
        <v>34</v>
      </c>
      <c r="P41" s="675"/>
      <c r="Q41" s="675" t="s">
        <v>125</v>
      </c>
      <c r="R41" s="2020"/>
      <c r="S41" s="675">
        <v>213</v>
      </c>
      <c r="T41" s="675"/>
      <c r="U41" s="675">
        <v>6</v>
      </c>
      <c r="V41" s="2020"/>
      <c r="W41" s="675">
        <v>1</v>
      </c>
      <c r="X41" s="675"/>
      <c r="Y41" s="675"/>
      <c r="Z41" s="675"/>
      <c r="AA41" s="676"/>
    </row>
    <row r="42" spans="1:27" s="312" customFormat="1" ht="9" customHeight="1" x14ac:dyDescent="0.15">
      <c r="A42" s="677"/>
      <c r="B42" s="677" t="s">
        <v>252</v>
      </c>
      <c r="C42" s="678"/>
      <c r="D42" s="679">
        <v>1656</v>
      </c>
      <c r="E42" s="679"/>
      <c r="F42" s="679">
        <v>96</v>
      </c>
      <c r="G42" s="2163"/>
      <c r="H42" s="679">
        <v>69</v>
      </c>
      <c r="I42" s="2150"/>
      <c r="J42" s="679">
        <v>1722</v>
      </c>
      <c r="K42" s="2149">
        <v>0.22</v>
      </c>
      <c r="L42" s="2149"/>
      <c r="M42" s="679">
        <v>85243</v>
      </c>
      <c r="N42" s="2150"/>
      <c r="O42" s="679">
        <v>68</v>
      </c>
      <c r="P42" s="679"/>
      <c r="Q42" s="679" t="s">
        <v>125</v>
      </c>
      <c r="R42" s="2150"/>
      <c r="S42" s="679">
        <v>543</v>
      </c>
      <c r="T42" s="679"/>
      <c r="U42" s="679">
        <v>32</v>
      </c>
      <c r="V42" s="2150"/>
      <c r="W42" s="679">
        <v>3</v>
      </c>
      <c r="X42" s="679"/>
      <c r="Y42" s="2161"/>
      <c r="Z42" s="679"/>
      <c r="AA42" s="676"/>
    </row>
    <row r="43" spans="1:27" s="312" customFormat="1" ht="9" customHeight="1" x14ac:dyDescent="0.15">
      <c r="A43" s="302"/>
      <c r="B43" s="302" t="s">
        <v>253</v>
      </c>
      <c r="C43" s="297"/>
      <c r="D43" s="679">
        <v>598</v>
      </c>
      <c r="E43" s="679"/>
      <c r="F43" s="679">
        <v>929</v>
      </c>
      <c r="G43" s="2163"/>
      <c r="H43" s="679">
        <v>56.000000000000007</v>
      </c>
      <c r="I43" s="2150"/>
      <c r="J43" s="679">
        <v>1114</v>
      </c>
      <c r="K43" s="2149">
        <v>0.33</v>
      </c>
      <c r="L43" s="2149"/>
      <c r="M43" s="679">
        <v>33805</v>
      </c>
      <c r="N43" s="2150"/>
      <c r="O43" s="679">
        <v>78</v>
      </c>
      <c r="P43" s="679"/>
      <c r="Q43" s="679" t="s">
        <v>125</v>
      </c>
      <c r="R43" s="2150"/>
      <c r="S43" s="679">
        <v>505</v>
      </c>
      <c r="T43" s="679"/>
      <c r="U43" s="679">
        <v>45</v>
      </c>
      <c r="V43" s="2150"/>
      <c r="W43" s="679">
        <v>3</v>
      </c>
      <c r="X43" s="679"/>
      <c r="Y43" s="675"/>
      <c r="Z43" s="679"/>
      <c r="AA43" s="676"/>
    </row>
    <row r="44" spans="1:27" s="312" customFormat="1" ht="9" customHeight="1" x14ac:dyDescent="0.15">
      <c r="A44" s="677"/>
      <c r="B44" s="677" t="s">
        <v>254</v>
      </c>
      <c r="C44" s="678"/>
      <c r="D44" s="679">
        <v>1158</v>
      </c>
      <c r="E44" s="679"/>
      <c r="F44" s="679">
        <v>1</v>
      </c>
      <c r="G44" s="2163"/>
      <c r="H44" s="679">
        <v>100</v>
      </c>
      <c r="I44" s="2150"/>
      <c r="J44" s="679">
        <v>1159</v>
      </c>
      <c r="K44" s="2149">
        <v>0.54</v>
      </c>
      <c r="L44" s="2149"/>
      <c r="M44" s="679">
        <v>40614</v>
      </c>
      <c r="N44" s="2150"/>
      <c r="O44" s="679">
        <v>74</v>
      </c>
      <c r="P44" s="679"/>
      <c r="Q44" s="679" t="s">
        <v>125</v>
      </c>
      <c r="R44" s="2150"/>
      <c r="S44" s="679">
        <v>682</v>
      </c>
      <c r="T44" s="679"/>
      <c r="U44" s="679">
        <v>59</v>
      </c>
      <c r="V44" s="2150"/>
      <c r="W44" s="679">
        <v>5</v>
      </c>
      <c r="X44" s="679"/>
      <c r="Y44" s="2161"/>
      <c r="Z44" s="679"/>
      <c r="AA44" s="676"/>
    </row>
    <row r="45" spans="1:27" s="312" customFormat="1" ht="9" customHeight="1" x14ac:dyDescent="0.15">
      <c r="A45" s="677"/>
      <c r="B45" s="677" t="s">
        <v>255</v>
      </c>
      <c r="C45" s="678"/>
      <c r="D45" s="679">
        <v>4286</v>
      </c>
      <c r="E45" s="679"/>
      <c r="F45" s="679">
        <v>796</v>
      </c>
      <c r="G45" s="2163"/>
      <c r="H45" s="679">
        <v>59</v>
      </c>
      <c r="I45" s="2150"/>
      <c r="J45" s="679">
        <v>4756</v>
      </c>
      <c r="K45" s="2149">
        <v>1.18</v>
      </c>
      <c r="L45" s="2149"/>
      <c r="M45" s="679">
        <v>122618</v>
      </c>
      <c r="N45" s="2150"/>
      <c r="O45" s="679">
        <v>81</v>
      </c>
      <c r="P45" s="679"/>
      <c r="Q45" s="679" t="s">
        <v>125</v>
      </c>
      <c r="R45" s="2150"/>
      <c r="S45" s="679">
        <v>4366</v>
      </c>
      <c r="T45" s="679"/>
      <c r="U45" s="679">
        <v>92</v>
      </c>
      <c r="V45" s="2150"/>
      <c r="W45" s="679">
        <v>46</v>
      </c>
      <c r="X45" s="679"/>
      <c r="Y45" s="2161"/>
      <c r="Z45" s="679"/>
      <c r="AA45" s="676"/>
    </row>
    <row r="46" spans="1:27" s="312" customFormat="1" ht="9" customHeight="1" x14ac:dyDescent="0.15">
      <c r="A46" s="677"/>
      <c r="B46" s="677" t="s">
        <v>256</v>
      </c>
      <c r="C46" s="678"/>
      <c r="D46" s="679">
        <v>2574</v>
      </c>
      <c r="E46" s="679"/>
      <c r="F46" s="679">
        <v>142</v>
      </c>
      <c r="G46" s="2163"/>
      <c r="H46" s="679">
        <v>68</v>
      </c>
      <c r="I46" s="2150"/>
      <c r="J46" s="679">
        <v>2670</v>
      </c>
      <c r="K46" s="2149">
        <v>4.24</v>
      </c>
      <c r="L46" s="2149"/>
      <c r="M46" s="679">
        <v>155728</v>
      </c>
      <c r="N46" s="2150"/>
      <c r="O46" s="679">
        <v>61</v>
      </c>
      <c r="P46" s="679"/>
      <c r="Q46" s="679" t="s">
        <v>125</v>
      </c>
      <c r="R46" s="2150"/>
      <c r="S46" s="679">
        <v>2527</v>
      </c>
      <c r="T46" s="679"/>
      <c r="U46" s="679">
        <v>95</v>
      </c>
      <c r="V46" s="2150"/>
      <c r="W46" s="679">
        <v>77</v>
      </c>
      <c r="X46" s="679"/>
      <c r="Y46" s="2161"/>
      <c r="Z46" s="679"/>
      <c r="AA46" s="676"/>
    </row>
    <row r="47" spans="1:27" s="312" customFormat="1" ht="9" customHeight="1" x14ac:dyDescent="0.15">
      <c r="A47" s="677"/>
      <c r="B47" s="677" t="s">
        <v>257</v>
      </c>
      <c r="C47" s="678"/>
      <c r="D47" s="679">
        <v>600</v>
      </c>
      <c r="E47" s="679"/>
      <c r="F47" s="679">
        <v>338</v>
      </c>
      <c r="G47" s="2163"/>
      <c r="H47" s="679">
        <v>57.999999999999993</v>
      </c>
      <c r="I47" s="2150"/>
      <c r="J47" s="679">
        <v>795</v>
      </c>
      <c r="K47" s="2149">
        <v>52.14</v>
      </c>
      <c r="L47" s="2149"/>
      <c r="M47" s="679">
        <v>283824</v>
      </c>
      <c r="N47" s="2150"/>
      <c r="O47" s="679">
        <v>29</v>
      </c>
      <c r="P47" s="679"/>
      <c r="Q47" s="679" t="s">
        <v>125</v>
      </c>
      <c r="R47" s="2150"/>
      <c r="S47" s="679">
        <v>553</v>
      </c>
      <c r="T47" s="679"/>
      <c r="U47" s="679">
        <v>70</v>
      </c>
      <c r="V47" s="2150"/>
      <c r="W47" s="679">
        <v>79</v>
      </c>
      <c r="X47" s="679"/>
      <c r="Y47" s="2161"/>
      <c r="Z47" s="679"/>
      <c r="AA47" s="676"/>
    </row>
    <row r="48" spans="1:27" s="312" customFormat="1" ht="9" customHeight="1" x14ac:dyDescent="0.15">
      <c r="A48" s="677"/>
      <c r="B48" s="680" t="s">
        <v>258</v>
      </c>
      <c r="C48" s="297"/>
      <c r="D48" s="681">
        <v>66</v>
      </c>
      <c r="E48" s="681"/>
      <c r="F48" s="681">
        <v>0</v>
      </c>
      <c r="G48" s="2164"/>
      <c r="H48" s="681" t="s">
        <v>125</v>
      </c>
      <c r="I48" s="2152"/>
      <c r="J48" s="681">
        <v>66</v>
      </c>
      <c r="K48" s="2151">
        <v>100</v>
      </c>
      <c r="L48" s="2151"/>
      <c r="M48" s="681">
        <v>12256</v>
      </c>
      <c r="N48" s="2152"/>
      <c r="O48" s="681">
        <v>79</v>
      </c>
      <c r="P48" s="681"/>
      <c r="Q48" s="681" t="s">
        <v>125</v>
      </c>
      <c r="R48" s="2152"/>
      <c r="S48" s="681">
        <v>14</v>
      </c>
      <c r="T48" s="681"/>
      <c r="U48" s="681">
        <v>21</v>
      </c>
      <c r="V48" s="2152"/>
      <c r="W48" s="681">
        <v>61</v>
      </c>
      <c r="X48" s="681"/>
      <c r="Y48" s="675"/>
      <c r="Z48" s="681"/>
      <c r="AA48" s="682"/>
    </row>
    <row r="49" spans="1:27" s="312" customFormat="1" ht="9" customHeight="1" x14ac:dyDescent="0.15">
      <c r="A49" s="2595"/>
      <c r="B49" s="2595"/>
      <c r="C49" s="317"/>
      <c r="D49" s="683">
        <f>SUM(D41:D48)</f>
        <v>13110</v>
      </c>
      <c r="E49" s="683"/>
      <c r="F49" s="683">
        <f>SUM(F41:F48)</f>
        <v>3818</v>
      </c>
      <c r="G49" s="2130"/>
      <c r="H49" s="683">
        <v>67</v>
      </c>
      <c r="I49" s="2131"/>
      <c r="J49" s="683">
        <f>SUM(J41:J48)</f>
        <v>15674</v>
      </c>
      <c r="K49" s="2153">
        <v>4.26</v>
      </c>
      <c r="L49" s="2153"/>
      <c r="M49" s="683">
        <f>SUM(M41:M48)</f>
        <v>767626</v>
      </c>
      <c r="N49" s="2131"/>
      <c r="O49" s="683">
        <v>63</v>
      </c>
      <c r="P49" s="683"/>
      <c r="Q49" s="683" t="s">
        <v>125</v>
      </c>
      <c r="R49" s="2131"/>
      <c r="S49" s="683">
        <f>SUM(S41:S48)</f>
        <v>9403</v>
      </c>
      <c r="T49" s="683"/>
      <c r="U49" s="683">
        <v>60</v>
      </c>
      <c r="V49" s="2131"/>
      <c r="W49" s="683">
        <f>SUM(W41:W48)</f>
        <v>275</v>
      </c>
      <c r="X49" s="683"/>
      <c r="Y49" s="683">
        <v>168</v>
      </c>
      <c r="Z49" s="683"/>
      <c r="AA49" s="684"/>
    </row>
    <row r="50" spans="1:27" s="312" customFormat="1" ht="9" customHeight="1" thickBot="1" x14ac:dyDescent="0.2">
      <c r="A50" s="2592" t="s">
        <v>330</v>
      </c>
      <c r="B50" s="2592"/>
      <c r="C50" s="688"/>
      <c r="D50" s="689">
        <f>D19+D29+D39+D49+'CR6_B&amp;G'!D19+'CR6_B&amp;G'!D29+'CR6_B&amp;G'!D39</f>
        <v>430928</v>
      </c>
      <c r="E50" s="689"/>
      <c r="F50" s="689">
        <f>F19+F29+F39+F49+'CR6_B&amp;G'!F19+'CR6_B&amp;G'!F29+'CR6_B&amp;G'!F39</f>
        <v>300961</v>
      </c>
      <c r="G50" s="2166"/>
      <c r="H50" s="689">
        <v>55.000000000000007</v>
      </c>
      <c r="I50" s="2021"/>
      <c r="J50" s="689">
        <f>J19+J29+J39+J49+'CR6_B&amp;G'!J19+'CR6_B&amp;G'!J29+'CR6_B&amp;G'!J39</f>
        <v>633118</v>
      </c>
      <c r="K50" s="2160">
        <v>0.81</v>
      </c>
      <c r="L50" s="2160"/>
      <c r="M50" s="689">
        <f>M19+M29+M39+M49+'CR6_B&amp;G'!M19+'CR6_B&amp;G'!M29+'CR6_B&amp;G'!M39</f>
        <v>12224983</v>
      </c>
      <c r="N50" s="2021"/>
      <c r="O50" s="689">
        <v>34</v>
      </c>
      <c r="P50" s="689"/>
      <c r="Q50" s="2160" t="s">
        <v>125</v>
      </c>
      <c r="R50" s="2021"/>
      <c r="S50" s="689">
        <f>S19+S29+S39+S49+'CR6_B&amp;G'!S19+'CR6_B&amp;G'!S29+'CR6_B&amp;G'!S39</f>
        <v>126339</v>
      </c>
      <c r="T50" s="689"/>
      <c r="U50" s="689">
        <v>20</v>
      </c>
      <c r="V50" s="2021"/>
      <c r="W50" s="689">
        <f>W19+W29+W39+W49+'CR6_B&amp;G'!W19+'CR6_B&amp;G'!W29+'CR6_B&amp;G'!W39</f>
        <v>1798</v>
      </c>
      <c r="X50" s="689"/>
      <c r="Y50" s="689">
        <f>Y19+Y29+Y39+Y49+'CR6_B&amp;G'!Y19+'CR6_B&amp;G'!Y29+'CR6_B&amp;G'!Y39</f>
        <v>1424</v>
      </c>
      <c r="Z50" s="689"/>
      <c r="AA50" s="690"/>
    </row>
    <row r="51" spans="1:27" s="691" customFormat="1" ht="6" customHeight="1" x14ac:dyDescent="0.15">
      <c r="A51" s="2591"/>
      <c r="B51" s="2591"/>
      <c r="C51" s="2591"/>
      <c r="D51" s="2591"/>
      <c r="E51" s="2591"/>
      <c r="F51" s="2591"/>
      <c r="G51" s="2591"/>
      <c r="H51" s="2591"/>
      <c r="I51" s="2591"/>
      <c r="J51" s="2591"/>
      <c r="K51" s="2591"/>
      <c r="L51" s="2591"/>
      <c r="M51" s="2591"/>
      <c r="N51" s="2591"/>
      <c r="O51" s="2591"/>
      <c r="P51" s="2591"/>
      <c r="Q51" s="2591"/>
      <c r="R51" s="2591"/>
      <c r="S51" s="2591"/>
      <c r="T51" s="2591"/>
      <c r="U51" s="2591"/>
      <c r="V51" s="2591"/>
      <c r="W51" s="2591"/>
      <c r="X51" s="2591"/>
      <c r="Y51" s="2591"/>
      <c r="Z51" s="325"/>
      <c r="AA51" s="325"/>
    </row>
    <row r="52" spans="1:27" s="691" customFormat="1" ht="9" customHeight="1" x14ac:dyDescent="0.15">
      <c r="A52" s="326" t="s">
        <v>72</v>
      </c>
      <c r="B52" s="2579" t="s">
        <v>260</v>
      </c>
      <c r="C52" s="2579"/>
      <c r="D52" s="2579"/>
      <c r="E52" s="2579"/>
      <c r="F52" s="2579"/>
      <c r="G52" s="2579"/>
      <c r="H52" s="2579"/>
      <c r="I52" s="2579"/>
      <c r="J52" s="2579"/>
      <c r="K52" s="2579"/>
      <c r="L52" s="2579"/>
      <c r="M52" s="2579"/>
      <c r="N52" s="2579"/>
      <c r="O52" s="2579"/>
      <c r="P52" s="2579"/>
      <c r="Q52" s="2579"/>
      <c r="R52" s="2579"/>
      <c r="S52" s="2579"/>
      <c r="T52" s="2579"/>
      <c r="U52" s="2579"/>
      <c r="V52" s="2579"/>
      <c r="W52" s="2579"/>
      <c r="X52" s="2579"/>
      <c r="Y52" s="2579"/>
      <c r="Z52" s="325"/>
      <c r="AA52" s="327"/>
    </row>
    <row r="53" spans="1:27" s="691" customFormat="1" ht="17.25" customHeight="1" x14ac:dyDescent="0.15">
      <c r="A53" s="328" t="s">
        <v>74</v>
      </c>
      <c r="B53" s="2587" t="s">
        <v>501</v>
      </c>
      <c r="C53" s="2587"/>
      <c r="D53" s="2587"/>
      <c r="E53" s="2587"/>
      <c r="F53" s="2587"/>
      <c r="G53" s="2587"/>
      <c r="H53" s="2587"/>
      <c r="I53" s="2587"/>
      <c r="J53" s="2587"/>
      <c r="K53" s="2587"/>
      <c r="L53" s="2587"/>
      <c r="M53" s="2587"/>
      <c r="N53" s="2587"/>
      <c r="O53" s="2587"/>
      <c r="P53" s="2587"/>
      <c r="Q53" s="2587"/>
      <c r="R53" s="2587"/>
      <c r="S53" s="2587"/>
      <c r="T53" s="2587"/>
      <c r="U53" s="2587"/>
      <c r="V53" s="2587"/>
      <c r="W53" s="2587"/>
      <c r="X53" s="2587"/>
      <c r="Y53" s="2587"/>
      <c r="Z53" s="2587"/>
      <c r="AA53" s="2587"/>
    </row>
    <row r="54" spans="1:27" s="691" customFormat="1" ht="9" customHeight="1" x14ac:dyDescent="0.15">
      <c r="A54" s="326" t="s">
        <v>33</v>
      </c>
      <c r="B54" s="2577" t="s">
        <v>262</v>
      </c>
      <c r="C54" s="2577"/>
      <c r="D54" s="2577"/>
      <c r="E54" s="2577"/>
      <c r="F54" s="2577"/>
      <c r="G54" s="2577"/>
      <c r="H54" s="2577"/>
      <c r="I54" s="2577"/>
      <c r="J54" s="2577"/>
      <c r="K54" s="2577"/>
      <c r="L54" s="2577"/>
      <c r="M54" s="2577"/>
      <c r="N54" s="2577"/>
      <c r="O54" s="2577"/>
      <c r="P54" s="2577"/>
      <c r="Q54" s="2577"/>
      <c r="R54" s="2577"/>
      <c r="S54" s="2577"/>
      <c r="T54" s="2577"/>
      <c r="U54" s="2577"/>
      <c r="V54" s="2577"/>
      <c r="W54" s="2577"/>
      <c r="X54" s="2577"/>
      <c r="Y54" s="2577"/>
      <c r="Z54" s="327"/>
      <c r="AA54" s="327"/>
    </row>
    <row r="55" spans="1:27" s="691" customFormat="1" ht="9" customHeight="1" x14ac:dyDescent="0.15">
      <c r="A55" s="326" t="s">
        <v>39</v>
      </c>
      <c r="B55" s="2577" t="s">
        <v>263</v>
      </c>
      <c r="C55" s="2577"/>
      <c r="D55" s="2577"/>
      <c r="E55" s="2577"/>
      <c r="F55" s="2577"/>
      <c r="G55" s="2577"/>
      <c r="H55" s="2577"/>
      <c r="I55" s="2577"/>
      <c r="J55" s="2577"/>
      <c r="K55" s="2577"/>
      <c r="L55" s="2577"/>
      <c r="M55" s="2577"/>
      <c r="N55" s="2577"/>
      <c r="O55" s="2577"/>
      <c r="P55" s="2577"/>
      <c r="Q55" s="2577"/>
      <c r="R55" s="2577"/>
      <c r="S55" s="2577"/>
      <c r="T55" s="2577"/>
      <c r="U55" s="2577"/>
      <c r="V55" s="2577"/>
      <c r="W55" s="2577"/>
      <c r="X55" s="2577"/>
      <c r="Y55" s="2577"/>
      <c r="Z55" s="327"/>
      <c r="AA55" s="327"/>
    </row>
    <row r="56" spans="1:27" s="691" customFormat="1" ht="17.25" customHeight="1" x14ac:dyDescent="0.15">
      <c r="A56" s="328" t="s">
        <v>46</v>
      </c>
      <c r="B56" s="2586" t="s">
        <v>502</v>
      </c>
      <c r="C56" s="2586"/>
      <c r="D56" s="2586"/>
      <c r="E56" s="2586"/>
      <c r="F56" s="2586"/>
      <c r="G56" s="2586"/>
      <c r="H56" s="2586"/>
      <c r="I56" s="2586"/>
      <c r="J56" s="2586"/>
      <c r="K56" s="2586"/>
      <c r="L56" s="2586"/>
      <c r="M56" s="2586"/>
      <c r="N56" s="2586"/>
      <c r="O56" s="2586"/>
      <c r="P56" s="2586"/>
      <c r="Q56" s="2586"/>
      <c r="R56" s="2586"/>
      <c r="S56" s="2586"/>
      <c r="T56" s="2586"/>
      <c r="U56" s="2586"/>
      <c r="V56" s="2586"/>
      <c r="W56" s="2586"/>
      <c r="X56" s="2586"/>
      <c r="Y56" s="2586"/>
      <c r="Z56" s="2586"/>
      <c r="AA56" s="2586"/>
    </row>
    <row r="57" spans="1:27" s="691" customFormat="1" ht="9" customHeight="1" x14ac:dyDescent="0.15">
      <c r="A57" s="326" t="s">
        <v>49</v>
      </c>
      <c r="B57" s="2577" t="s">
        <v>503</v>
      </c>
      <c r="C57" s="2577"/>
      <c r="D57" s="2577"/>
      <c r="E57" s="2577"/>
      <c r="F57" s="2577"/>
      <c r="G57" s="2577"/>
      <c r="H57" s="2577"/>
      <c r="I57" s="2577"/>
      <c r="J57" s="2577"/>
      <c r="K57" s="2577"/>
      <c r="L57" s="2577"/>
      <c r="M57" s="2577"/>
      <c r="N57" s="2577"/>
      <c r="O57" s="2577"/>
      <c r="P57" s="2577"/>
      <c r="Q57" s="2577"/>
      <c r="R57" s="2577"/>
      <c r="S57" s="2577"/>
      <c r="T57" s="2577"/>
      <c r="U57" s="2577"/>
      <c r="V57" s="2577"/>
      <c r="W57" s="2577"/>
      <c r="X57" s="2577"/>
      <c r="Y57" s="2577"/>
      <c r="Z57" s="327"/>
      <c r="AA57" s="327"/>
    </row>
    <row r="58" spans="1:27" s="692" customFormat="1" ht="9" customHeight="1" x14ac:dyDescent="0.15">
      <c r="A58" s="329" t="s">
        <v>125</v>
      </c>
      <c r="B58" s="2579" t="s">
        <v>139</v>
      </c>
      <c r="C58" s="2579"/>
      <c r="D58" s="2579"/>
      <c r="E58" s="2579"/>
      <c r="F58" s="2579"/>
      <c r="G58" s="2579"/>
      <c r="H58" s="2579"/>
      <c r="I58" s="2579"/>
      <c r="J58" s="2579"/>
      <c r="K58" s="2579"/>
      <c r="L58" s="2579"/>
      <c r="M58" s="2579"/>
      <c r="N58" s="2579"/>
      <c r="O58" s="2579"/>
      <c r="P58" s="2579"/>
      <c r="Q58" s="2579"/>
      <c r="R58" s="2579"/>
      <c r="S58" s="2579"/>
      <c r="T58" s="2579"/>
      <c r="U58" s="2579"/>
      <c r="V58" s="2579"/>
      <c r="W58" s="2579"/>
      <c r="X58" s="2579"/>
      <c r="Y58" s="2579"/>
      <c r="Z58" s="325"/>
      <c r="AA58" s="325"/>
    </row>
  </sheetData>
  <mergeCells count="34">
    <mergeCell ref="A1:AA1"/>
    <mergeCell ref="E8:F8"/>
    <mergeCell ref="A9:B9"/>
    <mergeCell ref="A51:Y51"/>
    <mergeCell ref="A10:B10"/>
    <mergeCell ref="A30:B30"/>
    <mergeCell ref="A50:B50"/>
    <mergeCell ref="A19:B19"/>
    <mergeCell ref="A39:B39"/>
    <mergeCell ref="A40:B40"/>
    <mergeCell ref="A49:B49"/>
    <mergeCell ref="A3:B3"/>
    <mergeCell ref="C3:AA3"/>
    <mergeCell ref="A29:B29"/>
    <mergeCell ref="V7:W7"/>
    <mergeCell ref="V8:W8"/>
    <mergeCell ref="B58:Y58"/>
    <mergeCell ref="I6:J6"/>
    <mergeCell ref="I7:J7"/>
    <mergeCell ref="I8:J8"/>
    <mergeCell ref="B55:Y55"/>
    <mergeCell ref="A20:B20"/>
    <mergeCell ref="B53:AA53"/>
    <mergeCell ref="B52:Y52"/>
    <mergeCell ref="B56:AA56"/>
    <mergeCell ref="B54:Y54"/>
    <mergeCell ref="B57:Y57"/>
    <mergeCell ref="C5:D5"/>
    <mergeCell ref="C6:D6"/>
    <mergeCell ref="E5:F5"/>
    <mergeCell ref="E6:F6"/>
    <mergeCell ref="A8:B8"/>
    <mergeCell ref="C7:D7"/>
    <mergeCell ref="E7:F7"/>
  </mergeCells>
  <pageMargins left="0.5" right="0.5" top="0.5" bottom="0.5" header="0.3" footer="0.3"/>
  <pageSetup scale="9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zoomScaleNormal="100" zoomScaleSheetLayoutView="100" workbookViewId="0">
      <selection activeCell="U38" sqref="U38"/>
    </sheetView>
  </sheetViews>
  <sheetFormatPr defaultColWidth="9.140625" defaultRowHeight="9.75" customHeight="1" x14ac:dyDescent="0.2"/>
  <cols>
    <col min="1" max="1" width="2.140625" style="78" customWidth="1"/>
    <col min="2" max="2" width="31.7109375" style="78" customWidth="1"/>
    <col min="3" max="3" width="1.2851562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1.7109375" style="78" customWidth="1"/>
    <col min="15" max="15" width="5.7109375" style="78" customWidth="1"/>
    <col min="16" max="16" width="1.7109375" style="78" customWidth="1"/>
    <col min="17" max="17" width="7.8554687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2</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15">
      <c r="C4" s="280"/>
      <c r="D4" s="1408" t="s">
        <v>3</v>
      </c>
      <c r="E4" s="1408"/>
      <c r="F4" s="1408" t="s">
        <v>4</v>
      </c>
      <c r="G4" s="1408"/>
      <c r="H4" s="1408" t="s">
        <v>5</v>
      </c>
      <c r="I4" s="1408"/>
      <c r="J4" s="1408" t="s">
        <v>6</v>
      </c>
      <c r="K4" s="1408" t="s">
        <v>7</v>
      </c>
      <c r="L4" s="1408"/>
      <c r="M4" s="1408" t="s">
        <v>8</v>
      </c>
      <c r="N4" s="1408"/>
      <c r="O4" s="1408" t="s">
        <v>9</v>
      </c>
      <c r="P4" s="1408"/>
      <c r="Q4" s="1408" t="s">
        <v>205</v>
      </c>
      <c r="R4" s="1408"/>
      <c r="S4" s="1408" t="s">
        <v>206</v>
      </c>
      <c r="T4" s="1408"/>
      <c r="U4" s="1408" t="s">
        <v>207</v>
      </c>
      <c r="V4" s="1408"/>
      <c r="W4" s="1408" t="s">
        <v>224</v>
      </c>
      <c r="X4" s="1408"/>
      <c r="Y4" s="1408" t="s">
        <v>225</v>
      </c>
      <c r="Z4" s="1409"/>
      <c r="AA4" s="1409"/>
    </row>
    <row r="5" spans="1:27" s="279" customFormat="1" ht="9" customHeight="1" x14ac:dyDescent="0.15">
      <c r="A5" s="82"/>
      <c r="B5" s="5"/>
      <c r="C5" s="2588" t="s">
        <v>226</v>
      </c>
      <c r="D5" s="2588"/>
      <c r="E5" s="2588" t="s">
        <v>227</v>
      </c>
      <c r="F5" s="2588"/>
      <c r="G5" s="651"/>
      <c r="H5" s="651"/>
      <c r="I5" s="651"/>
      <c r="J5" s="651"/>
      <c r="K5" s="651"/>
      <c r="L5" s="651"/>
      <c r="M5" s="651"/>
      <c r="N5" s="651"/>
      <c r="O5" s="651"/>
      <c r="P5" s="651"/>
      <c r="Q5" s="651"/>
      <c r="R5" s="651"/>
      <c r="S5" s="651"/>
      <c r="T5" s="651"/>
      <c r="U5" s="651"/>
      <c r="V5" s="651"/>
      <c r="W5" s="651"/>
      <c r="X5" s="651"/>
      <c r="Y5" s="651"/>
      <c r="Z5" s="651"/>
      <c r="AA5" s="651"/>
    </row>
    <row r="6" spans="1:27" s="279" customFormat="1" ht="9" customHeight="1" x14ac:dyDescent="0.15">
      <c r="A6" s="82"/>
      <c r="B6" s="5"/>
      <c r="C6" s="2588" t="s">
        <v>228</v>
      </c>
      <c r="D6" s="2588"/>
      <c r="E6" s="2588" t="s">
        <v>229</v>
      </c>
      <c r="F6" s="2588"/>
      <c r="G6" s="651"/>
      <c r="H6" s="651"/>
      <c r="I6" s="2588" t="s">
        <v>230</v>
      </c>
      <c r="J6" s="2588"/>
      <c r="K6" s="651"/>
      <c r="L6" s="651"/>
      <c r="M6" s="651" t="s">
        <v>231</v>
      </c>
      <c r="N6" s="651"/>
      <c r="O6" s="651"/>
      <c r="P6" s="651"/>
      <c r="Q6" s="651"/>
      <c r="R6" s="651"/>
      <c r="S6" s="651"/>
      <c r="T6" s="651"/>
      <c r="U6" s="651"/>
      <c r="V6" s="651"/>
      <c r="W6" s="651"/>
      <c r="X6" s="651"/>
      <c r="Y6" s="651"/>
      <c r="Z6" s="651"/>
      <c r="AA6" s="651"/>
    </row>
    <row r="7" spans="1:27" s="279" customFormat="1" ht="9" customHeight="1" x14ac:dyDescent="0.15">
      <c r="A7" s="82"/>
      <c r="B7" s="5"/>
      <c r="C7" s="2588" t="s">
        <v>232</v>
      </c>
      <c r="D7" s="2588"/>
      <c r="E7" s="2588" t="s">
        <v>147</v>
      </c>
      <c r="F7" s="2588"/>
      <c r="G7" s="651"/>
      <c r="H7" s="651" t="s">
        <v>233</v>
      </c>
      <c r="I7" s="2588" t="s">
        <v>234</v>
      </c>
      <c r="J7" s="2588"/>
      <c r="K7" s="651" t="s">
        <v>233</v>
      </c>
      <c r="L7" s="651"/>
      <c r="M7" s="652" t="s">
        <v>235</v>
      </c>
      <c r="N7" s="2588" t="s">
        <v>233</v>
      </c>
      <c r="O7" s="2588"/>
      <c r="P7" s="651"/>
      <c r="Q7" s="651" t="s">
        <v>233</v>
      </c>
      <c r="R7" s="651"/>
      <c r="S7" s="651"/>
      <c r="T7" s="651"/>
      <c r="U7" s="651" t="s">
        <v>236</v>
      </c>
      <c r="V7" s="651"/>
      <c r="W7" s="651" t="s">
        <v>237</v>
      </c>
      <c r="X7" s="651"/>
      <c r="Y7" s="651"/>
      <c r="Z7" s="651"/>
      <c r="AA7" s="651"/>
    </row>
    <row r="8" spans="1:27" s="279" customFormat="1" ht="9" customHeight="1" x14ac:dyDescent="0.15">
      <c r="A8" s="2585" t="s">
        <v>238</v>
      </c>
      <c r="B8" s="2585"/>
      <c r="C8" s="2596" t="s">
        <v>239</v>
      </c>
      <c r="D8" s="2596"/>
      <c r="E8" s="2596" t="s">
        <v>240</v>
      </c>
      <c r="F8" s="2596"/>
      <c r="G8" s="1410"/>
      <c r="H8" s="1410" t="s">
        <v>241</v>
      </c>
      <c r="I8" s="2596" t="s">
        <v>242</v>
      </c>
      <c r="J8" s="2596"/>
      <c r="K8" s="1410" t="s">
        <v>243</v>
      </c>
      <c r="L8" s="287" t="s">
        <v>49</v>
      </c>
      <c r="M8" s="654" t="s">
        <v>244</v>
      </c>
      <c r="N8" s="287" t="s">
        <v>74</v>
      </c>
      <c r="O8" s="654" t="s">
        <v>245</v>
      </c>
      <c r="P8" s="1410"/>
      <c r="Q8" s="654" t="s">
        <v>246</v>
      </c>
      <c r="R8" s="287" t="s">
        <v>33</v>
      </c>
      <c r="S8" s="654" t="s">
        <v>109</v>
      </c>
      <c r="T8" s="287" t="s">
        <v>39</v>
      </c>
      <c r="U8" s="654" t="s">
        <v>187</v>
      </c>
      <c r="V8" s="1410"/>
      <c r="W8" s="654" t="s">
        <v>247</v>
      </c>
      <c r="X8" s="1621" t="s">
        <v>46</v>
      </c>
      <c r="Y8" s="1411" t="s">
        <v>248</v>
      </c>
      <c r="Z8" s="1621" t="s">
        <v>46</v>
      </c>
      <c r="AA8" s="651"/>
    </row>
    <row r="9" spans="1:27" s="279" customFormat="1" ht="9" customHeight="1" x14ac:dyDescent="0.15">
      <c r="A9" s="2583" t="s">
        <v>249</v>
      </c>
      <c r="B9" s="2583"/>
      <c r="C9" s="290"/>
      <c r="D9" s="291"/>
      <c r="E9" s="291"/>
      <c r="F9" s="291"/>
      <c r="G9" s="292"/>
      <c r="H9" s="292"/>
      <c r="I9" s="292"/>
      <c r="J9" s="292"/>
      <c r="K9" s="293"/>
      <c r="L9" s="293"/>
      <c r="M9" s="294"/>
      <c r="N9" s="292"/>
      <c r="O9" s="292"/>
      <c r="P9" s="292"/>
      <c r="Q9" s="292"/>
      <c r="R9" s="292"/>
      <c r="S9" s="294"/>
      <c r="T9" s="294"/>
      <c r="U9" s="292"/>
      <c r="V9" s="292"/>
      <c r="W9" s="294"/>
      <c r="X9" s="295"/>
      <c r="Y9" s="295"/>
      <c r="Z9" s="295"/>
      <c r="AA9" s="296"/>
    </row>
    <row r="10" spans="1:27" s="279" customFormat="1" ht="9" customHeight="1" x14ac:dyDescent="0.15">
      <c r="A10" s="2582" t="s">
        <v>250</v>
      </c>
      <c r="B10" s="2582"/>
      <c r="C10" s="297"/>
      <c r="D10" s="669"/>
      <c r="E10" s="299"/>
      <c r="F10" s="669"/>
      <c r="G10" s="300"/>
      <c r="H10" s="668"/>
      <c r="I10" s="302"/>
      <c r="J10" s="669"/>
      <c r="K10" s="670"/>
      <c r="L10" s="670"/>
      <c r="M10" s="1412"/>
      <c r="N10" s="302"/>
      <c r="O10" s="671"/>
      <c r="P10" s="671"/>
      <c r="Q10" s="305"/>
      <c r="R10" s="302"/>
      <c r="S10" s="669"/>
      <c r="T10" s="669"/>
      <c r="U10" s="668"/>
      <c r="V10" s="302"/>
      <c r="W10" s="305"/>
      <c r="X10" s="305"/>
      <c r="Y10" s="305"/>
      <c r="Z10" s="305"/>
      <c r="AA10" s="306"/>
    </row>
    <row r="11" spans="1:27" s="279" customFormat="1" ht="9" customHeight="1" x14ac:dyDescent="0.15">
      <c r="A11" s="1413"/>
      <c r="B11" s="1413" t="s">
        <v>251</v>
      </c>
      <c r="C11" s="1414"/>
      <c r="D11" s="1717">
        <v>11300</v>
      </c>
      <c r="E11" s="1718"/>
      <c r="F11" s="1717">
        <v>21660</v>
      </c>
      <c r="G11" s="1719"/>
      <c r="H11" s="1717">
        <v>72</v>
      </c>
      <c r="I11" s="307"/>
      <c r="J11" s="1717">
        <v>26843</v>
      </c>
      <c r="K11" s="1720">
        <v>0.08</v>
      </c>
      <c r="L11" s="1720"/>
      <c r="M11" s="1717">
        <v>1874</v>
      </c>
      <c r="N11" s="1717"/>
      <c r="O11" s="1717">
        <v>30</v>
      </c>
      <c r="P11" s="1717"/>
      <c r="Q11" s="1721">
        <v>1.9</v>
      </c>
      <c r="R11" s="307"/>
      <c r="S11" s="1717">
        <v>5391</v>
      </c>
      <c r="T11" s="1722"/>
      <c r="U11" s="1717">
        <v>20</v>
      </c>
      <c r="V11" s="307"/>
      <c r="W11" s="1717">
        <v>8</v>
      </c>
      <c r="X11" s="1717"/>
      <c r="Y11" s="1723"/>
      <c r="Z11" s="1422"/>
      <c r="AA11" s="676"/>
    </row>
    <row r="12" spans="1:27" s="312" customFormat="1" ht="9" customHeight="1" x14ac:dyDescent="0.15">
      <c r="A12" s="1423"/>
      <c r="B12" s="1423" t="s">
        <v>252</v>
      </c>
      <c r="C12" s="1424"/>
      <c r="D12" s="1717">
        <v>21828</v>
      </c>
      <c r="E12" s="1718"/>
      <c r="F12" s="1717">
        <v>28052</v>
      </c>
      <c r="G12" s="1719"/>
      <c r="H12" s="1717">
        <v>65</v>
      </c>
      <c r="I12" s="307"/>
      <c r="J12" s="1717">
        <v>40125</v>
      </c>
      <c r="K12" s="1720">
        <v>0.19</v>
      </c>
      <c r="L12" s="1720"/>
      <c r="M12" s="1717">
        <v>4063</v>
      </c>
      <c r="N12" s="1717"/>
      <c r="O12" s="1717">
        <v>42</v>
      </c>
      <c r="P12" s="1717"/>
      <c r="Q12" s="1721">
        <v>2.4</v>
      </c>
      <c r="R12" s="307"/>
      <c r="S12" s="1717">
        <v>16793</v>
      </c>
      <c r="T12" s="1724"/>
      <c r="U12" s="1717">
        <v>42</v>
      </c>
      <c r="V12" s="313"/>
      <c r="W12" s="1717">
        <v>32</v>
      </c>
      <c r="X12" s="1717"/>
      <c r="Y12" s="1725"/>
      <c r="Z12" s="1427"/>
      <c r="AA12" s="676"/>
    </row>
    <row r="13" spans="1:27" s="312" customFormat="1" ht="9" customHeight="1" x14ac:dyDescent="0.15">
      <c r="A13" s="1423"/>
      <c r="B13" s="1423" t="s">
        <v>253</v>
      </c>
      <c r="C13" s="1424"/>
      <c r="D13" s="1717">
        <v>13622</v>
      </c>
      <c r="E13" s="1718"/>
      <c r="F13" s="1717">
        <v>13667</v>
      </c>
      <c r="G13" s="1719"/>
      <c r="H13" s="1717">
        <v>64</v>
      </c>
      <c r="I13" s="307"/>
      <c r="J13" s="1717">
        <v>22431</v>
      </c>
      <c r="K13" s="1720">
        <v>0.34</v>
      </c>
      <c r="L13" s="1720"/>
      <c r="M13" s="1717">
        <v>3883</v>
      </c>
      <c r="N13" s="1717"/>
      <c r="O13" s="1717">
        <v>37</v>
      </c>
      <c r="P13" s="1717"/>
      <c r="Q13" s="1721">
        <v>2.5</v>
      </c>
      <c r="R13" s="307"/>
      <c r="S13" s="1717">
        <v>11309</v>
      </c>
      <c r="T13" s="1724"/>
      <c r="U13" s="1717">
        <v>50</v>
      </c>
      <c r="V13" s="313"/>
      <c r="W13" s="1717">
        <v>28</v>
      </c>
      <c r="X13" s="1717"/>
      <c r="Y13" s="1725"/>
      <c r="Z13" s="1427"/>
      <c r="AA13" s="676"/>
    </row>
    <row r="14" spans="1:27" s="312" customFormat="1" ht="9" customHeight="1" x14ac:dyDescent="0.15">
      <c r="A14" s="1423"/>
      <c r="B14" s="1423" t="s">
        <v>254</v>
      </c>
      <c r="C14" s="1424"/>
      <c r="D14" s="1717">
        <v>24027</v>
      </c>
      <c r="E14" s="1718"/>
      <c r="F14" s="1717">
        <v>14689</v>
      </c>
      <c r="G14" s="1719"/>
      <c r="H14" s="1717">
        <v>50</v>
      </c>
      <c r="I14" s="307"/>
      <c r="J14" s="1717">
        <v>31393</v>
      </c>
      <c r="K14" s="1720">
        <v>0.64</v>
      </c>
      <c r="L14" s="1720"/>
      <c r="M14" s="1717">
        <v>2091</v>
      </c>
      <c r="N14" s="1717"/>
      <c r="O14" s="1717">
        <v>34</v>
      </c>
      <c r="P14" s="1717"/>
      <c r="Q14" s="1721">
        <v>2.4</v>
      </c>
      <c r="R14" s="307"/>
      <c r="S14" s="1717">
        <v>18374</v>
      </c>
      <c r="T14" s="1724"/>
      <c r="U14" s="1717">
        <v>59</v>
      </c>
      <c r="V14" s="313"/>
      <c r="W14" s="1717">
        <v>67</v>
      </c>
      <c r="X14" s="1717"/>
      <c r="Y14" s="1725"/>
      <c r="Z14" s="1427"/>
      <c r="AA14" s="676"/>
    </row>
    <row r="15" spans="1:27" s="312" customFormat="1" ht="9" customHeight="1" x14ac:dyDescent="0.15">
      <c r="A15" s="1423"/>
      <c r="B15" s="1423" t="s">
        <v>255</v>
      </c>
      <c r="C15" s="1424"/>
      <c r="D15" s="1717">
        <v>18773</v>
      </c>
      <c r="E15" s="1718"/>
      <c r="F15" s="1717">
        <v>11192</v>
      </c>
      <c r="G15" s="1719"/>
      <c r="H15" s="1717">
        <v>53</v>
      </c>
      <c r="I15" s="307"/>
      <c r="J15" s="1717">
        <v>24684</v>
      </c>
      <c r="K15" s="1720">
        <v>1.71</v>
      </c>
      <c r="L15" s="1720"/>
      <c r="M15" s="1717">
        <v>7091</v>
      </c>
      <c r="N15" s="1717"/>
      <c r="O15" s="1717">
        <v>31</v>
      </c>
      <c r="P15" s="1717"/>
      <c r="Q15" s="1721">
        <v>2.1</v>
      </c>
      <c r="R15" s="307"/>
      <c r="S15" s="1717">
        <v>17028</v>
      </c>
      <c r="T15" s="1724"/>
      <c r="U15" s="1717">
        <v>69</v>
      </c>
      <c r="V15" s="313"/>
      <c r="W15" s="1717">
        <v>130</v>
      </c>
      <c r="X15" s="1717"/>
      <c r="Y15" s="1725"/>
      <c r="Z15" s="1427"/>
      <c r="AA15" s="676"/>
    </row>
    <row r="16" spans="1:27" s="312" customFormat="1" ht="9" customHeight="1" x14ac:dyDescent="0.15">
      <c r="A16" s="1423"/>
      <c r="B16" s="1423" t="s">
        <v>256</v>
      </c>
      <c r="C16" s="1424"/>
      <c r="D16" s="1717">
        <v>2851</v>
      </c>
      <c r="E16" s="1718"/>
      <c r="F16" s="1717">
        <v>1342</v>
      </c>
      <c r="G16" s="1719"/>
      <c r="H16" s="1717">
        <v>54</v>
      </c>
      <c r="I16" s="307"/>
      <c r="J16" s="1717">
        <v>3569</v>
      </c>
      <c r="K16" s="1720">
        <v>6.77</v>
      </c>
      <c r="L16" s="1720"/>
      <c r="M16" s="1717">
        <v>26498</v>
      </c>
      <c r="N16" s="1717"/>
      <c r="O16" s="1717">
        <v>32</v>
      </c>
      <c r="P16" s="1717"/>
      <c r="Q16" s="1721">
        <v>2.2000000000000002</v>
      </c>
      <c r="R16" s="307"/>
      <c r="S16" s="1717">
        <v>4145</v>
      </c>
      <c r="T16" s="1724"/>
      <c r="U16" s="1717">
        <v>116</v>
      </c>
      <c r="V16" s="313"/>
      <c r="W16" s="1717">
        <v>78</v>
      </c>
      <c r="X16" s="1717"/>
      <c r="Y16" s="1725"/>
      <c r="Z16" s="1427"/>
      <c r="AA16" s="676"/>
    </row>
    <row r="17" spans="1:27" s="312" customFormat="1" ht="9" customHeight="1" x14ac:dyDescent="0.15">
      <c r="A17" s="1423"/>
      <c r="B17" s="1423" t="s">
        <v>257</v>
      </c>
      <c r="C17" s="1424"/>
      <c r="D17" s="1717">
        <v>531</v>
      </c>
      <c r="E17" s="1718"/>
      <c r="F17" s="1717">
        <v>318</v>
      </c>
      <c r="G17" s="1719"/>
      <c r="H17" s="1717">
        <v>57</v>
      </c>
      <c r="I17" s="307"/>
      <c r="J17" s="1717">
        <v>713</v>
      </c>
      <c r="K17" s="1720">
        <v>24.4</v>
      </c>
      <c r="L17" s="1720"/>
      <c r="M17" s="1717">
        <v>387</v>
      </c>
      <c r="N17" s="1717"/>
      <c r="O17" s="1717">
        <v>36</v>
      </c>
      <c r="P17" s="1717"/>
      <c r="Q17" s="1721">
        <v>2</v>
      </c>
      <c r="R17" s="307"/>
      <c r="S17" s="1717">
        <v>1320</v>
      </c>
      <c r="T17" s="1724"/>
      <c r="U17" s="1717">
        <v>185</v>
      </c>
      <c r="V17" s="313"/>
      <c r="W17" s="1717">
        <v>63</v>
      </c>
      <c r="X17" s="1717"/>
      <c r="Y17" s="1725"/>
      <c r="Z17" s="1427"/>
      <c r="AA17" s="676"/>
    </row>
    <row r="18" spans="1:27" s="312" customFormat="1" ht="9" customHeight="1" x14ac:dyDescent="0.15">
      <c r="A18" s="302"/>
      <c r="B18" s="302" t="s">
        <v>258</v>
      </c>
      <c r="C18" s="297"/>
      <c r="D18" s="1717">
        <v>722</v>
      </c>
      <c r="E18" s="1718"/>
      <c r="F18" s="1717">
        <v>49</v>
      </c>
      <c r="G18" s="1719"/>
      <c r="H18" s="1726">
        <v>65</v>
      </c>
      <c r="I18" s="307"/>
      <c r="J18" s="1717">
        <v>754</v>
      </c>
      <c r="K18" s="1720">
        <v>100</v>
      </c>
      <c r="L18" s="1720"/>
      <c r="M18" s="1717">
        <v>463</v>
      </c>
      <c r="N18" s="1717"/>
      <c r="O18" s="1717">
        <v>28</v>
      </c>
      <c r="P18" s="1717"/>
      <c r="Q18" s="1721">
        <v>1.9</v>
      </c>
      <c r="R18" s="307"/>
      <c r="S18" s="1717">
        <v>1113</v>
      </c>
      <c r="T18" s="1727"/>
      <c r="U18" s="1717">
        <v>148</v>
      </c>
      <c r="V18" s="302"/>
      <c r="W18" s="1728">
        <v>142</v>
      </c>
      <c r="X18" s="1726"/>
      <c r="Y18" s="298"/>
      <c r="Z18" s="675"/>
      <c r="AA18" s="682"/>
    </row>
    <row r="19" spans="1:27" s="312" customFormat="1" ht="9" customHeight="1" x14ac:dyDescent="0.15">
      <c r="A19" s="2597"/>
      <c r="B19" s="2598"/>
      <c r="C19" s="317"/>
      <c r="D19" s="1729">
        <f>SUM(D11:D18)</f>
        <v>93654</v>
      </c>
      <c r="E19" s="1432"/>
      <c r="F19" s="1729">
        <f>SUM(F11:F18)</f>
        <v>90969</v>
      </c>
      <c r="G19" s="1433"/>
      <c r="H19" s="1729">
        <v>63</v>
      </c>
      <c r="I19" s="1434"/>
      <c r="J19" s="1730">
        <f>SUM(J11:J18)</f>
        <v>150512</v>
      </c>
      <c r="K19" s="1731">
        <v>1.31</v>
      </c>
      <c r="L19" s="1731"/>
      <c r="M19" s="1729">
        <f>SUM(M11:M18)</f>
        <v>46350</v>
      </c>
      <c r="N19" s="1434"/>
      <c r="O19" s="1729">
        <v>35</v>
      </c>
      <c r="P19" s="1729"/>
      <c r="Q19" s="1732">
        <v>2.2999999999999998</v>
      </c>
      <c r="R19" s="1434"/>
      <c r="S19" s="1730">
        <f>SUM(S11:S18)</f>
        <v>75473</v>
      </c>
      <c r="T19" s="1733"/>
      <c r="U19" s="1729">
        <v>50</v>
      </c>
      <c r="V19" s="1434"/>
      <c r="W19" s="1734">
        <f>SUM(W11:W18)</f>
        <v>548</v>
      </c>
      <c r="X19" s="1734"/>
      <c r="Y19" s="1729">
        <v>257</v>
      </c>
      <c r="Z19" s="1440"/>
      <c r="AA19" s="684"/>
    </row>
    <row r="20" spans="1:27" s="312" customFormat="1" ht="9" customHeight="1" x14ac:dyDescent="0.15">
      <c r="A20" s="2582" t="s">
        <v>259</v>
      </c>
      <c r="B20" s="2582"/>
      <c r="C20" s="297"/>
      <c r="D20" s="298"/>
      <c r="E20" s="299"/>
      <c r="F20" s="298"/>
      <c r="G20" s="300"/>
      <c r="H20" s="301"/>
      <c r="I20" s="302"/>
      <c r="J20" s="298"/>
      <c r="K20" s="303"/>
      <c r="L20" s="303"/>
      <c r="M20" s="289"/>
      <c r="N20" s="302"/>
      <c r="O20" s="289"/>
      <c r="P20" s="289"/>
      <c r="Q20" s="305"/>
      <c r="R20" s="302"/>
      <c r="S20" s="298"/>
      <c r="T20" s="298"/>
      <c r="U20" s="289"/>
      <c r="V20" s="302"/>
      <c r="W20" s="289"/>
      <c r="X20" s="289"/>
      <c r="Y20" s="289"/>
      <c r="Z20" s="1441"/>
      <c r="AA20" s="687"/>
    </row>
    <row r="21" spans="1:27" s="312" customFormat="1" ht="9" customHeight="1" x14ac:dyDescent="0.15">
      <c r="A21" s="302"/>
      <c r="B21" s="302" t="s">
        <v>251</v>
      </c>
      <c r="C21" s="297"/>
      <c r="D21" s="1717">
        <v>65621</v>
      </c>
      <c r="E21" s="1718"/>
      <c r="F21" s="1717">
        <v>11059</v>
      </c>
      <c r="G21" s="1719"/>
      <c r="H21" s="1717">
        <v>63</v>
      </c>
      <c r="I21" s="307"/>
      <c r="J21" s="1717">
        <v>72621</v>
      </c>
      <c r="K21" s="1720">
        <v>0.02</v>
      </c>
      <c r="L21" s="1720"/>
      <c r="M21" s="1717">
        <v>1149</v>
      </c>
      <c r="N21" s="1717"/>
      <c r="O21" s="1717">
        <v>8</v>
      </c>
      <c r="P21" s="1717"/>
      <c r="Q21" s="1721">
        <v>3.2</v>
      </c>
      <c r="R21" s="307"/>
      <c r="S21" s="1717">
        <v>1527</v>
      </c>
      <c r="T21" s="1722"/>
      <c r="U21" s="1717">
        <v>2</v>
      </c>
      <c r="V21" s="307"/>
      <c r="W21" s="1717">
        <v>1</v>
      </c>
      <c r="X21" s="1726"/>
      <c r="Y21" s="298"/>
      <c r="Z21" s="675"/>
      <c r="AA21" s="676"/>
    </row>
    <row r="22" spans="1:27" s="312" customFormat="1" ht="9" customHeight="1" x14ac:dyDescent="0.15">
      <c r="A22" s="1423"/>
      <c r="B22" s="1423" t="s">
        <v>252</v>
      </c>
      <c r="C22" s="1424"/>
      <c r="D22" s="1717">
        <v>60</v>
      </c>
      <c r="E22" s="1718"/>
      <c r="F22" s="1717">
        <v>135</v>
      </c>
      <c r="G22" s="1719"/>
      <c r="H22" s="1717">
        <v>66</v>
      </c>
      <c r="I22" s="307"/>
      <c r="J22" s="1717">
        <v>150</v>
      </c>
      <c r="K22" s="1720">
        <v>0.23</v>
      </c>
      <c r="L22" s="1720"/>
      <c r="M22" s="1717">
        <v>56</v>
      </c>
      <c r="N22" s="1717"/>
      <c r="O22" s="1717">
        <v>29</v>
      </c>
      <c r="P22" s="1717"/>
      <c r="Q22" s="1721">
        <v>1.1000000000000001</v>
      </c>
      <c r="R22" s="307"/>
      <c r="S22" s="1717">
        <v>33</v>
      </c>
      <c r="T22" s="1724"/>
      <c r="U22" s="1717">
        <v>22</v>
      </c>
      <c r="V22" s="313"/>
      <c r="W22" s="1717">
        <v>0</v>
      </c>
      <c r="X22" s="1717"/>
      <c r="Y22" s="1725"/>
      <c r="Z22" s="1427"/>
      <c r="AA22" s="676"/>
    </row>
    <row r="23" spans="1:27" s="312" customFormat="1" ht="9" customHeight="1" x14ac:dyDescent="0.15">
      <c r="A23" s="302"/>
      <c r="B23" s="302" t="s">
        <v>253</v>
      </c>
      <c r="C23" s="297"/>
      <c r="D23" s="1717">
        <v>197</v>
      </c>
      <c r="E23" s="1718"/>
      <c r="F23" s="1717">
        <v>56</v>
      </c>
      <c r="G23" s="1719"/>
      <c r="H23" s="1717">
        <v>77</v>
      </c>
      <c r="I23" s="307"/>
      <c r="J23" s="1717">
        <v>241</v>
      </c>
      <c r="K23" s="1720">
        <v>0.33</v>
      </c>
      <c r="L23" s="1720"/>
      <c r="M23" s="1717">
        <v>58</v>
      </c>
      <c r="N23" s="1717"/>
      <c r="O23" s="1717">
        <v>36</v>
      </c>
      <c r="P23" s="1717"/>
      <c r="Q23" s="1721">
        <v>1.3</v>
      </c>
      <c r="R23" s="307"/>
      <c r="S23" s="1717">
        <v>89</v>
      </c>
      <c r="T23" s="1724"/>
      <c r="U23" s="1717">
        <v>37</v>
      </c>
      <c r="V23" s="313"/>
      <c r="W23" s="1717">
        <v>1</v>
      </c>
      <c r="X23" s="1726"/>
      <c r="Y23" s="298"/>
      <c r="Z23" s="675"/>
      <c r="AA23" s="676"/>
    </row>
    <row r="24" spans="1:27" s="312" customFormat="1" ht="9" customHeight="1" x14ac:dyDescent="0.15">
      <c r="A24" s="1423"/>
      <c r="B24" s="1423" t="s">
        <v>254</v>
      </c>
      <c r="C24" s="1424"/>
      <c r="D24" s="1717">
        <v>464</v>
      </c>
      <c r="E24" s="1718"/>
      <c r="F24" s="1717">
        <v>142</v>
      </c>
      <c r="G24" s="1719"/>
      <c r="H24" s="1717">
        <v>43</v>
      </c>
      <c r="I24" s="307"/>
      <c r="J24" s="1717">
        <v>526</v>
      </c>
      <c r="K24" s="1720">
        <v>0.73</v>
      </c>
      <c r="L24" s="1720"/>
      <c r="M24" s="1717">
        <v>39</v>
      </c>
      <c r="N24" s="1717"/>
      <c r="O24" s="1717">
        <v>7</v>
      </c>
      <c r="P24" s="1717"/>
      <c r="Q24" s="1721">
        <v>1</v>
      </c>
      <c r="R24" s="307"/>
      <c r="S24" s="1717">
        <v>54</v>
      </c>
      <c r="T24" s="1724"/>
      <c r="U24" s="1717">
        <v>10</v>
      </c>
      <c r="V24" s="313"/>
      <c r="W24" s="1717">
        <v>0</v>
      </c>
      <c r="X24" s="1717"/>
      <c r="Y24" s="1725"/>
      <c r="Z24" s="1427"/>
      <c r="AA24" s="676"/>
    </row>
    <row r="25" spans="1:27" s="312" customFormat="1" ht="9" customHeight="1" x14ac:dyDescent="0.15">
      <c r="A25" s="302"/>
      <c r="B25" s="302" t="s">
        <v>255</v>
      </c>
      <c r="C25" s="297"/>
      <c r="D25" s="1717">
        <v>38</v>
      </c>
      <c r="E25" s="1718"/>
      <c r="F25" s="1717">
        <v>20</v>
      </c>
      <c r="G25" s="1719"/>
      <c r="H25" s="1717">
        <v>63</v>
      </c>
      <c r="I25" s="307"/>
      <c r="J25" s="1717">
        <v>51</v>
      </c>
      <c r="K25" s="1720">
        <v>1.75</v>
      </c>
      <c r="L25" s="1720"/>
      <c r="M25" s="1717">
        <v>30</v>
      </c>
      <c r="N25" s="1717"/>
      <c r="O25" s="1717">
        <v>15</v>
      </c>
      <c r="P25" s="1717"/>
      <c r="Q25" s="1721">
        <v>1.6</v>
      </c>
      <c r="R25" s="307"/>
      <c r="S25" s="1717">
        <v>17</v>
      </c>
      <c r="T25" s="1724"/>
      <c r="U25" s="1717">
        <v>33</v>
      </c>
      <c r="V25" s="313"/>
      <c r="W25" s="1717">
        <v>1</v>
      </c>
      <c r="X25" s="1726"/>
      <c r="Y25" s="298"/>
      <c r="Z25" s="675"/>
      <c r="AA25" s="676"/>
    </row>
    <row r="26" spans="1:27" s="312" customFormat="1" ht="9" customHeight="1" x14ac:dyDescent="0.15">
      <c r="A26" s="1423"/>
      <c r="B26" s="1423" t="s">
        <v>256</v>
      </c>
      <c r="C26" s="1424"/>
      <c r="D26" s="1717">
        <v>7</v>
      </c>
      <c r="E26" s="1718"/>
      <c r="F26" s="1717">
        <v>2</v>
      </c>
      <c r="G26" s="1719"/>
      <c r="H26" s="1717">
        <v>72</v>
      </c>
      <c r="I26" s="307"/>
      <c r="J26" s="1717">
        <v>8</v>
      </c>
      <c r="K26" s="1720">
        <v>7.59</v>
      </c>
      <c r="L26" s="1720"/>
      <c r="M26" s="1717">
        <v>301</v>
      </c>
      <c r="N26" s="1717"/>
      <c r="O26" s="1717">
        <v>21</v>
      </c>
      <c r="P26" s="1717"/>
      <c r="Q26" s="1721">
        <v>1.5</v>
      </c>
      <c r="R26" s="307"/>
      <c r="S26" s="1717">
        <v>7</v>
      </c>
      <c r="T26" s="1724"/>
      <c r="U26" s="1717">
        <v>88</v>
      </c>
      <c r="V26" s="313"/>
      <c r="W26" s="1717">
        <v>0</v>
      </c>
      <c r="X26" s="1717"/>
      <c r="Y26" s="1725"/>
      <c r="Z26" s="1427"/>
      <c r="AA26" s="676"/>
    </row>
    <row r="27" spans="1:27" s="312" customFormat="1" ht="9" customHeight="1" x14ac:dyDescent="0.15">
      <c r="A27" s="1423"/>
      <c r="B27" s="1423" t="s">
        <v>257</v>
      </c>
      <c r="C27" s="1424"/>
      <c r="D27" s="1717">
        <v>0</v>
      </c>
      <c r="E27" s="1718"/>
      <c r="F27" s="1717">
        <v>0</v>
      </c>
      <c r="G27" s="1719"/>
      <c r="H27" s="1717">
        <v>1</v>
      </c>
      <c r="I27" s="307"/>
      <c r="J27" s="1717">
        <v>0</v>
      </c>
      <c r="K27" s="1735">
        <v>23.64</v>
      </c>
      <c r="L27" s="1717"/>
      <c r="M27" s="1717">
        <v>2</v>
      </c>
      <c r="N27" s="1717"/>
      <c r="O27" s="1717">
        <v>55</v>
      </c>
      <c r="P27" s="1717"/>
      <c r="Q27" s="1721">
        <v>2.5</v>
      </c>
      <c r="R27" s="307"/>
      <c r="S27" s="1717">
        <v>0</v>
      </c>
      <c r="T27" s="1724"/>
      <c r="U27" s="1717" t="s">
        <v>125</v>
      </c>
      <c r="V27" s="313"/>
      <c r="W27" s="1717">
        <v>0</v>
      </c>
      <c r="X27" s="1717"/>
      <c r="Y27" s="1725"/>
      <c r="Z27" s="1427"/>
      <c r="AA27" s="676"/>
    </row>
    <row r="28" spans="1:27" s="312" customFormat="1" ht="9" customHeight="1" x14ac:dyDescent="0.15">
      <c r="A28" s="302"/>
      <c r="B28" s="302" t="s">
        <v>258</v>
      </c>
      <c r="C28" s="297"/>
      <c r="D28" s="1717">
        <v>0</v>
      </c>
      <c r="E28" s="1718"/>
      <c r="F28" s="1717">
        <v>0</v>
      </c>
      <c r="G28" s="1719"/>
      <c r="H28" s="1726">
        <v>1</v>
      </c>
      <c r="I28" s="307"/>
      <c r="J28" s="1717">
        <v>0</v>
      </c>
      <c r="K28" s="1736">
        <v>100</v>
      </c>
      <c r="L28" s="1717"/>
      <c r="M28" s="1717">
        <v>2</v>
      </c>
      <c r="N28" s="1717"/>
      <c r="O28" s="1717">
        <v>55</v>
      </c>
      <c r="P28" s="1717"/>
      <c r="Q28" s="1721">
        <v>2.5</v>
      </c>
      <c r="R28" s="307"/>
      <c r="S28" s="1717">
        <v>0</v>
      </c>
      <c r="T28" s="1727"/>
      <c r="U28" s="1717" t="s">
        <v>125</v>
      </c>
      <c r="V28" s="302"/>
      <c r="W28" s="1728">
        <v>0</v>
      </c>
      <c r="X28" s="1726"/>
      <c r="Y28" s="298"/>
      <c r="Z28" s="675"/>
      <c r="AA28" s="682"/>
    </row>
    <row r="29" spans="1:27" s="312" customFormat="1" ht="9" customHeight="1" x14ac:dyDescent="0.15">
      <c r="A29" s="2597"/>
      <c r="B29" s="2598"/>
      <c r="C29" s="317"/>
      <c r="D29" s="1729">
        <f>SUM(D21:D28)</f>
        <v>66387</v>
      </c>
      <c r="E29" s="1432"/>
      <c r="F29" s="1729">
        <f>SUM(F21:F28)</f>
        <v>11414</v>
      </c>
      <c r="G29" s="1433"/>
      <c r="H29" s="1729">
        <v>63</v>
      </c>
      <c r="I29" s="1434"/>
      <c r="J29" s="1730">
        <f>SUM(J21:J28)</f>
        <v>73597</v>
      </c>
      <c r="K29" s="1737">
        <v>0.03</v>
      </c>
      <c r="L29" s="1731"/>
      <c r="M29" s="1729">
        <f>SUM(M21:M28)</f>
        <v>1637</v>
      </c>
      <c r="N29" s="1434"/>
      <c r="O29" s="1729">
        <v>8</v>
      </c>
      <c r="P29" s="1729"/>
      <c r="Q29" s="1732">
        <v>3.2</v>
      </c>
      <c r="R29" s="1434"/>
      <c r="S29" s="1730">
        <f>SUM(S21:S28)</f>
        <v>1727</v>
      </c>
      <c r="T29" s="1733"/>
      <c r="U29" s="1729">
        <v>2</v>
      </c>
      <c r="V29" s="1434"/>
      <c r="W29" s="1734">
        <f>SUM(W21:W28)</f>
        <v>3</v>
      </c>
      <c r="X29" s="1734"/>
      <c r="Y29" s="1729">
        <v>0</v>
      </c>
      <c r="Z29" s="1440"/>
      <c r="AA29" s="684"/>
    </row>
    <row r="30" spans="1:27" s="279" customFormat="1" ht="9" customHeight="1" x14ac:dyDescent="0.15">
      <c r="A30" s="2582" t="s">
        <v>191</v>
      </c>
      <c r="B30" s="2582"/>
      <c r="C30" s="297"/>
      <c r="D30" s="289"/>
      <c r="E30" s="672"/>
      <c r="F30" s="289"/>
      <c r="G30" s="302"/>
      <c r="H30" s="672"/>
      <c r="I30" s="302"/>
      <c r="J30" s="289"/>
      <c r="K30" s="304"/>
      <c r="L30" s="304"/>
      <c r="M30" s="289"/>
      <c r="N30" s="302"/>
      <c r="O30" s="289"/>
      <c r="P30" s="289"/>
      <c r="Q30" s="305"/>
      <c r="R30" s="302"/>
      <c r="S30" s="672"/>
      <c r="T30" s="672"/>
      <c r="U30" s="289"/>
      <c r="V30" s="302"/>
      <c r="W30" s="289"/>
      <c r="X30" s="289"/>
      <c r="Y30" s="289"/>
      <c r="Z30" s="1441"/>
      <c r="AA30" s="687"/>
    </row>
    <row r="31" spans="1:27" s="279" customFormat="1" ht="9" customHeight="1" x14ac:dyDescent="0.15">
      <c r="A31" s="302"/>
      <c r="B31" s="302" t="s">
        <v>251</v>
      </c>
      <c r="C31" s="297"/>
      <c r="D31" s="1717">
        <v>10229</v>
      </c>
      <c r="E31" s="1718"/>
      <c r="F31" s="1717">
        <v>64416</v>
      </c>
      <c r="G31" s="1719"/>
      <c r="H31" s="1717">
        <v>99</v>
      </c>
      <c r="I31" s="307"/>
      <c r="J31" s="1717">
        <v>74154</v>
      </c>
      <c r="K31" s="1720">
        <v>0.06</v>
      </c>
      <c r="L31" s="1720"/>
      <c r="M31" s="1717">
        <v>354</v>
      </c>
      <c r="N31" s="1717"/>
      <c r="O31" s="1717">
        <v>10</v>
      </c>
      <c r="P31" s="1717"/>
      <c r="Q31" s="1721">
        <v>0.3</v>
      </c>
      <c r="R31" s="307"/>
      <c r="S31" s="1717">
        <v>2312</v>
      </c>
      <c r="T31" s="1722"/>
      <c r="U31" s="1717">
        <v>3</v>
      </c>
      <c r="V31" s="307"/>
      <c r="W31" s="1717">
        <v>5</v>
      </c>
      <c r="X31" s="1726"/>
      <c r="Y31" s="298"/>
      <c r="Z31" s="675"/>
      <c r="AA31" s="676"/>
    </row>
    <row r="32" spans="1:27" s="279" customFormat="1" ht="9" customHeight="1" x14ac:dyDescent="0.15">
      <c r="A32" s="1423"/>
      <c r="B32" s="1423" t="s">
        <v>252</v>
      </c>
      <c r="C32" s="1424"/>
      <c r="D32" s="1717">
        <v>831</v>
      </c>
      <c r="E32" s="1718"/>
      <c r="F32" s="1717">
        <v>3211</v>
      </c>
      <c r="G32" s="1719"/>
      <c r="H32" s="1717">
        <v>89</v>
      </c>
      <c r="I32" s="307"/>
      <c r="J32" s="1717">
        <v>3679</v>
      </c>
      <c r="K32" s="1720">
        <v>0.17</v>
      </c>
      <c r="L32" s="1720"/>
      <c r="M32" s="1717">
        <v>59</v>
      </c>
      <c r="N32" s="1717"/>
      <c r="O32" s="1717">
        <v>11</v>
      </c>
      <c r="P32" s="1717"/>
      <c r="Q32" s="1721">
        <v>0.4</v>
      </c>
      <c r="R32" s="307"/>
      <c r="S32" s="1717">
        <v>266</v>
      </c>
      <c r="T32" s="1724"/>
      <c r="U32" s="1717">
        <v>7</v>
      </c>
      <c r="V32" s="313"/>
      <c r="W32" s="1717">
        <v>1</v>
      </c>
      <c r="X32" s="1717"/>
      <c r="Y32" s="1725"/>
      <c r="Z32" s="1427"/>
      <c r="AA32" s="676"/>
    </row>
    <row r="33" spans="1:27" s="279" customFormat="1" ht="9" customHeight="1" x14ac:dyDescent="0.15">
      <c r="A33" s="302"/>
      <c r="B33" s="302" t="s">
        <v>253</v>
      </c>
      <c r="C33" s="297"/>
      <c r="D33" s="1717">
        <v>11</v>
      </c>
      <c r="E33" s="1718"/>
      <c r="F33" s="1717">
        <v>1138</v>
      </c>
      <c r="G33" s="1719"/>
      <c r="H33" s="1717">
        <v>69</v>
      </c>
      <c r="I33" s="307"/>
      <c r="J33" s="1717">
        <v>795</v>
      </c>
      <c r="K33" s="1720">
        <v>0.33</v>
      </c>
      <c r="L33" s="1720"/>
      <c r="M33" s="1717">
        <v>19</v>
      </c>
      <c r="N33" s="1717"/>
      <c r="O33" s="1717">
        <v>7</v>
      </c>
      <c r="P33" s="1717"/>
      <c r="Q33" s="1721">
        <v>1.7</v>
      </c>
      <c r="R33" s="307"/>
      <c r="S33" s="1717">
        <v>63</v>
      </c>
      <c r="T33" s="1724"/>
      <c r="U33" s="1717">
        <v>8</v>
      </c>
      <c r="V33" s="313"/>
      <c r="W33" s="1717">
        <v>0</v>
      </c>
      <c r="X33" s="1726"/>
      <c r="Y33" s="298"/>
      <c r="Z33" s="675"/>
      <c r="AA33" s="676"/>
    </row>
    <row r="34" spans="1:27" s="279" customFormat="1" ht="9" customHeight="1" x14ac:dyDescent="0.15">
      <c r="A34" s="1423"/>
      <c r="B34" s="1423" t="s">
        <v>254</v>
      </c>
      <c r="C34" s="1424"/>
      <c r="D34" s="1717">
        <v>57</v>
      </c>
      <c r="E34" s="1718"/>
      <c r="F34" s="1717">
        <v>191</v>
      </c>
      <c r="G34" s="1719"/>
      <c r="H34" s="1717">
        <v>87</v>
      </c>
      <c r="I34" s="307"/>
      <c r="J34" s="1717">
        <v>222</v>
      </c>
      <c r="K34" s="1720">
        <v>0.71</v>
      </c>
      <c r="L34" s="1720"/>
      <c r="M34" s="1717">
        <v>25</v>
      </c>
      <c r="N34" s="1717"/>
      <c r="O34" s="1717">
        <v>15</v>
      </c>
      <c r="P34" s="1717"/>
      <c r="Q34" s="1721">
        <v>0.2</v>
      </c>
      <c r="R34" s="307"/>
      <c r="S34" s="1717">
        <v>44</v>
      </c>
      <c r="T34" s="1724"/>
      <c r="U34" s="1717">
        <v>20</v>
      </c>
      <c r="V34" s="313"/>
      <c r="W34" s="1717">
        <v>0</v>
      </c>
      <c r="X34" s="1717"/>
      <c r="Y34" s="1725"/>
      <c r="Z34" s="1427"/>
      <c r="AA34" s="676"/>
    </row>
    <row r="35" spans="1:27" s="279" customFormat="1" ht="9" customHeight="1" x14ac:dyDescent="0.15">
      <c r="A35" s="302"/>
      <c r="B35" s="302" t="s">
        <v>255</v>
      </c>
      <c r="C35" s="297"/>
      <c r="D35" s="1717">
        <v>31</v>
      </c>
      <c r="E35" s="1718"/>
      <c r="F35" s="1717">
        <v>262</v>
      </c>
      <c r="G35" s="1719"/>
      <c r="H35" s="1717">
        <v>100</v>
      </c>
      <c r="I35" s="307"/>
      <c r="J35" s="1717">
        <v>293</v>
      </c>
      <c r="K35" s="1720">
        <v>2.2599999999999998</v>
      </c>
      <c r="L35" s="1720"/>
      <c r="M35" s="1717">
        <v>18</v>
      </c>
      <c r="N35" s="1717"/>
      <c r="O35" s="1717">
        <v>7</v>
      </c>
      <c r="P35" s="1717"/>
      <c r="Q35" s="1721">
        <v>0.2</v>
      </c>
      <c r="R35" s="307"/>
      <c r="S35" s="1717">
        <v>50</v>
      </c>
      <c r="T35" s="1724"/>
      <c r="U35" s="1717">
        <v>17</v>
      </c>
      <c r="V35" s="313"/>
      <c r="W35" s="1717">
        <v>0</v>
      </c>
      <c r="X35" s="1726"/>
      <c r="Y35" s="298"/>
      <c r="Z35" s="675"/>
      <c r="AA35" s="676"/>
    </row>
    <row r="36" spans="1:27" s="279" customFormat="1" ht="9" customHeight="1" x14ac:dyDescent="0.15">
      <c r="A36" s="1423"/>
      <c r="B36" s="1423" t="s">
        <v>256</v>
      </c>
      <c r="C36" s="1424"/>
      <c r="D36" s="1717">
        <v>1212</v>
      </c>
      <c r="E36" s="1718"/>
      <c r="F36" s="1717">
        <v>30</v>
      </c>
      <c r="G36" s="1719"/>
      <c r="H36" s="1717">
        <v>90</v>
      </c>
      <c r="I36" s="307"/>
      <c r="J36" s="1717">
        <v>1238</v>
      </c>
      <c r="K36" s="1720">
        <v>6.08</v>
      </c>
      <c r="L36" s="1720"/>
      <c r="M36" s="1717">
        <v>219</v>
      </c>
      <c r="N36" s="1717"/>
      <c r="O36" s="1717">
        <v>12</v>
      </c>
      <c r="P36" s="1717"/>
      <c r="Q36" s="1721">
        <v>2.5</v>
      </c>
      <c r="R36" s="307"/>
      <c r="S36" s="1717">
        <v>563</v>
      </c>
      <c r="T36" s="1724"/>
      <c r="U36" s="1717">
        <v>45</v>
      </c>
      <c r="V36" s="313"/>
      <c r="W36" s="1717">
        <v>9</v>
      </c>
      <c r="X36" s="1717"/>
      <c r="Y36" s="1725"/>
      <c r="Z36" s="1427"/>
      <c r="AA36" s="676"/>
    </row>
    <row r="37" spans="1:27" s="279" customFormat="1" ht="9" customHeight="1" x14ac:dyDescent="0.15">
      <c r="A37" s="1423"/>
      <c r="B37" s="1423" t="s">
        <v>257</v>
      </c>
      <c r="C37" s="1424"/>
      <c r="D37" s="1717">
        <v>0</v>
      </c>
      <c r="E37" s="1718"/>
      <c r="F37" s="1717">
        <v>0</v>
      </c>
      <c r="G37" s="1719"/>
      <c r="H37" s="1717">
        <v>0</v>
      </c>
      <c r="I37" s="307"/>
      <c r="J37" s="1717">
        <v>0</v>
      </c>
      <c r="K37" s="1720">
        <v>17.059999999999999</v>
      </c>
      <c r="L37" s="1717"/>
      <c r="M37" s="1717">
        <v>1</v>
      </c>
      <c r="N37" s="1717"/>
      <c r="O37" s="1717">
        <v>40</v>
      </c>
      <c r="P37" s="1717"/>
      <c r="Q37" s="1721">
        <v>0.1</v>
      </c>
      <c r="R37" s="307"/>
      <c r="S37" s="1717">
        <v>0</v>
      </c>
      <c r="T37" s="1724"/>
      <c r="U37" s="1717" t="s">
        <v>125</v>
      </c>
      <c r="V37" s="313"/>
      <c r="W37" s="1717">
        <v>0</v>
      </c>
      <c r="X37" s="1717"/>
      <c r="Y37" s="1725"/>
      <c r="Z37" s="1427"/>
      <c r="AA37" s="676"/>
    </row>
    <row r="38" spans="1:27" s="279" customFormat="1" ht="9" customHeight="1" x14ac:dyDescent="0.15">
      <c r="A38" s="302"/>
      <c r="B38" s="302" t="s">
        <v>258</v>
      </c>
      <c r="C38" s="297"/>
      <c r="D38" s="1717">
        <v>0</v>
      </c>
      <c r="E38" s="1718"/>
      <c r="F38" s="1717">
        <v>0</v>
      </c>
      <c r="G38" s="1719"/>
      <c r="H38" s="1726">
        <v>0</v>
      </c>
      <c r="I38" s="307"/>
      <c r="J38" s="1717">
        <v>0</v>
      </c>
      <c r="K38" s="1717">
        <v>0</v>
      </c>
      <c r="L38" s="1717"/>
      <c r="M38" s="1717">
        <v>0</v>
      </c>
      <c r="N38" s="1717"/>
      <c r="O38" s="1717">
        <v>0</v>
      </c>
      <c r="P38" s="1717"/>
      <c r="Q38" s="1721">
        <v>0</v>
      </c>
      <c r="R38" s="307"/>
      <c r="S38" s="1717">
        <v>0</v>
      </c>
      <c r="T38" s="1727"/>
      <c r="U38" s="1717">
        <v>0</v>
      </c>
      <c r="V38" s="302"/>
      <c r="W38" s="1728">
        <v>0</v>
      </c>
      <c r="X38" s="1726"/>
      <c r="Y38" s="298"/>
      <c r="Z38" s="1444"/>
      <c r="AA38" s="682"/>
    </row>
    <row r="39" spans="1:27" s="279" customFormat="1" ht="9" customHeight="1" x14ac:dyDescent="0.15">
      <c r="A39" s="2597"/>
      <c r="B39" s="2598"/>
      <c r="C39" s="317"/>
      <c r="D39" s="1729">
        <f>SUM(D31:D38)</f>
        <v>12371</v>
      </c>
      <c r="E39" s="1432"/>
      <c r="F39" s="1729">
        <f>SUM(F31:F38)</f>
        <v>69248</v>
      </c>
      <c r="G39" s="1433"/>
      <c r="H39" s="1729">
        <v>98</v>
      </c>
      <c r="I39" s="1434"/>
      <c r="J39" s="1730">
        <f>SUM(J31:J38)</f>
        <v>80381</v>
      </c>
      <c r="K39" s="1731">
        <v>0.17</v>
      </c>
      <c r="L39" s="1731"/>
      <c r="M39" s="1729">
        <f>SUM(M31:M38)</f>
        <v>695</v>
      </c>
      <c r="N39" s="1434"/>
      <c r="O39" s="1729">
        <v>10</v>
      </c>
      <c r="P39" s="1729"/>
      <c r="Q39" s="1732">
        <v>0.3</v>
      </c>
      <c r="R39" s="1434"/>
      <c r="S39" s="1730">
        <f>SUM(S31:S38)</f>
        <v>3298</v>
      </c>
      <c r="T39" s="1733"/>
      <c r="U39" s="1729">
        <v>4</v>
      </c>
      <c r="V39" s="1434"/>
      <c r="W39" s="1734">
        <f>SUM(W31:W38)</f>
        <v>15</v>
      </c>
      <c r="X39" s="1734"/>
      <c r="Y39" s="1729">
        <v>1</v>
      </c>
      <c r="Z39" s="1445"/>
      <c r="AA39" s="682"/>
    </row>
    <row r="40" spans="1:27" s="324" customFormat="1" ht="6" customHeight="1" x14ac:dyDescent="0.15">
      <c r="A40" s="2579"/>
      <c r="B40" s="2579"/>
      <c r="C40" s="2579"/>
      <c r="D40" s="2579"/>
      <c r="E40" s="2579"/>
      <c r="F40" s="2579"/>
      <c r="G40" s="2579"/>
      <c r="H40" s="2579"/>
      <c r="I40" s="2579"/>
      <c r="J40" s="2579"/>
      <c r="K40" s="2579"/>
      <c r="L40" s="2579"/>
      <c r="M40" s="2579"/>
      <c r="N40" s="2579"/>
      <c r="O40" s="2579"/>
      <c r="P40" s="2579"/>
      <c r="Q40" s="2579"/>
      <c r="R40" s="2579"/>
      <c r="S40" s="2579"/>
      <c r="T40" s="2579"/>
      <c r="U40" s="2579"/>
      <c r="V40" s="2579"/>
      <c r="W40" s="2579"/>
      <c r="X40" s="2579"/>
      <c r="Y40" s="2579"/>
      <c r="Z40" s="325"/>
      <c r="AA40" s="325"/>
    </row>
    <row r="41" spans="1:27" s="279" customFormat="1" ht="7.5" customHeight="1" x14ac:dyDescent="0.15">
      <c r="A41" s="2599" t="s">
        <v>930</v>
      </c>
      <c r="B41" s="2599"/>
      <c r="C41" s="2599"/>
      <c r="D41" s="2599"/>
      <c r="E41" s="2599"/>
      <c r="F41" s="2599"/>
      <c r="G41" s="2599"/>
      <c r="H41" s="2599"/>
      <c r="I41" s="2599"/>
      <c r="J41" s="2599"/>
      <c r="K41" s="2599"/>
      <c r="L41" s="2599"/>
      <c r="M41" s="2599"/>
      <c r="N41" s="2599"/>
      <c r="O41" s="2599"/>
      <c r="P41" s="2599"/>
      <c r="Q41" s="2599"/>
      <c r="R41" s="2599"/>
      <c r="S41" s="2599"/>
      <c r="T41" s="2599"/>
      <c r="U41" s="2599"/>
      <c r="V41" s="2599"/>
      <c r="W41" s="2599"/>
      <c r="X41" s="2599"/>
      <c r="Y41" s="2599"/>
      <c r="Z41" s="2599"/>
      <c r="AA41" s="2599"/>
    </row>
  </sheetData>
  <mergeCells count="25">
    <mergeCell ref="A41:AA41"/>
    <mergeCell ref="I6:J6"/>
    <mergeCell ref="I7:J7"/>
    <mergeCell ref="I8:J8"/>
    <mergeCell ref="C5:D5"/>
    <mergeCell ref="C6:D6"/>
    <mergeCell ref="E5:F5"/>
    <mergeCell ref="E6:F6"/>
    <mergeCell ref="A8:B8"/>
    <mergeCell ref="N7:O7"/>
    <mergeCell ref="C7:D7"/>
    <mergeCell ref="E7:F7"/>
    <mergeCell ref="A1:AA1"/>
    <mergeCell ref="E8:F8"/>
    <mergeCell ref="A40:Y40"/>
    <mergeCell ref="A39:B39"/>
    <mergeCell ref="A30:B30"/>
    <mergeCell ref="A10:B10"/>
    <mergeCell ref="A20:B20"/>
    <mergeCell ref="C8:D8"/>
    <mergeCell ref="A9:B9"/>
    <mergeCell ref="A19:B19"/>
    <mergeCell ref="A29:B29"/>
    <mergeCell ref="A3:B3"/>
    <mergeCell ref="C3:AA3"/>
  </mergeCells>
  <pageMargins left="0.5" right="0.5" top="0.5" bottom="0.5" header="0.3" footer="0.3"/>
  <pageSetup scale="9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zoomScaleNormal="100" zoomScaleSheetLayoutView="100" workbookViewId="0">
      <selection activeCell="U46" sqref="U46"/>
    </sheetView>
  </sheetViews>
  <sheetFormatPr defaultColWidth="9.140625" defaultRowHeight="9.75" customHeight="1" x14ac:dyDescent="0.2"/>
  <cols>
    <col min="1" max="1" width="2.140625" style="78" customWidth="1"/>
    <col min="2" max="2" width="32.140625" style="78" customWidth="1"/>
    <col min="3" max="3" width="1.710937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2.28515625" style="78" customWidth="1"/>
    <col min="15" max="15" width="5.7109375" style="78" customWidth="1"/>
    <col min="16" max="16" width="1.7109375" style="78" customWidth="1"/>
    <col min="17" max="17" width="7.570312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2</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3">
      <c r="C4" s="280"/>
      <c r="D4" s="649" t="s">
        <v>3</v>
      </c>
      <c r="E4" s="649"/>
      <c r="F4" s="649" t="s">
        <v>4</v>
      </c>
      <c r="G4" s="649"/>
      <c r="H4" s="649" t="s">
        <v>5</v>
      </c>
      <c r="I4" s="649"/>
      <c r="J4" s="649" t="s">
        <v>6</v>
      </c>
      <c r="K4" s="649" t="s">
        <v>7</v>
      </c>
      <c r="L4" s="649"/>
      <c r="M4" s="649" t="s">
        <v>8</v>
      </c>
      <c r="N4" s="649"/>
      <c r="O4" s="649" t="s">
        <v>9</v>
      </c>
      <c r="P4" s="649"/>
      <c r="Q4" s="649" t="s">
        <v>205</v>
      </c>
      <c r="R4" s="649"/>
      <c r="S4" s="649" t="s">
        <v>206</v>
      </c>
      <c r="T4" s="649"/>
      <c r="U4" s="649" t="s">
        <v>207</v>
      </c>
      <c r="V4" s="649"/>
      <c r="W4" s="649" t="s">
        <v>224</v>
      </c>
      <c r="X4" s="649"/>
      <c r="Y4" s="649" t="s">
        <v>225</v>
      </c>
      <c r="Z4" s="649"/>
      <c r="AA4" s="650"/>
    </row>
    <row r="5" spans="1:27" s="279" customFormat="1" ht="9" customHeight="1" x14ac:dyDescent="0.15">
      <c r="A5" s="82"/>
      <c r="B5" s="5"/>
      <c r="C5" s="2588" t="s">
        <v>226</v>
      </c>
      <c r="D5" s="2588"/>
      <c r="E5" s="2588" t="s">
        <v>227</v>
      </c>
      <c r="F5" s="2588"/>
      <c r="G5" s="651"/>
      <c r="H5" s="651"/>
      <c r="I5" s="651"/>
      <c r="J5" s="651"/>
      <c r="K5" s="651"/>
      <c r="L5" s="651"/>
      <c r="M5" s="651"/>
      <c r="N5" s="651"/>
      <c r="O5" s="651"/>
      <c r="P5" s="651"/>
      <c r="Q5" s="651"/>
      <c r="R5" s="651"/>
      <c r="S5" s="651"/>
      <c r="T5" s="651"/>
      <c r="U5" s="651"/>
      <c r="V5" s="651"/>
      <c r="W5" s="651"/>
      <c r="X5" s="651"/>
      <c r="Y5" s="651"/>
      <c r="Z5" s="651"/>
      <c r="AA5" s="651"/>
    </row>
    <row r="6" spans="1:27" s="279" customFormat="1" ht="9" customHeight="1" x14ac:dyDescent="0.15">
      <c r="A6" s="82"/>
      <c r="B6" s="5"/>
      <c r="C6" s="2588" t="s">
        <v>228</v>
      </c>
      <c r="D6" s="2588"/>
      <c r="E6" s="2588" t="s">
        <v>229</v>
      </c>
      <c r="F6" s="2588"/>
      <c r="G6" s="651"/>
      <c r="H6" s="651"/>
      <c r="I6" s="2588" t="s">
        <v>230</v>
      </c>
      <c r="J6" s="2588"/>
      <c r="K6" s="651"/>
      <c r="L6" s="651"/>
      <c r="M6" s="651" t="s">
        <v>231</v>
      </c>
      <c r="N6" s="651"/>
      <c r="O6" s="651"/>
      <c r="P6" s="651"/>
      <c r="Q6" s="651"/>
      <c r="R6" s="651"/>
      <c r="S6" s="651"/>
      <c r="T6" s="651"/>
      <c r="U6" s="651"/>
      <c r="V6" s="651"/>
      <c r="W6" s="651"/>
      <c r="X6" s="651"/>
      <c r="Y6" s="651"/>
      <c r="Z6" s="651"/>
      <c r="AA6" s="651"/>
    </row>
    <row r="7" spans="1:27" s="279" customFormat="1" ht="9" customHeight="1" x14ac:dyDescent="0.15">
      <c r="A7" s="82"/>
      <c r="B7" s="5"/>
      <c r="C7" s="2588" t="s">
        <v>232</v>
      </c>
      <c r="D7" s="2588"/>
      <c r="E7" s="2588" t="s">
        <v>147</v>
      </c>
      <c r="F7" s="2588"/>
      <c r="G7" s="651"/>
      <c r="H7" s="651" t="s">
        <v>233</v>
      </c>
      <c r="I7" s="2588" t="s">
        <v>234</v>
      </c>
      <c r="J7" s="2588"/>
      <c r="K7" s="651" t="s">
        <v>233</v>
      </c>
      <c r="L7" s="651"/>
      <c r="M7" s="652" t="s">
        <v>235</v>
      </c>
      <c r="N7" s="653"/>
      <c r="O7" s="651" t="s">
        <v>233</v>
      </c>
      <c r="P7" s="651"/>
      <c r="Q7" s="651" t="s">
        <v>233</v>
      </c>
      <c r="R7" s="651"/>
      <c r="S7" s="651"/>
      <c r="T7" s="651"/>
      <c r="U7" s="651" t="s">
        <v>109</v>
      </c>
      <c r="V7" s="2588" t="s">
        <v>237</v>
      </c>
      <c r="W7" s="2588"/>
      <c r="X7" s="651"/>
      <c r="Y7" s="651"/>
      <c r="Z7" s="651"/>
      <c r="AA7" s="651"/>
    </row>
    <row r="8" spans="1:27" s="279" customFormat="1" ht="9" customHeight="1" x14ac:dyDescent="0.15">
      <c r="A8" s="2585" t="s">
        <v>238</v>
      </c>
      <c r="B8" s="2585"/>
      <c r="C8" s="651"/>
      <c r="D8" s="654" t="s">
        <v>239</v>
      </c>
      <c r="E8" s="2589" t="s">
        <v>240</v>
      </c>
      <c r="F8" s="2589"/>
      <c r="G8" s="654"/>
      <c r="H8" s="654" t="s">
        <v>241</v>
      </c>
      <c r="I8" s="2589" t="s">
        <v>242</v>
      </c>
      <c r="J8" s="2589"/>
      <c r="K8" s="654" t="s">
        <v>243</v>
      </c>
      <c r="L8" s="287" t="s">
        <v>49</v>
      </c>
      <c r="M8" s="654" t="s">
        <v>244</v>
      </c>
      <c r="N8" s="287" t="s">
        <v>931</v>
      </c>
      <c r="O8" s="654" t="s">
        <v>245</v>
      </c>
      <c r="P8" s="287" t="s">
        <v>49</v>
      </c>
      <c r="Q8" s="654" t="s">
        <v>246</v>
      </c>
      <c r="R8" s="287" t="s">
        <v>33</v>
      </c>
      <c r="S8" s="654" t="s">
        <v>109</v>
      </c>
      <c r="T8" s="287" t="s">
        <v>39</v>
      </c>
      <c r="U8" s="654" t="s">
        <v>187</v>
      </c>
      <c r="V8" s="2589" t="s">
        <v>247</v>
      </c>
      <c r="W8" s="2589"/>
      <c r="X8" s="1622" t="s">
        <v>46</v>
      </c>
      <c r="Y8" s="654" t="s">
        <v>248</v>
      </c>
      <c r="Z8" s="1622" t="s">
        <v>46</v>
      </c>
      <c r="AA8" s="651"/>
    </row>
    <row r="9" spans="1:27" s="279" customFormat="1" ht="9" customHeight="1" x14ac:dyDescent="0.15">
      <c r="A9" s="2590" t="s">
        <v>496</v>
      </c>
      <c r="B9" s="2590"/>
      <c r="C9" s="656"/>
      <c r="D9" s="657"/>
      <c r="E9" s="658"/>
      <c r="F9" s="657"/>
      <c r="G9" s="659"/>
      <c r="H9" s="660"/>
      <c r="I9" s="661"/>
      <c r="J9" s="657"/>
      <c r="K9" s="662"/>
      <c r="L9" s="662"/>
      <c r="M9" s="657"/>
      <c r="N9" s="661"/>
      <c r="O9" s="663"/>
      <c r="P9" s="663"/>
      <c r="Q9" s="664"/>
      <c r="R9" s="661"/>
      <c r="S9" s="657"/>
      <c r="T9" s="657"/>
      <c r="U9" s="660"/>
      <c r="V9" s="661"/>
      <c r="W9" s="664"/>
      <c r="X9" s="657"/>
      <c r="Y9" s="664"/>
      <c r="Z9" s="657"/>
      <c r="AA9" s="665"/>
    </row>
    <row r="10" spans="1:27" s="312" customFormat="1" ht="9" customHeight="1" x14ac:dyDescent="0.15">
      <c r="A10" s="2582" t="s">
        <v>497</v>
      </c>
      <c r="B10" s="2582"/>
      <c r="C10" s="666"/>
      <c r="D10" s="667"/>
      <c r="E10" s="667"/>
      <c r="F10" s="667"/>
      <c r="G10" s="300"/>
      <c r="H10" s="668"/>
      <c r="I10" s="302"/>
      <c r="J10" s="669"/>
      <c r="K10" s="670"/>
      <c r="L10" s="670"/>
      <c r="M10" s="669"/>
      <c r="N10" s="302"/>
      <c r="O10" s="671"/>
      <c r="P10" s="671"/>
      <c r="Q10" s="672"/>
      <c r="R10" s="302"/>
      <c r="S10" s="669"/>
      <c r="T10" s="669"/>
      <c r="U10" s="668"/>
      <c r="V10" s="302"/>
      <c r="W10" s="305"/>
      <c r="X10" s="669"/>
      <c r="Y10" s="673"/>
      <c r="Z10" s="669"/>
      <c r="AA10" s="674"/>
    </row>
    <row r="11" spans="1:27" s="312" customFormat="1" ht="9" customHeight="1" x14ac:dyDescent="0.15">
      <c r="A11" s="302"/>
      <c r="B11" s="302" t="s">
        <v>251</v>
      </c>
      <c r="C11" s="297"/>
      <c r="D11" s="669">
        <v>71739</v>
      </c>
      <c r="E11" s="669"/>
      <c r="F11" s="669">
        <v>0</v>
      </c>
      <c r="G11" s="300"/>
      <c r="H11" s="669" t="s">
        <v>125</v>
      </c>
      <c r="I11" s="302"/>
      <c r="J11" s="669">
        <v>71739</v>
      </c>
      <c r="K11" s="1446">
        <v>0.01</v>
      </c>
      <c r="L11" s="1446"/>
      <c r="M11" s="669">
        <v>380587</v>
      </c>
      <c r="N11" s="302"/>
      <c r="O11" s="669">
        <v>5</v>
      </c>
      <c r="P11" s="669"/>
      <c r="Q11" s="669" t="s">
        <v>125</v>
      </c>
      <c r="R11" s="302"/>
      <c r="S11" s="669">
        <v>883</v>
      </c>
      <c r="T11" s="669"/>
      <c r="U11" s="669">
        <v>1</v>
      </c>
      <c r="V11" s="302"/>
      <c r="W11" s="669">
        <v>1</v>
      </c>
      <c r="X11" s="669"/>
      <c r="Y11" s="669"/>
      <c r="Z11" s="675"/>
      <c r="AA11" s="676"/>
    </row>
    <row r="12" spans="1:27" s="312" customFormat="1" ht="9" customHeight="1" x14ac:dyDescent="0.15">
      <c r="A12" s="1447"/>
      <c r="B12" s="1447" t="s">
        <v>252</v>
      </c>
      <c r="C12" s="1448"/>
      <c r="D12" s="1738">
        <v>0</v>
      </c>
      <c r="E12" s="1738"/>
      <c r="F12" s="1738">
        <v>0</v>
      </c>
      <c r="G12" s="1739"/>
      <c r="H12" s="1738">
        <v>0</v>
      </c>
      <c r="I12" s="1740"/>
      <c r="J12" s="1738">
        <v>0</v>
      </c>
      <c r="K12" s="1741">
        <v>0</v>
      </c>
      <c r="L12" s="1741"/>
      <c r="M12" s="1738">
        <v>0</v>
      </c>
      <c r="N12" s="1740"/>
      <c r="O12" s="1738">
        <v>0</v>
      </c>
      <c r="P12" s="1738"/>
      <c r="Q12" s="1738">
        <v>0</v>
      </c>
      <c r="R12" s="1740"/>
      <c r="S12" s="1738">
        <v>0</v>
      </c>
      <c r="T12" s="1738"/>
      <c r="U12" s="1738">
        <v>0</v>
      </c>
      <c r="V12" s="1740"/>
      <c r="W12" s="1738">
        <v>0</v>
      </c>
      <c r="X12" s="1738"/>
      <c r="Y12" s="1742"/>
      <c r="Z12" s="1454"/>
      <c r="AA12" s="676"/>
    </row>
    <row r="13" spans="1:27" s="312" customFormat="1" ht="9" customHeight="1" x14ac:dyDescent="0.15">
      <c r="A13" s="302"/>
      <c r="B13" s="302" t="s">
        <v>253</v>
      </c>
      <c r="C13" s="297"/>
      <c r="D13" s="1738">
        <v>0</v>
      </c>
      <c r="E13" s="1738"/>
      <c r="F13" s="1738">
        <v>0</v>
      </c>
      <c r="G13" s="1739"/>
      <c r="H13" s="1738">
        <v>0</v>
      </c>
      <c r="I13" s="1740"/>
      <c r="J13" s="1738">
        <v>0</v>
      </c>
      <c r="K13" s="1741">
        <v>0</v>
      </c>
      <c r="L13" s="1741"/>
      <c r="M13" s="1738">
        <v>0</v>
      </c>
      <c r="N13" s="1740"/>
      <c r="O13" s="1738">
        <v>0</v>
      </c>
      <c r="P13" s="1738"/>
      <c r="Q13" s="1738">
        <v>0</v>
      </c>
      <c r="R13" s="1740"/>
      <c r="S13" s="1738">
        <v>0</v>
      </c>
      <c r="T13" s="1738"/>
      <c r="U13" s="1738">
        <v>0</v>
      </c>
      <c r="V13" s="1740"/>
      <c r="W13" s="1738">
        <v>0</v>
      </c>
      <c r="X13" s="1738"/>
      <c r="Y13" s="669"/>
      <c r="Z13" s="1454"/>
      <c r="AA13" s="676"/>
    </row>
    <row r="14" spans="1:27" s="312" customFormat="1" ht="9" customHeight="1" x14ac:dyDescent="0.15">
      <c r="A14" s="1447"/>
      <c r="B14" s="1447" t="s">
        <v>254</v>
      </c>
      <c r="C14" s="1448"/>
      <c r="D14" s="1738">
        <v>0</v>
      </c>
      <c r="E14" s="1738"/>
      <c r="F14" s="1738">
        <v>0</v>
      </c>
      <c r="G14" s="1739"/>
      <c r="H14" s="1738">
        <v>0</v>
      </c>
      <c r="I14" s="1740"/>
      <c r="J14" s="1738">
        <v>0</v>
      </c>
      <c r="K14" s="1741">
        <v>0</v>
      </c>
      <c r="L14" s="1741"/>
      <c r="M14" s="1738">
        <v>0</v>
      </c>
      <c r="N14" s="1740"/>
      <c r="O14" s="1738">
        <v>0</v>
      </c>
      <c r="P14" s="1738"/>
      <c r="Q14" s="1738">
        <v>0</v>
      </c>
      <c r="R14" s="1740"/>
      <c r="S14" s="1738">
        <v>0</v>
      </c>
      <c r="T14" s="1738"/>
      <c r="U14" s="1738">
        <v>0</v>
      </c>
      <c r="V14" s="1740"/>
      <c r="W14" s="1738">
        <v>0</v>
      </c>
      <c r="X14" s="1738"/>
      <c r="Y14" s="1742"/>
      <c r="Z14" s="1454"/>
      <c r="AA14" s="676"/>
    </row>
    <row r="15" spans="1:27" s="312" customFormat="1" ht="9" customHeight="1" x14ac:dyDescent="0.15">
      <c r="A15" s="302"/>
      <c r="B15" s="302" t="s">
        <v>255</v>
      </c>
      <c r="C15" s="297"/>
      <c r="D15" s="1738">
        <v>0</v>
      </c>
      <c r="E15" s="1738"/>
      <c r="F15" s="1738">
        <v>0</v>
      </c>
      <c r="G15" s="1739"/>
      <c r="H15" s="1738">
        <v>0</v>
      </c>
      <c r="I15" s="1740"/>
      <c r="J15" s="1738">
        <v>0</v>
      </c>
      <c r="K15" s="1741">
        <v>0</v>
      </c>
      <c r="L15" s="1741"/>
      <c r="M15" s="1738">
        <v>0</v>
      </c>
      <c r="N15" s="1740"/>
      <c r="O15" s="1738">
        <v>0</v>
      </c>
      <c r="P15" s="1738"/>
      <c r="Q15" s="1738">
        <v>0</v>
      </c>
      <c r="R15" s="1740"/>
      <c r="S15" s="1738">
        <v>0</v>
      </c>
      <c r="T15" s="1738"/>
      <c r="U15" s="1738">
        <v>0</v>
      </c>
      <c r="V15" s="1740"/>
      <c r="W15" s="1738">
        <v>0</v>
      </c>
      <c r="X15" s="1738"/>
      <c r="Y15" s="669"/>
      <c r="Z15" s="1454"/>
      <c r="AA15" s="676"/>
    </row>
    <row r="16" spans="1:27" s="312" customFormat="1" ht="9" customHeight="1" x14ac:dyDescent="0.15">
      <c r="A16" s="1447"/>
      <c r="B16" s="1447" t="s">
        <v>256</v>
      </c>
      <c r="C16" s="1448"/>
      <c r="D16" s="1738">
        <v>0</v>
      </c>
      <c r="E16" s="1738"/>
      <c r="F16" s="1738">
        <v>0</v>
      </c>
      <c r="G16" s="1739"/>
      <c r="H16" s="1738">
        <v>0</v>
      </c>
      <c r="I16" s="1740"/>
      <c r="J16" s="1738">
        <v>0</v>
      </c>
      <c r="K16" s="1741">
        <v>0</v>
      </c>
      <c r="L16" s="1741"/>
      <c r="M16" s="1738">
        <v>0</v>
      </c>
      <c r="N16" s="1740"/>
      <c r="O16" s="1738">
        <v>0</v>
      </c>
      <c r="P16" s="1738"/>
      <c r="Q16" s="1738">
        <v>0</v>
      </c>
      <c r="R16" s="1740"/>
      <c r="S16" s="1738">
        <v>0</v>
      </c>
      <c r="T16" s="1738"/>
      <c r="U16" s="1738">
        <v>0</v>
      </c>
      <c r="V16" s="1740"/>
      <c r="W16" s="1738">
        <v>0</v>
      </c>
      <c r="X16" s="1738"/>
      <c r="Y16" s="1742"/>
      <c r="Z16" s="1454"/>
      <c r="AA16" s="676"/>
    </row>
    <row r="17" spans="1:27" s="312" customFormat="1" ht="9" customHeight="1" x14ac:dyDescent="0.15">
      <c r="A17" s="1447"/>
      <c r="B17" s="1447" t="s">
        <v>257</v>
      </c>
      <c r="C17" s="1448"/>
      <c r="D17" s="1738">
        <v>0</v>
      </c>
      <c r="E17" s="1738"/>
      <c r="F17" s="1738">
        <v>0</v>
      </c>
      <c r="G17" s="1739"/>
      <c r="H17" s="1738">
        <v>0</v>
      </c>
      <c r="I17" s="1740"/>
      <c r="J17" s="1738">
        <v>0</v>
      </c>
      <c r="K17" s="1741">
        <v>0</v>
      </c>
      <c r="L17" s="1741"/>
      <c r="M17" s="1738">
        <v>0</v>
      </c>
      <c r="N17" s="1740"/>
      <c r="O17" s="1738">
        <v>0</v>
      </c>
      <c r="P17" s="1738"/>
      <c r="Q17" s="1738">
        <v>0</v>
      </c>
      <c r="R17" s="1740"/>
      <c r="S17" s="1738">
        <v>0</v>
      </c>
      <c r="T17" s="1738"/>
      <c r="U17" s="1738">
        <v>0</v>
      </c>
      <c r="V17" s="1740"/>
      <c r="W17" s="1738">
        <v>0</v>
      </c>
      <c r="X17" s="1738"/>
      <c r="Y17" s="1742"/>
      <c r="Z17" s="1454"/>
      <c r="AA17" s="676"/>
    </row>
    <row r="18" spans="1:27" s="312" customFormat="1" ht="9" customHeight="1" x14ac:dyDescent="0.15">
      <c r="A18" s="1447"/>
      <c r="B18" s="1455" t="s">
        <v>258</v>
      </c>
      <c r="C18" s="297"/>
      <c r="D18" s="1456">
        <v>0</v>
      </c>
      <c r="E18" s="1456"/>
      <c r="F18" s="1456">
        <v>0</v>
      </c>
      <c r="G18" s="1457"/>
      <c r="H18" s="1456">
        <v>0</v>
      </c>
      <c r="I18" s="1655"/>
      <c r="J18" s="1456">
        <v>0</v>
      </c>
      <c r="K18" s="1458">
        <v>0</v>
      </c>
      <c r="L18" s="1458"/>
      <c r="M18" s="1456">
        <v>0</v>
      </c>
      <c r="N18" s="1655"/>
      <c r="O18" s="1456">
        <v>0</v>
      </c>
      <c r="P18" s="1456"/>
      <c r="Q18" s="1456">
        <v>0</v>
      </c>
      <c r="R18" s="1655"/>
      <c r="S18" s="1456">
        <v>0</v>
      </c>
      <c r="T18" s="1456"/>
      <c r="U18" s="1456">
        <v>0</v>
      </c>
      <c r="V18" s="1655"/>
      <c r="W18" s="1456">
        <v>0</v>
      </c>
      <c r="X18" s="1456"/>
      <c r="Y18" s="669"/>
      <c r="Z18" s="681"/>
      <c r="AA18" s="682"/>
    </row>
    <row r="19" spans="1:27" s="312" customFormat="1" ht="9" customHeight="1" x14ac:dyDescent="0.15">
      <c r="A19" s="2600"/>
      <c r="B19" s="2601"/>
      <c r="C19" s="317"/>
      <c r="D19" s="1435">
        <f>SUM(D11:D18)</f>
        <v>71739</v>
      </c>
      <c r="E19" s="1435"/>
      <c r="F19" s="1435">
        <f>SUM(F11:F18)</f>
        <v>0</v>
      </c>
      <c r="G19" s="1433"/>
      <c r="H19" s="1435" t="s">
        <v>125</v>
      </c>
      <c r="I19" s="1434"/>
      <c r="J19" s="1435">
        <f>SUM(J11:J18)</f>
        <v>71739</v>
      </c>
      <c r="K19" s="1459">
        <v>0.01</v>
      </c>
      <c r="L19" s="1459"/>
      <c r="M19" s="1435">
        <f>SUM(M11:M18)</f>
        <v>380587</v>
      </c>
      <c r="N19" s="1434"/>
      <c r="O19" s="1435">
        <v>5</v>
      </c>
      <c r="P19" s="1435"/>
      <c r="Q19" s="1435" t="s">
        <v>125</v>
      </c>
      <c r="R19" s="1434"/>
      <c r="S19" s="1435">
        <f>SUM(S11:S18)</f>
        <v>883</v>
      </c>
      <c r="T19" s="1435"/>
      <c r="U19" s="1435">
        <v>1</v>
      </c>
      <c r="V19" s="1434"/>
      <c r="W19" s="1439">
        <f>SUM(W11:W18)</f>
        <v>1</v>
      </c>
      <c r="X19" s="1435"/>
      <c r="Y19" s="1435">
        <v>11</v>
      </c>
      <c r="Z19" s="683"/>
      <c r="AA19" s="684"/>
    </row>
    <row r="20" spans="1:27" s="312" customFormat="1" ht="9" customHeight="1" x14ac:dyDescent="0.15">
      <c r="A20" s="2582" t="s">
        <v>498</v>
      </c>
      <c r="B20" s="2582"/>
      <c r="C20" s="666"/>
      <c r="D20" s="667"/>
      <c r="E20" s="667"/>
      <c r="F20" s="667"/>
      <c r="G20" s="300"/>
      <c r="H20" s="668"/>
      <c r="I20" s="302"/>
      <c r="J20" s="669"/>
      <c r="K20" s="670"/>
      <c r="L20" s="670"/>
      <c r="M20" s="669"/>
      <c r="N20" s="302"/>
      <c r="O20" s="671"/>
      <c r="P20" s="671"/>
      <c r="Q20" s="672"/>
      <c r="R20" s="302"/>
      <c r="S20" s="669"/>
      <c r="T20" s="669"/>
      <c r="U20" s="671"/>
      <c r="V20" s="302"/>
      <c r="W20" s="305"/>
      <c r="X20" s="669"/>
      <c r="Y20" s="673"/>
      <c r="Z20" s="675"/>
      <c r="AA20" s="674"/>
    </row>
    <row r="21" spans="1:27" s="312" customFormat="1" ht="9" customHeight="1" x14ac:dyDescent="0.15">
      <c r="A21" s="302"/>
      <c r="B21" s="302" t="s">
        <v>251</v>
      </c>
      <c r="C21" s="297"/>
      <c r="D21" s="669">
        <v>99407</v>
      </c>
      <c r="E21" s="669"/>
      <c r="F21" s="669">
        <v>48578</v>
      </c>
      <c r="G21" s="300"/>
      <c r="H21" s="669">
        <v>31</v>
      </c>
      <c r="I21" s="302"/>
      <c r="J21" s="669">
        <v>114660</v>
      </c>
      <c r="K21" s="1446">
        <v>7.0000000000000007E-2</v>
      </c>
      <c r="L21" s="1446"/>
      <c r="M21" s="669">
        <v>755251</v>
      </c>
      <c r="N21" s="302"/>
      <c r="O21" s="669">
        <v>22</v>
      </c>
      <c r="P21" s="669"/>
      <c r="Q21" s="669" t="s">
        <v>125</v>
      </c>
      <c r="R21" s="302"/>
      <c r="S21" s="669">
        <v>4852</v>
      </c>
      <c r="T21" s="669"/>
      <c r="U21" s="669">
        <v>4</v>
      </c>
      <c r="V21" s="302"/>
      <c r="W21" s="669">
        <v>17</v>
      </c>
      <c r="X21" s="669"/>
      <c r="Y21" s="669"/>
      <c r="Z21" s="675"/>
      <c r="AA21" s="676"/>
    </row>
    <row r="22" spans="1:27" s="312" customFormat="1" ht="9" customHeight="1" x14ac:dyDescent="0.15">
      <c r="A22" s="1447"/>
      <c r="B22" s="1447" t="s">
        <v>252</v>
      </c>
      <c r="C22" s="1448"/>
      <c r="D22" s="1738">
        <v>8198</v>
      </c>
      <c r="E22" s="1738"/>
      <c r="F22" s="1738">
        <v>0</v>
      </c>
      <c r="G22" s="1739"/>
      <c r="H22" s="1738">
        <v>0</v>
      </c>
      <c r="I22" s="1740"/>
      <c r="J22" s="1738">
        <v>8198</v>
      </c>
      <c r="K22" s="1741">
        <v>0.19</v>
      </c>
      <c r="L22" s="1741"/>
      <c r="M22" s="1738">
        <v>27002</v>
      </c>
      <c r="N22" s="1740"/>
      <c r="O22" s="1738">
        <v>24</v>
      </c>
      <c r="P22" s="1738"/>
      <c r="Q22" s="1738" t="s">
        <v>125</v>
      </c>
      <c r="R22" s="1740"/>
      <c r="S22" s="1738">
        <v>832</v>
      </c>
      <c r="T22" s="1738"/>
      <c r="U22" s="1738">
        <v>10</v>
      </c>
      <c r="V22" s="1740"/>
      <c r="W22" s="1738">
        <v>4</v>
      </c>
      <c r="X22" s="1738"/>
      <c r="Y22" s="1742"/>
      <c r="Z22" s="1454"/>
      <c r="AA22" s="676"/>
    </row>
    <row r="23" spans="1:27" s="312" customFormat="1" ht="9" customHeight="1" x14ac:dyDescent="0.15">
      <c r="A23" s="302"/>
      <c r="B23" s="302" t="s">
        <v>253</v>
      </c>
      <c r="C23" s="297"/>
      <c r="D23" s="1738">
        <v>19441</v>
      </c>
      <c r="E23" s="1738"/>
      <c r="F23" s="1738">
        <v>4131</v>
      </c>
      <c r="G23" s="1739"/>
      <c r="H23" s="1738">
        <v>96</v>
      </c>
      <c r="I23" s="1740"/>
      <c r="J23" s="1738">
        <v>23421</v>
      </c>
      <c r="K23" s="1741">
        <v>0.31</v>
      </c>
      <c r="L23" s="1741"/>
      <c r="M23" s="1738">
        <v>62257</v>
      </c>
      <c r="N23" s="1740"/>
      <c r="O23" s="1738">
        <v>21</v>
      </c>
      <c r="P23" s="1738"/>
      <c r="Q23" s="1738" t="s">
        <v>125</v>
      </c>
      <c r="R23" s="1740"/>
      <c r="S23" s="1738">
        <v>2981</v>
      </c>
      <c r="T23" s="1738"/>
      <c r="U23" s="1738">
        <v>13</v>
      </c>
      <c r="V23" s="1740"/>
      <c r="W23" s="1738">
        <v>16</v>
      </c>
      <c r="X23" s="1738"/>
      <c r="Y23" s="669"/>
      <c r="Z23" s="1454"/>
      <c r="AA23" s="676"/>
    </row>
    <row r="24" spans="1:27" s="312" customFormat="1" ht="9" customHeight="1" x14ac:dyDescent="0.15">
      <c r="A24" s="1447"/>
      <c r="B24" s="1447" t="s">
        <v>254</v>
      </c>
      <c r="C24" s="1448"/>
      <c r="D24" s="1738">
        <v>11488</v>
      </c>
      <c r="E24" s="1738"/>
      <c r="F24" s="1738">
        <v>1971</v>
      </c>
      <c r="G24" s="1739"/>
      <c r="H24" s="1738">
        <v>33</v>
      </c>
      <c r="I24" s="1740"/>
      <c r="J24" s="1738">
        <v>12143</v>
      </c>
      <c r="K24" s="1741">
        <v>0.56999999999999995</v>
      </c>
      <c r="L24" s="1741"/>
      <c r="M24" s="1738">
        <v>64986</v>
      </c>
      <c r="N24" s="1740"/>
      <c r="O24" s="1738">
        <v>22</v>
      </c>
      <c r="P24" s="1738"/>
      <c r="Q24" s="1738" t="s">
        <v>125</v>
      </c>
      <c r="R24" s="1740"/>
      <c r="S24" s="1738">
        <v>2459</v>
      </c>
      <c r="T24" s="1738"/>
      <c r="U24" s="1738">
        <v>20</v>
      </c>
      <c r="V24" s="1740"/>
      <c r="W24" s="1738">
        <v>15</v>
      </c>
      <c r="X24" s="1738"/>
      <c r="Y24" s="1742"/>
      <c r="Z24" s="1454"/>
      <c r="AA24" s="676"/>
    </row>
    <row r="25" spans="1:27" s="312" customFormat="1" ht="9" customHeight="1" x14ac:dyDescent="0.15">
      <c r="A25" s="302"/>
      <c r="B25" s="302" t="s">
        <v>255</v>
      </c>
      <c r="C25" s="297"/>
      <c r="D25" s="1738">
        <v>7781</v>
      </c>
      <c r="E25" s="1738"/>
      <c r="F25" s="1738">
        <v>435</v>
      </c>
      <c r="G25" s="1739"/>
      <c r="H25" s="1738">
        <v>34</v>
      </c>
      <c r="I25" s="1740"/>
      <c r="J25" s="1738">
        <v>7928</v>
      </c>
      <c r="K25" s="1741">
        <v>1.28</v>
      </c>
      <c r="L25" s="1741"/>
      <c r="M25" s="1738">
        <v>34378</v>
      </c>
      <c r="N25" s="1740"/>
      <c r="O25" s="1738">
        <v>23</v>
      </c>
      <c r="P25" s="1738"/>
      <c r="Q25" s="1738" t="s">
        <v>125</v>
      </c>
      <c r="R25" s="1740"/>
      <c r="S25" s="1738">
        <v>2990</v>
      </c>
      <c r="T25" s="1738"/>
      <c r="U25" s="1738">
        <v>38</v>
      </c>
      <c r="V25" s="1740"/>
      <c r="W25" s="1738">
        <v>25</v>
      </c>
      <c r="X25" s="1738"/>
      <c r="Y25" s="669"/>
      <c r="Z25" s="1454"/>
      <c r="AA25" s="676"/>
    </row>
    <row r="26" spans="1:27" s="312" customFormat="1" ht="9" customHeight="1" x14ac:dyDescent="0.15">
      <c r="A26" s="1447"/>
      <c r="B26" s="1447" t="s">
        <v>256</v>
      </c>
      <c r="C26" s="1448"/>
      <c r="D26" s="1738">
        <v>3675</v>
      </c>
      <c r="E26" s="1738"/>
      <c r="F26" s="1738">
        <v>22</v>
      </c>
      <c r="G26" s="1739"/>
      <c r="H26" s="1738">
        <v>41</v>
      </c>
      <c r="I26" s="1740"/>
      <c r="J26" s="1738">
        <v>3684</v>
      </c>
      <c r="K26" s="1741">
        <v>5.88</v>
      </c>
      <c r="L26" s="1741"/>
      <c r="M26" s="1738">
        <v>14558</v>
      </c>
      <c r="N26" s="1740"/>
      <c r="O26" s="1738">
        <v>21</v>
      </c>
      <c r="P26" s="1738"/>
      <c r="Q26" s="1738" t="s">
        <v>125</v>
      </c>
      <c r="R26" s="1740"/>
      <c r="S26" s="1738">
        <v>2836</v>
      </c>
      <c r="T26" s="1738"/>
      <c r="U26" s="1738">
        <v>77</v>
      </c>
      <c r="V26" s="1740"/>
      <c r="W26" s="1738">
        <v>44</v>
      </c>
      <c r="X26" s="1738"/>
      <c r="Y26" s="1742"/>
      <c r="Z26" s="1454"/>
      <c r="AA26" s="676"/>
    </row>
    <row r="27" spans="1:27" s="312" customFormat="1" ht="9" customHeight="1" x14ac:dyDescent="0.15">
      <c r="A27" s="1447"/>
      <c r="B27" s="1447" t="s">
        <v>257</v>
      </c>
      <c r="C27" s="1448"/>
      <c r="D27" s="1738">
        <v>544</v>
      </c>
      <c r="E27" s="1738"/>
      <c r="F27" s="1738">
        <v>36</v>
      </c>
      <c r="G27" s="1739"/>
      <c r="H27" s="1738">
        <v>39</v>
      </c>
      <c r="I27" s="1740"/>
      <c r="J27" s="1738">
        <v>557</v>
      </c>
      <c r="K27" s="1741">
        <v>36.96</v>
      </c>
      <c r="L27" s="1741"/>
      <c r="M27" s="1738">
        <v>3583</v>
      </c>
      <c r="N27" s="1740"/>
      <c r="O27" s="1738">
        <v>25</v>
      </c>
      <c r="P27" s="1738"/>
      <c r="Q27" s="1738" t="s">
        <v>125</v>
      </c>
      <c r="R27" s="1740"/>
      <c r="S27" s="1738">
        <v>832</v>
      </c>
      <c r="T27" s="1738"/>
      <c r="U27" s="1738">
        <v>149</v>
      </c>
      <c r="V27" s="1740"/>
      <c r="W27" s="1738">
        <v>48</v>
      </c>
      <c r="X27" s="1738"/>
      <c r="Y27" s="1742"/>
      <c r="Z27" s="1454"/>
      <c r="AA27" s="676"/>
    </row>
    <row r="28" spans="1:27" s="312" customFormat="1" ht="9" customHeight="1" x14ac:dyDescent="0.15">
      <c r="A28" s="1447"/>
      <c r="B28" s="1455" t="s">
        <v>258</v>
      </c>
      <c r="C28" s="297"/>
      <c r="D28" s="1456">
        <v>346</v>
      </c>
      <c r="E28" s="1456"/>
      <c r="F28" s="1456">
        <v>12</v>
      </c>
      <c r="G28" s="1457"/>
      <c r="H28" s="1456">
        <v>0</v>
      </c>
      <c r="I28" s="1655"/>
      <c r="J28" s="1456">
        <v>346</v>
      </c>
      <c r="K28" s="1458">
        <v>100</v>
      </c>
      <c r="L28" s="1458"/>
      <c r="M28" s="1456">
        <v>2204</v>
      </c>
      <c r="N28" s="1655"/>
      <c r="O28" s="1456">
        <v>26</v>
      </c>
      <c r="P28" s="1456"/>
      <c r="Q28" s="1456" t="s">
        <v>125</v>
      </c>
      <c r="R28" s="1655"/>
      <c r="S28" s="1456">
        <v>393</v>
      </c>
      <c r="T28" s="1456"/>
      <c r="U28" s="1738">
        <v>114</v>
      </c>
      <c r="V28" s="1655"/>
      <c r="W28" s="1456">
        <v>67</v>
      </c>
      <c r="X28" s="1456"/>
      <c r="Y28" s="669"/>
      <c r="Z28" s="681"/>
      <c r="AA28" s="682"/>
    </row>
    <row r="29" spans="1:27" s="312" customFormat="1" ht="9" customHeight="1" x14ac:dyDescent="0.15">
      <c r="A29" s="2600"/>
      <c r="B29" s="2601"/>
      <c r="C29" s="317"/>
      <c r="D29" s="1435">
        <f>SUM(D21:D28)</f>
        <v>150880</v>
      </c>
      <c r="E29" s="1435"/>
      <c r="F29" s="1435">
        <f>SUM(F21:F28)</f>
        <v>55185</v>
      </c>
      <c r="G29" s="1433"/>
      <c r="H29" s="1435">
        <v>36</v>
      </c>
      <c r="I29" s="1434"/>
      <c r="J29" s="1435">
        <f>SUM(J21:J28)</f>
        <v>170937</v>
      </c>
      <c r="K29" s="1459">
        <v>0.65</v>
      </c>
      <c r="L29" s="1459"/>
      <c r="M29" s="1435">
        <f>SUM(M21:M28)</f>
        <v>964219</v>
      </c>
      <c r="N29" s="1434"/>
      <c r="O29" s="1435">
        <v>22</v>
      </c>
      <c r="P29" s="1435"/>
      <c r="Q29" s="1435" t="s">
        <v>125</v>
      </c>
      <c r="R29" s="1434"/>
      <c r="S29" s="1435">
        <f>SUM(S21:S28)</f>
        <v>18175</v>
      </c>
      <c r="T29" s="1435"/>
      <c r="U29" s="1435">
        <v>11</v>
      </c>
      <c r="V29" s="1434"/>
      <c r="W29" s="1439">
        <f>SUM(W21:W28)</f>
        <v>236</v>
      </c>
      <c r="X29" s="1435"/>
      <c r="Y29" s="1435">
        <v>116</v>
      </c>
      <c r="Z29" s="683"/>
      <c r="AA29" s="684"/>
    </row>
    <row r="30" spans="1:27" s="312" customFormat="1" ht="9" customHeight="1" x14ac:dyDescent="0.15">
      <c r="A30" s="2582" t="s">
        <v>499</v>
      </c>
      <c r="B30" s="2582"/>
      <c r="C30" s="685"/>
      <c r="D30" s="1461"/>
      <c r="E30" s="657"/>
      <c r="F30" s="657"/>
      <c r="G30" s="659"/>
      <c r="H30" s="660"/>
      <c r="I30" s="661"/>
      <c r="J30" s="657"/>
      <c r="K30" s="1743"/>
      <c r="L30" s="1743"/>
      <c r="M30" s="1461"/>
      <c r="N30" s="661"/>
      <c r="O30" s="1461"/>
      <c r="P30" s="1461"/>
      <c r="Q30" s="664"/>
      <c r="R30" s="661"/>
      <c r="S30" s="657"/>
      <c r="T30" s="657"/>
      <c r="U30" s="1461"/>
      <c r="V30" s="661"/>
      <c r="W30" s="1461"/>
      <c r="X30" s="657"/>
      <c r="Y30" s="1461"/>
      <c r="Z30" s="686"/>
      <c r="AA30" s="687"/>
    </row>
    <row r="31" spans="1:27" s="312" customFormat="1" ht="9" customHeight="1" x14ac:dyDescent="0.15">
      <c r="A31" s="302"/>
      <c r="B31" s="302" t="s">
        <v>251</v>
      </c>
      <c r="C31" s="297"/>
      <c r="D31" s="669">
        <v>3259</v>
      </c>
      <c r="E31" s="669"/>
      <c r="F31" s="669">
        <v>46774</v>
      </c>
      <c r="G31" s="300"/>
      <c r="H31" s="669">
        <v>77</v>
      </c>
      <c r="I31" s="302"/>
      <c r="J31" s="669">
        <v>39419</v>
      </c>
      <c r="K31" s="1446">
        <v>0.06</v>
      </c>
      <c r="L31" s="1446"/>
      <c r="M31" s="669">
        <v>4017902</v>
      </c>
      <c r="N31" s="302"/>
      <c r="O31" s="669">
        <v>95</v>
      </c>
      <c r="P31" s="669"/>
      <c r="Q31" s="669" t="s">
        <v>125</v>
      </c>
      <c r="R31" s="302"/>
      <c r="S31" s="669">
        <v>1410</v>
      </c>
      <c r="T31" s="669"/>
      <c r="U31" s="669">
        <v>4</v>
      </c>
      <c r="V31" s="302"/>
      <c r="W31" s="669">
        <v>21</v>
      </c>
      <c r="X31" s="669"/>
      <c r="Y31" s="669"/>
      <c r="Z31" s="675"/>
      <c r="AA31" s="676"/>
    </row>
    <row r="32" spans="1:27" s="312" customFormat="1" ht="9" customHeight="1" x14ac:dyDescent="0.15">
      <c r="A32" s="1447"/>
      <c r="B32" s="1447" t="s">
        <v>252</v>
      </c>
      <c r="C32" s="1448"/>
      <c r="D32" s="1738">
        <v>602</v>
      </c>
      <c r="E32" s="1738"/>
      <c r="F32" s="1738">
        <v>4551</v>
      </c>
      <c r="G32" s="1739"/>
      <c r="H32" s="1738">
        <v>83</v>
      </c>
      <c r="I32" s="1740"/>
      <c r="J32" s="1738">
        <v>4401</v>
      </c>
      <c r="K32" s="1741">
        <v>0.21</v>
      </c>
      <c r="L32" s="1741"/>
      <c r="M32" s="1738">
        <v>1236131</v>
      </c>
      <c r="N32" s="1740"/>
      <c r="O32" s="1738">
        <v>87</v>
      </c>
      <c r="P32" s="1738"/>
      <c r="Q32" s="1738" t="s">
        <v>125</v>
      </c>
      <c r="R32" s="1740"/>
      <c r="S32" s="1738">
        <v>455</v>
      </c>
      <c r="T32" s="1738"/>
      <c r="U32" s="1738">
        <v>10</v>
      </c>
      <c r="V32" s="1740"/>
      <c r="W32" s="1738">
        <v>8</v>
      </c>
      <c r="X32" s="1738"/>
      <c r="Y32" s="1742"/>
      <c r="Z32" s="1454"/>
      <c r="AA32" s="676"/>
    </row>
    <row r="33" spans="1:27" s="312" customFormat="1" ht="9" customHeight="1" x14ac:dyDescent="0.15">
      <c r="A33" s="302"/>
      <c r="B33" s="302" t="s">
        <v>253</v>
      </c>
      <c r="C33" s="297"/>
      <c r="D33" s="1738">
        <v>2456</v>
      </c>
      <c r="E33" s="1738"/>
      <c r="F33" s="1738">
        <v>6715</v>
      </c>
      <c r="G33" s="1739"/>
      <c r="H33" s="1738">
        <v>67</v>
      </c>
      <c r="I33" s="1740"/>
      <c r="J33" s="1738">
        <v>6947</v>
      </c>
      <c r="K33" s="1741">
        <v>0.34</v>
      </c>
      <c r="L33" s="1741"/>
      <c r="M33" s="1738">
        <v>1064662</v>
      </c>
      <c r="N33" s="1740"/>
      <c r="O33" s="1738">
        <v>90</v>
      </c>
      <c r="P33" s="1738"/>
      <c r="Q33" s="1738" t="s">
        <v>125</v>
      </c>
      <c r="R33" s="1740"/>
      <c r="S33" s="1738">
        <v>1092</v>
      </c>
      <c r="T33" s="1738"/>
      <c r="U33" s="1738">
        <v>16</v>
      </c>
      <c r="V33" s="1740"/>
      <c r="W33" s="1738">
        <v>21</v>
      </c>
      <c r="X33" s="1738"/>
      <c r="Y33" s="669"/>
      <c r="Z33" s="1454"/>
      <c r="AA33" s="676"/>
    </row>
    <row r="34" spans="1:27" s="312" customFormat="1" ht="9" customHeight="1" x14ac:dyDescent="0.15">
      <c r="A34" s="1447"/>
      <c r="B34" s="1447" t="s">
        <v>254</v>
      </c>
      <c r="C34" s="1448"/>
      <c r="D34" s="1738">
        <v>2590</v>
      </c>
      <c r="E34" s="1738"/>
      <c r="F34" s="1738">
        <v>3706</v>
      </c>
      <c r="G34" s="1739"/>
      <c r="H34" s="1738">
        <v>59</v>
      </c>
      <c r="I34" s="1740"/>
      <c r="J34" s="1738">
        <v>4775</v>
      </c>
      <c r="K34" s="1741">
        <v>0.66</v>
      </c>
      <c r="L34" s="1741"/>
      <c r="M34" s="1738">
        <v>573818</v>
      </c>
      <c r="N34" s="1740"/>
      <c r="O34" s="1738">
        <v>89</v>
      </c>
      <c r="P34" s="1738"/>
      <c r="Q34" s="1738" t="s">
        <v>125</v>
      </c>
      <c r="R34" s="1740"/>
      <c r="S34" s="1738">
        <v>1258</v>
      </c>
      <c r="T34" s="1738"/>
      <c r="U34" s="1738">
        <v>26</v>
      </c>
      <c r="V34" s="1740"/>
      <c r="W34" s="1738">
        <v>28</v>
      </c>
      <c r="X34" s="1738"/>
      <c r="Y34" s="1742"/>
      <c r="Z34" s="1454"/>
      <c r="AA34" s="676"/>
    </row>
    <row r="35" spans="1:27" s="312" customFormat="1" ht="9" customHeight="1" x14ac:dyDescent="0.15">
      <c r="A35" s="302"/>
      <c r="B35" s="302" t="s">
        <v>255</v>
      </c>
      <c r="C35" s="297"/>
      <c r="D35" s="1738">
        <v>5386</v>
      </c>
      <c r="E35" s="1738"/>
      <c r="F35" s="1738">
        <v>6843</v>
      </c>
      <c r="G35" s="1739"/>
      <c r="H35" s="1738">
        <v>70</v>
      </c>
      <c r="I35" s="1740"/>
      <c r="J35" s="1738">
        <v>10170</v>
      </c>
      <c r="K35" s="1741">
        <v>1.44</v>
      </c>
      <c r="L35" s="1741"/>
      <c r="M35" s="1738">
        <v>1926239</v>
      </c>
      <c r="N35" s="1740"/>
      <c r="O35" s="1738">
        <v>90</v>
      </c>
      <c r="P35" s="1738"/>
      <c r="Q35" s="1738" t="s">
        <v>125</v>
      </c>
      <c r="R35" s="1740"/>
      <c r="S35" s="1738">
        <v>4885</v>
      </c>
      <c r="T35" s="1738"/>
      <c r="U35" s="1738">
        <v>48</v>
      </c>
      <c r="V35" s="1740"/>
      <c r="W35" s="1738">
        <v>133</v>
      </c>
      <c r="X35" s="1738"/>
      <c r="Y35" s="669"/>
      <c r="Z35" s="1454"/>
      <c r="AA35" s="676"/>
    </row>
    <row r="36" spans="1:27" s="312" customFormat="1" ht="9" customHeight="1" x14ac:dyDescent="0.15">
      <c r="A36" s="1447"/>
      <c r="B36" s="1447" t="s">
        <v>256</v>
      </c>
      <c r="C36" s="1448"/>
      <c r="D36" s="1738">
        <v>4571</v>
      </c>
      <c r="E36" s="1738"/>
      <c r="F36" s="1738">
        <v>2113</v>
      </c>
      <c r="G36" s="1739"/>
      <c r="H36" s="1738">
        <v>70</v>
      </c>
      <c r="I36" s="1740"/>
      <c r="J36" s="1738">
        <v>6047</v>
      </c>
      <c r="K36" s="1741">
        <v>4.3600000000000003</v>
      </c>
      <c r="L36" s="1741"/>
      <c r="M36" s="1738">
        <v>1001633</v>
      </c>
      <c r="N36" s="1740"/>
      <c r="O36" s="1738">
        <v>88</v>
      </c>
      <c r="P36" s="1738"/>
      <c r="Q36" s="1738" t="s">
        <v>125</v>
      </c>
      <c r="R36" s="1740"/>
      <c r="S36" s="1738">
        <v>6060</v>
      </c>
      <c r="T36" s="1738"/>
      <c r="U36" s="1738">
        <v>100</v>
      </c>
      <c r="V36" s="1740"/>
      <c r="W36" s="1738">
        <v>233</v>
      </c>
      <c r="X36" s="1738"/>
      <c r="Y36" s="1742"/>
      <c r="Z36" s="1454"/>
      <c r="AA36" s="676"/>
    </row>
    <row r="37" spans="1:27" s="312" customFormat="1" ht="9" customHeight="1" x14ac:dyDescent="0.15">
      <c r="A37" s="1447"/>
      <c r="B37" s="1447" t="s">
        <v>257</v>
      </c>
      <c r="C37" s="1448"/>
      <c r="D37" s="1738">
        <v>862</v>
      </c>
      <c r="E37" s="1738"/>
      <c r="F37" s="1738">
        <v>417</v>
      </c>
      <c r="G37" s="1739"/>
      <c r="H37" s="1738">
        <v>60</v>
      </c>
      <c r="I37" s="1740"/>
      <c r="J37" s="1738">
        <v>1112</v>
      </c>
      <c r="K37" s="1741">
        <v>29.38</v>
      </c>
      <c r="L37" s="1741"/>
      <c r="M37" s="1738">
        <v>268157</v>
      </c>
      <c r="N37" s="1740"/>
      <c r="O37" s="1738">
        <v>89</v>
      </c>
      <c r="P37" s="1738"/>
      <c r="Q37" s="1738" t="s">
        <v>125</v>
      </c>
      <c r="R37" s="1740"/>
      <c r="S37" s="1738">
        <v>2516</v>
      </c>
      <c r="T37" s="1738"/>
      <c r="U37" s="1738">
        <v>226</v>
      </c>
      <c r="V37" s="1740"/>
      <c r="W37" s="1738">
        <v>290</v>
      </c>
      <c r="X37" s="1738"/>
      <c r="Y37" s="1742"/>
      <c r="Z37" s="1454"/>
      <c r="AA37" s="676"/>
    </row>
    <row r="38" spans="1:27" s="312" customFormat="1" ht="9" customHeight="1" x14ac:dyDescent="0.15">
      <c r="A38" s="1447"/>
      <c r="B38" s="1455" t="s">
        <v>258</v>
      </c>
      <c r="C38" s="297"/>
      <c r="D38" s="1456">
        <v>45</v>
      </c>
      <c r="E38" s="1456"/>
      <c r="F38" s="1456">
        <v>0</v>
      </c>
      <c r="G38" s="1457"/>
      <c r="H38" s="1456">
        <v>0</v>
      </c>
      <c r="I38" s="1655"/>
      <c r="J38" s="1456">
        <v>45</v>
      </c>
      <c r="K38" s="1458">
        <v>100</v>
      </c>
      <c r="L38" s="1458"/>
      <c r="M38" s="1456">
        <v>14827</v>
      </c>
      <c r="N38" s="1655"/>
      <c r="O38" s="1456">
        <v>86</v>
      </c>
      <c r="P38" s="1456"/>
      <c r="Q38" s="1456" t="s">
        <v>125</v>
      </c>
      <c r="R38" s="1655"/>
      <c r="S38" s="1456">
        <v>74</v>
      </c>
      <c r="T38" s="1456"/>
      <c r="U38" s="1738">
        <v>164</v>
      </c>
      <c r="V38" s="1655"/>
      <c r="W38" s="1456">
        <v>37</v>
      </c>
      <c r="X38" s="1456"/>
      <c r="Y38" s="669"/>
      <c r="Z38" s="681"/>
      <c r="AA38" s="682"/>
    </row>
    <row r="39" spans="1:27" s="312" customFormat="1" ht="9" customHeight="1" x14ac:dyDescent="0.15">
      <c r="A39" s="2600"/>
      <c r="B39" s="2601"/>
      <c r="C39" s="317"/>
      <c r="D39" s="1435">
        <f>SUM(D31:D38)</f>
        <v>19771</v>
      </c>
      <c r="E39" s="1435"/>
      <c r="F39" s="1435">
        <f>SUM(F31:F38)</f>
        <v>71119</v>
      </c>
      <c r="G39" s="1433"/>
      <c r="H39" s="1435">
        <v>75</v>
      </c>
      <c r="I39" s="1434"/>
      <c r="J39" s="1435">
        <f>SUM(J31:J38)</f>
        <v>72916</v>
      </c>
      <c r="K39" s="1459">
        <v>1.19</v>
      </c>
      <c r="L39" s="1459"/>
      <c r="M39" s="1435">
        <f>SUM(M31:M38)</f>
        <v>10103369</v>
      </c>
      <c r="N39" s="1434"/>
      <c r="O39" s="1435">
        <v>92</v>
      </c>
      <c r="P39" s="1435"/>
      <c r="Q39" s="1435" t="s">
        <v>125</v>
      </c>
      <c r="R39" s="1434"/>
      <c r="S39" s="1435">
        <f>SUM(S31:S38)</f>
        <v>17750</v>
      </c>
      <c r="T39" s="1435"/>
      <c r="U39" s="1435">
        <v>24</v>
      </c>
      <c r="V39" s="1434"/>
      <c r="W39" s="1439">
        <f>SUM(W31:W38)</f>
        <v>771</v>
      </c>
      <c r="X39" s="1435"/>
      <c r="Y39" s="1435">
        <v>819</v>
      </c>
      <c r="Z39" s="683"/>
      <c r="AA39" s="684"/>
    </row>
    <row r="40" spans="1:27" s="312" customFormat="1" ht="9" customHeight="1" x14ac:dyDescent="0.15">
      <c r="A40" s="2582" t="s">
        <v>500</v>
      </c>
      <c r="B40" s="2582"/>
      <c r="C40" s="656"/>
      <c r="D40" s="657"/>
      <c r="E40" s="657"/>
      <c r="F40" s="657"/>
      <c r="G40" s="659"/>
      <c r="H40" s="660"/>
      <c r="I40" s="661"/>
      <c r="J40" s="657"/>
      <c r="K40" s="1743"/>
      <c r="L40" s="1743"/>
      <c r="M40" s="1461"/>
      <c r="N40" s="661"/>
      <c r="O40" s="1461"/>
      <c r="P40" s="1461"/>
      <c r="Q40" s="664"/>
      <c r="R40" s="661"/>
      <c r="S40" s="657"/>
      <c r="T40" s="657"/>
      <c r="U40" s="1461"/>
      <c r="V40" s="661"/>
      <c r="W40" s="1461"/>
      <c r="X40" s="657"/>
      <c r="Y40" s="1461"/>
      <c r="Z40" s="686"/>
      <c r="AA40" s="687"/>
    </row>
    <row r="41" spans="1:27" s="312" customFormat="1" ht="9" customHeight="1" x14ac:dyDescent="0.15">
      <c r="A41" s="302"/>
      <c r="B41" s="302" t="s">
        <v>251</v>
      </c>
      <c r="C41" s="297"/>
      <c r="D41" s="669">
        <v>3496</v>
      </c>
      <c r="E41" s="669"/>
      <c r="F41" s="669">
        <v>1533</v>
      </c>
      <c r="G41" s="300"/>
      <c r="H41" s="669">
        <v>77</v>
      </c>
      <c r="I41" s="302"/>
      <c r="J41" s="669">
        <v>4677</v>
      </c>
      <c r="K41" s="1446">
        <v>0.11</v>
      </c>
      <c r="L41" s="1446"/>
      <c r="M41" s="669">
        <v>87696</v>
      </c>
      <c r="N41" s="302"/>
      <c r="O41" s="669">
        <v>44</v>
      </c>
      <c r="P41" s="669"/>
      <c r="Q41" s="669" t="s">
        <v>125</v>
      </c>
      <c r="R41" s="302"/>
      <c r="S41" s="669">
        <v>522</v>
      </c>
      <c r="T41" s="669"/>
      <c r="U41" s="669">
        <v>11</v>
      </c>
      <c r="V41" s="302"/>
      <c r="W41" s="669">
        <v>2</v>
      </c>
      <c r="X41" s="669"/>
      <c r="Y41" s="669"/>
      <c r="Z41" s="675"/>
      <c r="AA41" s="676"/>
    </row>
    <row r="42" spans="1:27" s="312" customFormat="1" ht="9" customHeight="1" x14ac:dyDescent="0.15">
      <c r="A42" s="1447"/>
      <c r="B42" s="1447" t="s">
        <v>252</v>
      </c>
      <c r="C42" s="1448"/>
      <c r="D42" s="1738">
        <v>65</v>
      </c>
      <c r="E42" s="1738"/>
      <c r="F42" s="1738">
        <v>14</v>
      </c>
      <c r="G42" s="1739"/>
      <c r="H42" s="1738">
        <v>7</v>
      </c>
      <c r="I42" s="1740"/>
      <c r="J42" s="1738">
        <v>66</v>
      </c>
      <c r="K42" s="1741">
        <v>0.23</v>
      </c>
      <c r="L42" s="1741"/>
      <c r="M42" s="1738">
        <v>17868</v>
      </c>
      <c r="N42" s="1740"/>
      <c r="O42" s="1738">
        <v>84</v>
      </c>
      <c r="P42" s="1738"/>
      <c r="Q42" s="1738" t="s">
        <v>125</v>
      </c>
      <c r="R42" s="1740"/>
      <c r="S42" s="1738">
        <v>25</v>
      </c>
      <c r="T42" s="1738"/>
      <c r="U42" s="1738">
        <v>38</v>
      </c>
      <c r="V42" s="1740"/>
      <c r="W42" s="1738">
        <v>0</v>
      </c>
      <c r="X42" s="1738"/>
      <c r="Y42" s="1742"/>
      <c r="Z42" s="1454"/>
      <c r="AA42" s="676"/>
    </row>
    <row r="43" spans="1:27" s="312" customFormat="1" ht="9" customHeight="1" x14ac:dyDescent="0.15">
      <c r="A43" s="302"/>
      <c r="B43" s="302" t="s">
        <v>253</v>
      </c>
      <c r="C43" s="297"/>
      <c r="D43" s="1738">
        <v>914</v>
      </c>
      <c r="E43" s="1738"/>
      <c r="F43" s="1738">
        <v>877</v>
      </c>
      <c r="G43" s="1739"/>
      <c r="H43" s="1738">
        <v>57</v>
      </c>
      <c r="I43" s="1740"/>
      <c r="J43" s="1738">
        <v>1413</v>
      </c>
      <c r="K43" s="1741">
        <v>0.28999999999999998</v>
      </c>
      <c r="L43" s="1741"/>
      <c r="M43" s="1738">
        <v>46197</v>
      </c>
      <c r="N43" s="1740"/>
      <c r="O43" s="1738">
        <v>80</v>
      </c>
      <c r="P43" s="1738"/>
      <c r="Q43" s="1738" t="s">
        <v>125</v>
      </c>
      <c r="R43" s="1740"/>
      <c r="S43" s="1738">
        <v>616</v>
      </c>
      <c r="T43" s="1738"/>
      <c r="U43" s="1738">
        <v>44</v>
      </c>
      <c r="V43" s="1740"/>
      <c r="W43" s="1738">
        <v>3</v>
      </c>
      <c r="X43" s="1738"/>
      <c r="Y43" s="669"/>
      <c r="Z43" s="1454"/>
      <c r="AA43" s="676"/>
    </row>
    <row r="44" spans="1:27" s="312" customFormat="1" ht="9" customHeight="1" x14ac:dyDescent="0.15">
      <c r="A44" s="1447"/>
      <c r="B44" s="1447" t="s">
        <v>254</v>
      </c>
      <c r="C44" s="1448"/>
      <c r="D44" s="1738">
        <v>816</v>
      </c>
      <c r="E44" s="1738"/>
      <c r="F44" s="1738">
        <v>137</v>
      </c>
      <c r="G44" s="1739"/>
      <c r="H44" s="1738">
        <v>55</v>
      </c>
      <c r="I44" s="1740"/>
      <c r="J44" s="1738">
        <v>892</v>
      </c>
      <c r="K44" s="1741">
        <v>0.6</v>
      </c>
      <c r="L44" s="1741"/>
      <c r="M44" s="1738">
        <v>28869</v>
      </c>
      <c r="N44" s="1740"/>
      <c r="O44" s="1738">
        <v>74</v>
      </c>
      <c r="P44" s="1738"/>
      <c r="Q44" s="1738" t="s">
        <v>125</v>
      </c>
      <c r="R44" s="1740"/>
      <c r="S44" s="1738">
        <v>558</v>
      </c>
      <c r="T44" s="1738"/>
      <c r="U44" s="1738">
        <v>63</v>
      </c>
      <c r="V44" s="1740"/>
      <c r="W44" s="1738">
        <v>4</v>
      </c>
      <c r="X44" s="1738"/>
      <c r="Y44" s="1742"/>
      <c r="Z44" s="1454"/>
      <c r="AA44" s="676"/>
    </row>
    <row r="45" spans="1:27" s="312" customFormat="1" ht="9" customHeight="1" x14ac:dyDescent="0.15">
      <c r="A45" s="1447"/>
      <c r="B45" s="1447" t="s">
        <v>255</v>
      </c>
      <c r="C45" s="1448"/>
      <c r="D45" s="1738">
        <v>4173</v>
      </c>
      <c r="E45" s="1738"/>
      <c r="F45" s="1738">
        <v>694</v>
      </c>
      <c r="G45" s="1739"/>
      <c r="H45" s="1738">
        <v>58</v>
      </c>
      <c r="I45" s="1740"/>
      <c r="J45" s="1738">
        <v>4576</v>
      </c>
      <c r="K45" s="1741">
        <v>1.17</v>
      </c>
      <c r="L45" s="1741"/>
      <c r="M45" s="1738">
        <v>122355</v>
      </c>
      <c r="N45" s="1740"/>
      <c r="O45" s="1738">
        <v>81</v>
      </c>
      <c r="P45" s="1738"/>
      <c r="Q45" s="1738" t="s">
        <v>125</v>
      </c>
      <c r="R45" s="1740"/>
      <c r="S45" s="1738">
        <v>4145</v>
      </c>
      <c r="T45" s="1738"/>
      <c r="U45" s="1738">
        <v>91</v>
      </c>
      <c r="V45" s="1740"/>
      <c r="W45" s="1738">
        <v>43</v>
      </c>
      <c r="X45" s="1738"/>
      <c r="Y45" s="1742"/>
      <c r="Z45" s="1454"/>
      <c r="AA45" s="676"/>
    </row>
    <row r="46" spans="1:27" s="312" customFormat="1" ht="9" customHeight="1" x14ac:dyDescent="0.15">
      <c r="A46" s="1447"/>
      <c r="B46" s="1447" t="s">
        <v>256</v>
      </c>
      <c r="C46" s="1448"/>
      <c r="D46" s="1738">
        <v>2421</v>
      </c>
      <c r="E46" s="1738"/>
      <c r="F46" s="1738">
        <v>155</v>
      </c>
      <c r="G46" s="1739"/>
      <c r="H46" s="1738">
        <v>75</v>
      </c>
      <c r="I46" s="1740"/>
      <c r="J46" s="1738">
        <v>2537</v>
      </c>
      <c r="K46" s="1741">
        <v>4.17</v>
      </c>
      <c r="L46" s="1741"/>
      <c r="M46" s="1738">
        <v>148201</v>
      </c>
      <c r="N46" s="1740"/>
      <c r="O46" s="1738">
        <v>62</v>
      </c>
      <c r="P46" s="1738"/>
      <c r="Q46" s="1738" t="s">
        <v>125</v>
      </c>
      <c r="R46" s="1740"/>
      <c r="S46" s="1738">
        <v>2449</v>
      </c>
      <c r="T46" s="1738"/>
      <c r="U46" s="1738">
        <v>97</v>
      </c>
      <c r="V46" s="1740"/>
      <c r="W46" s="1738">
        <v>74</v>
      </c>
      <c r="X46" s="1738"/>
      <c r="Y46" s="1742"/>
      <c r="Z46" s="1454"/>
      <c r="AA46" s="676"/>
    </row>
    <row r="47" spans="1:27" s="312" customFormat="1" ht="9" customHeight="1" x14ac:dyDescent="0.15">
      <c r="A47" s="1447"/>
      <c r="B47" s="1447" t="s">
        <v>257</v>
      </c>
      <c r="C47" s="1448"/>
      <c r="D47" s="1738">
        <v>574</v>
      </c>
      <c r="E47" s="1738"/>
      <c r="F47" s="1738">
        <v>342</v>
      </c>
      <c r="G47" s="1739"/>
      <c r="H47" s="1738">
        <v>60</v>
      </c>
      <c r="I47" s="1740"/>
      <c r="J47" s="1738">
        <v>779</v>
      </c>
      <c r="K47" s="1741">
        <v>48.84</v>
      </c>
      <c r="L47" s="1741"/>
      <c r="M47" s="1738">
        <v>280679</v>
      </c>
      <c r="N47" s="1740"/>
      <c r="O47" s="1738">
        <v>34</v>
      </c>
      <c r="P47" s="1738"/>
      <c r="Q47" s="1738" t="s">
        <v>125</v>
      </c>
      <c r="R47" s="1740"/>
      <c r="S47" s="1738">
        <v>620</v>
      </c>
      <c r="T47" s="1738"/>
      <c r="U47" s="1738">
        <v>80</v>
      </c>
      <c r="V47" s="1740"/>
      <c r="W47" s="1738">
        <v>96</v>
      </c>
      <c r="X47" s="1738"/>
      <c r="Y47" s="1742"/>
      <c r="Z47" s="1454"/>
      <c r="AA47" s="676"/>
    </row>
    <row r="48" spans="1:27" s="312" customFormat="1" ht="9" customHeight="1" x14ac:dyDescent="0.15">
      <c r="A48" s="1447"/>
      <c r="B48" s="1455" t="s">
        <v>258</v>
      </c>
      <c r="C48" s="297"/>
      <c r="D48" s="1456">
        <v>63</v>
      </c>
      <c r="E48" s="1456"/>
      <c r="F48" s="1456">
        <v>0</v>
      </c>
      <c r="G48" s="1457"/>
      <c r="H48" s="1456">
        <v>0</v>
      </c>
      <c r="I48" s="1655"/>
      <c r="J48" s="1456">
        <v>63</v>
      </c>
      <c r="K48" s="1458">
        <v>100</v>
      </c>
      <c r="L48" s="1458"/>
      <c r="M48" s="1456">
        <v>10119</v>
      </c>
      <c r="N48" s="1655"/>
      <c r="O48" s="1456">
        <v>78</v>
      </c>
      <c r="P48" s="1456"/>
      <c r="Q48" s="1456" t="s">
        <v>125</v>
      </c>
      <c r="R48" s="1655"/>
      <c r="S48" s="1456">
        <v>10</v>
      </c>
      <c r="T48" s="1456"/>
      <c r="U48" s="1738">
        <v>16</v>
      </c>
      <c r="V48" s="1655"/>
      <c r="W48" s="1456">
        <v>59</v>
      </c>
      <c r="X48" s="1456"/>
      <c r="Y48" s="669"/>
      <c r="Z48" s="681"/>
      <c r="AA48" s="682"/>
    </row>
    <row r="49" spans="1:27" s="312" customFormat="1" ht="9" customHeight="1" x14ac:dyDescent="0.15">
      <c r="A49" s="2595"/>
      <c r="B49" s="2595"/>
      <c r="C49" s="317"/>
      <c r="D49" s="1435">
        <f>SUM(D41:D48)</f>
        <v>12522</v>
      </c>
      <c r="E49" s="1435"/>
      <c r="F49" s="1435">
        <f>SUM(F41:F48)</f>
        <v>3752</v>
      </c>
      <c r="G49" s="1433"/>
      <c r="H49" s="1435">
        <v>66</v>
      </c>
      <c r="I49" s="1434"/>
      <c r="J49" s="1435">
        <f>SUM(J41:J48)</f>
        <v>15003</v>
      </c>
      <c r="K49" s="1459">
        <v>4.12</v>
      </c>
      <c r="L49" s="1459"/>
      <c r="M49" s="1435">
        <f>SUM(M41:M48)</f>
        <v>741984</v>
      </c>
      <c r="N49" s="1434"/>
      <c r="O49" s="1435">
        <v>63</v>
      </c>
      <c r="P49" s="1435"/>
      <c r="Q49" s="1435" t="s">
        <v>125</v>
      </c>
      <c r="R49" s="1434"/>
      <c r="S49" s="1435">
        <f>SUM(S41:S48)</f>
        <v>8945</v>
      </c>
      <c r="T49" s="1435"/>
      <c r="U49" s="1435">
        <v>60</v>
      </c>
      <c r="V49" s="1434"/>
      <c r="W49" s="1439">
        <f>SUM(W41:W48)</f>
        <v>281</v>
      </c>
      <c r="X49" s="1435"/>
      <c r="Y49" s="1435">
        <v>164</v>
      </c>
      <c r="Z49" s="683"/>
      <c r="AA49" s="684"/>
    </row>
    <row r="50" spans="1:27" s="312" customFormat="1" ht="9" customHeight="1" thickBot="1" x14ac:dyDescent="0.2">
      <c r="A50" s="2592" t="s">
        <v>330</v>
      </c>
      <c r="B50" s="2592"/>
      <c r="C50" s="688"/>
      <c r="D50" s="1464">
        <f>D19+D29+D39+D49+'CR6_B&amp;G - PQ1'!D19+'CR6_B&amp;G - PQ1'!D29+'CR6_B&amp;G - PQ1'!D39</f>
        <v>427324</v>
      </c>
      <c r="E50" s="1464"/>
      <c r="F50" s="1464">
        <f>F19+F29+F39+F49+'CR6_B&amp;G - PQ1'!F19+'CR6_B&amp;G - PQ1'!F29+'CR6_B&amp;G - PQ1'!F39</f>
        <v>301687</v>
      </c>
      <c r="G50" s="1465"/>
      <c r="H50" s="1464">
        <v>58</v>
      </c>
      <c r="I50" s="1466"/>
      <c r="J50" s="1464">
        <f>J19+J29+J39+J49+'CR6_B&amp;G - PQ1'!J19+'CR6_B&amp;G - PQ1'!J29+'CR6_B&amp;G - PQ1'!J39</f>
        <v>635085</v>
      </c>
      <c r="K50" s="1467">
        <v>0.79</v>
      </c>
      <c r="L50" s="1467"/>
      <c r="M50" s="1464">
        <f>M19+M29+M39+M49+'CR6_B&amp;G - PQ1'!M19+'CR6_B&amp;G - PQ1'!M29+'CR6_B&amp;G - PQ1'!M39</f>
        <v>12238841</v>
      </c>
      <c r="N50" s="1466"/>
      <c r="O50" s="1464">
        <v>36</v>
      </c>
      <c r="P50" s="1464"/>
      <c r="Q50" s="1464" t="s">
        <v>125</v>
      </c>
      <c r="R50" s="1466"/>
      <c r="S50" s="1464">
        <f>S19+S29+S39+S49+'CR6_B&amp;G - PQ1'!S19+'CR6_B&amp;G - PQ1'!S29+'CR6_B&amp;G - PQ1'!S39</f>
        <v>126251</v>
      </c>
      <c r="T50" s="1464"/>
      <c r="U50" s="1464">
        <v>20</v>
      </c>
      <c r="V50" s="1466"/>
      <c r="W50" s="1464">
        <f>W19+W29+W39+W49+'CR6_B&amp;G - PQ1'!W19+'CR6_B&amp;G - PQ1'!W29+'CR6_B&amp;G - PQ1'!W39</f>
        <v>1855</v>
      </c>
      <c r="X50" s="1464"/>
      <c r="Y50" s="1464">
        <f>Y19+Y29+Y39+Y49+'CR6_B&amp;G - PQ1'!Y19+'CR6_B&amp;G - PQ1'!Y29+'CR6_B&amp;G - PQ1'!Y39</f>
        <v>1368</v>
      </c>
      <c r="Z50" s="689"/>
      <c r="AA50" s="690"/>
    </row>
    <row r="51" spans="1:27" s="691" customFormat="1" ht="6" customHeight="1" x14ac:dyDescent="0.15">
      <c r="A51" s="2591"/>
      <c r="B51" s="2591"/>
      <c r="C51" s="2591"/>
      <c r="D51" s="2591"/>
      <c r="E51" s="2591"/>
      <c r="F51" s="2591"/>
      <c r="G51" s="2591"/>
      <c r="H51" s="2591"/>
      <c r="I51" s="2591"/>
      <c r="J51" s="2591"/>
      <c r="K51" s="2591"/>
      <c r="L51" s="2591"/>
      <c r="M51" s="2591"/>
      <c r="N51" s="2591"/>
      <c r="O51" s="2591"/>
      <c r="P51" s="2591"/>
      <c r="Q51" s="2591"/>
      <c r="R51" s="2591"/>
      <c r="S51" s="2591"/>
      <c r="T51" s="2591"/>
      <c r="U51" s="2591"/>
      <c r="V51" s="2591"/>
      <c r="W51" s="2591"/>
      <c r="X51" s="2591"/>
      <c r="Y51" s="2591"/>
      <c r="Z51" s="325"/>
      <c r="AA51" s="325"/>
    </row>
    <row r="52" spans="1:27" s="691" customFormat="1" ht="7.5" customHeight="1" x14ac:dyDescent="0.15">
      <c r="A52" s="2602" t="s">
        <v>932</v>
      </c>
      <c r="B52" s="2602"/>
      <c r="C52" s="2602"/>
      <c r="D52" s="2602"/>
      <c r="E52" s="2602"/>
      <c r="F52" s="2602"/>
      <c r="G52" s="2602"/>
      <c r="H52" s="2602"/>
      <c r="I52" s="2602"/>
      <c r="J52" s="2602"/>
      <c r="K52" s="2602"/>
      <c r="L52" s="2602"/>
      <c r="M52" s="2602"/>
      <c r="N52" s="2602"/>
      <c r="O52" s="2602"/>
      <c r="P52" s="2602"/>
      <c r="Q52" s="2602"/>
      <c r="R52" s="2602"/>
      <c r="S52" s="2602"/>
      <c r="T52" s="2602"/>
      <c r="U52" s="2602"/>
      <c r="V52" s="2602"/>
      <c r="W52" s="2602"/>
      <c r="X52" s="2602"/>
      <c r="Y52" s="2602"/>
      <c r="Z52" s="2602"/>
      <c r="AA52" s="2602"/>
    </row>
  </sheetData>
  <mergeCells count="28">
    <mergeCell ref="C5:D5"/>
    <mergeCell ref="C6:D6"/>
    <mergeCell ref="E5:F5"/>
    <mergeCell ref="E6:F6"/>
    <mergeCell ref="A8:B8"/>
    <mergeCell ref="C7:D7"/>
    <mergeCell ref="E7:F7"/>
    <mergeCell ref="I6:J6"/>
    <mergeCell ref="I7:J7"/>
    <mergeCell ref="I8:J8"/>
    <mergeCell ref="A20:B20"/>
    <mergeCell ref="A52:AA52"/>
    <mergeCell ref="A1:AA1"/>
    <mergeCell ref="E8:F8"/>
    <mergeCell ref="A9:B9"/>
    <mergeCell ref="A51:Y51"/>
    <mergeCell ref="A10:B10"/>
    <mergeCell ref="A30:B30"/>
    <mergeCell ref="A50:B50"/>
    <mergeCell ref="A19:B19"/>
    <mergeCell ref="A39:B39"/>
    <mergeCell ref="A40:B40"/>
    <mergeCell ref="A49:B49"/>
    <mergeCell ref="A3:B3"/>
    <mergeCell ref="C3:AA3"/>
    <mergeCell ref="A29:B29"/>
    <mergeCell ref="V7:W7"/>
    <mergeCell ref="V8:W8"/>
  </mergeCells>
  <pageMargins left="0.5" right="0.5" top="0.5" bottom="0.5" header="0.3" footer="0.3"/>
  <pageSetup scale="9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zoomScaleNormal="100" zoomScaleSheetLayoutView="100" workbookViewId="0">
      <selection activeCell="B15" sqref="B15:I15"/>
    </sheetView>
  </sheetViews>
  <sheetFormatPr defaultColWidth="9.140625" defaultRowHeight="9.75" customHeight="1" x14ac:dyDescent="0.2"/>
  <cols>
    <col min="1" max="1" width="2.140625" style="78" customWidth="1"/>
    <col min="2" max="2" width="31.7109375" style="78" customWidth="1"/>
    <col min="3" max="3" width="1.2851562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1.7109375" style="78" customWidth="1"/>
    <col min="15" max="15" width="5.7109375" style="78" customWidth="1"/>
    <col min="16" max="16" width="1.7109375" style="78" customWidth="1"/>
    <col min="17" max="17" width="7.8554687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95</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15">
      <c r="C4" s="280"/>
      <c r="D4" s="1408" t="s">
        <v>3</v>
      </c>
      <c r="E4" s="1408"/>
      <c r="F4" s="1408" t="s">
        <v>4</v>
      </c>
      <c r="G4" s="1408"/>
      <c r="H4" s="1408" t="s">
        <v>5</v>
      </c>
      <c r="I4" s="1408"/>
      <c r="J4" s="1408" t="s">
        <v>6</v>
      </c>
      <c r="K4" s="1408" t="s">
        <v>7</v>
      </c>
      <c r="L4" s="1408"/>
      <c r="M4" s="1408" t="s">
        <v>8</v>
      </c>
      <c r="N4" s="1408"/>
      <c r="O4" s="1408" t="s">
        <v>9</v>
      </c>
      <c r="P4" s="1408"/>
      <c r="Q4" s="1408" t="s">
        <v>205</v>
      </c>
      <c r="R4" s="1408"/>
      <c r="S4" s="1408" t="s">
        <v>206</v>
      </c>
      <c r="T4" s="1408"/>
      <c r="U4" s="1408" t="s">
        <v>207</v>
      </c>
      <c r="V4" s="1408"/>
      <c r="W4" s="1408" t="s">
        <v>224</v>
      </c>
      <c r="X4" s="1408"/>
      <c r="Y4" s="1408" t="s">
        <v>225</v>
      </c>
      <c r="Z4" s="1409"/>
      <c r="AA4" s="1409"/>
    </row>
    <row r="5" spans="1:27" s="279" customFormat="1" ht="9" customHeight="1" x14ac:dyDescent="0.15">
      <c r="A5" s="82"/>
      <c r="B5" s="5"/>
      <c r="C5" s="2588" t="s">
        <v>226</v>
      </c>
      <c r="D5" s="2588"/>
      <c r="E5" s="2588" t="s">
        <v>227</v>
      </c>
      <c r="F5" s="2588"/>
      <c r="G5" s="651"/>
      <c r="H5" s="651"/>
      <c r="I5" s="651"/>
      <c r="J5" s="651"/>
      <c r="K5" s="651"/>
      <c r="L5" s="651"/>
      <c r="M5" s="651"/>
      <c r="N5" s="651"/>
      <c r="O5" s="651"/>
      <c r="P5" s="651"/>
      <c r="Q5" s="651"/>
      <c r="R5" s="651"/>
      <c r="S5" s="651"/>
      <c r="T5" s="651"/>
      <c r="U5" s="651"/>
      <c r="V5" s="651"/>
      <c r="W5" s="651"/>
      <c r="X5" s="651"/>
      <c r="Y5" s="651"/>
      <c r="Z5" s="651"/>
      <c r="AA5" s="651"/>
    </row>
    <row r="6" spans="1:27" s="279" customFormat="1" ht="9" customHeight="1" x14ac:dyDescent="0.15">
      <c r="A6" s="82"/>
      <c r="B6" s="5"/>
      <c r="C6" s="2588" t="s">
        <v>228</v>
      </c>
      <c r="D6" s="2588"/>
      <c r="E6" s="2588" t="s">
        <v>229</v>
      </c>
      <c r="F6" s="2588"/>
      <c r="G6" s="651"/>
      <c r="H6" s="651"/>
      <c r="I6" s="2588" t="s">
        <v>230</v>
      </c>
      <c r="J6" s="2588"/>
      <c r="K6" s="651"/>
      <c r="L6" s="651"/>
      <c r="M6" s="651" t="s">
        <v>231</v>
      </c>
      <c r="N6" s="651"/>
      <c r="O6" s="651"/>
      <c r="P6" s="651"/>
      <c r="Q6" s="651"/>
      <c r="R6" s="651"/>
      <c r="S6" s="651"/>
      <c r="T6" s="651"/>
      <c r="U6" s="651"/>
      <c r="V6" s="651"/>
      <c r="W6" s="651"/>
      <c r="X6" s="651"/>
      <c r="Y6" s="651"/>
      <c r="Z6" s="651"/>
      <c r="AA6" s="651"/>
    </row>
    <row r="7" spans="1:27" s="279" customFormat="1" ht="9" customHeight="1" x14ac:dyDescent="0.15">
      <c r="A7" s="82"/>
      <c r="B7" s="5"/>
      <c r="C7" s="2588" t="s">
        <v>232</v>
      </c>
      <c r="D7" s="2588"/>
      <c r="E7" s="2588" t="s">
        <v>147</v>
      </c>
      <c r="F7" s="2588"/>
      <c r="G7" s="651"/>
      <c r="H7" s="651" t="s">
        <v>233</v>
      </c>
      <c r="I7" s="2588" t="s">
        <v>234</v>
      </c>
      <c r="J7" s="2588"/>
      <c r="K7" s="651" t="s">
        <v>233</v>
      </c>
      <c r="L7" s="651"/>
      <c r="M7" s="652" t="s">
        <v>235</v>
      </c>
      <c r="N7" s="2588" t="s">
        <v>233</v>
      </c>
      <c r="O7" s="2588"/>
      <c r="P7" s="651"/>
      <c r="Q7" s="651" t="s">
        <v>233</v>
      </c>
      <c r="R7" s="651"/>
      <c r="S7" s="651"/>
      <c r="T7" s="651"/>
      <c r="U7" s="651" t="s">
        <v>236</v>
      </c>
      <c r="V7" s="651"/>
      <c r="W7" s="651" t="s">
        <v>237</v>
      </c>
      <c r="X7" s="651"/>
      <c r="Y7" s="651"/>
      <c r="Z7" s="651"/>
      <c r="AA7" s="651"/>
    </row>
    <row r="8" spans="1:27" s="279" customFormat="1" ht="9" customHeight="1" x14ac:dyDescent="0.15">
      <c r="A8" s="2585" t="s">
        <v>238</v>
      </c>
      <c r="B8" s="2585"/>
      <c r="C8" s="2596" t="s">
        <v>239</v>
      </c>
      <c r="D8" s="2596"/>
      <c r="E8" s="2596" t="s">
        <v>240</v>
      </c>
      <c r="F8" s="2596"/>
      <c r="G8" s="1410"/>
      <c r="H8" s="1410" t="s">
        <v>241</v>
      </c>
      <c r="I8" s="2596" t="s">
        <v>242</v>
      </c>
      <c r="J8" s="2596"/>
      <c r="K8" s="1410" t="s">
        <v>243</v>
      </c>
      <c r="L8" s="1410"/>
      <c r="M8" s="654" t="s">
        <v>244</v>
      </c>
      <c r="N8" s="287" t="s">
        <v>74</v>
      </c>
      <c r="O8" s="654" t="s">
        <v>245</v>
      </c>
      <c r="P8" s="1410"/>
      <c r="Q8" s="654" t="s">
        <v>246</v>
      </c>
      <c r="R8" s="287" t="s">
        <v>33</v>
      </c>
      <c r="S8" s="654" t="s">
        <v>109</v>
      </c>
      <c r="T8" s="287" t="s">
        <v>39</v>
      </c>
      <c r="U8" s="654" t="s">
        <v>187</v>
      </c>
      <c r="V8" s="1410"/>
      <c r="W8" s="654" t="s">
        <v>247</v>
      </c>
      <c r="X8" s="1621" t="s">
        <v>46</v>
      </c>
      <c r="Y8" s="1411" t="s">
        <v>248</v>
      </c>
      <c r="Z8" s="1621" t="s">
        <v>46</v>
      </c>
      <c r="AA8" s="651"/>
    </row>
    <row r="9" spans="1:27" s="279" customFormat="1" ht="9" customHeight="1" x14ac:dyDescent="0.15">
      <c r="A9" s="2583" t="s">
        <v>249</v>
      </c>
      <c r="B9" s="2583"/>
      <c r="C9" s="290"/>
      <c r="D9" s="291"/>
      <c r="E9" s="291"/>
      <c r="F9" s="291"/>
      <c r="G9" s="292"/>
      <c r="H9" s="292"/>
      <c r="I9" s="292"/>
      <c r="J9" s="292"/>
      <c r="K9" s="293"/>
      <c r="L9" s="293"/>
      <c r="M9" s="294"/>
      <c r="N9" s="292"/>
      <c r="O9" s="292"/>
      <c r="P9" s="292"/>
      <c r="Q9" s="292"/>
      <c r="R9" s="292"/>
      <c r="S9" s="294"/>
      <c r="T9" s="294"/>
      <c r="U9" s="292"/>
      <c r="V9" s="292"/>
      <c r="W9" s="294"/>
      <c r="X9" s="295"/>
      <c r="Y9" s="295"/>
      <c r="Z9" s="295"/>
      <c r="AA9" s="296"/>
    </row>
    <row r="10" spans="1:27" s="279" customFormat="1" ht="9" customHeight="1" x14ac:dyDescent="0.15">
      <c r="A10" s="2582" t="s">
        <v>250</v>
      </c>
      <c r="B10" s="2582"/>
      <c r="C10" s="297"/>
      <c r="D10" s="669"/>
      <c r="E10" s="299"/>
      <c r="F10" s="669"/>
      <c r="G10" s="300"/>
      <c r="H10" s="668"/>
      <c r="I10" s="302"/>
      <c r="J10" s="669"/>
      <c r="K10" s="670"/>
      <c r="L10" s="670"/>
      <c r="M10" s="1412"/>
      <c r="N10" s="302"/>
      <c r="O10" s="671"/>
      <c r="P10" s="671"/>
      <c r="Q10" s="305"/>
      <c r="R10" s="302"/>
      <c r="S10" s="669"/>
      <c r="T10" s="669"/>
      <c r="U10" s="668"/>
      <c r="V10" s="302"/>
      <c r="W10" s="305"/>
      <c r="X10" s="305"/>
      <c r="Y10" s="305"/>
      <c r="Z10" s="305"/>
      <c r="AA10" s="306"/>
    </row>
    <row r="11" spans="1:27" s="279" customFormat="1" ht="9" customHeight="1" x14ac:dyDescent="0.15">
      <c r="A11" s="1504"/>
      <c r="B11" s="1504" t="s">
        <v>251</v>
      </c>
      <c r="C11" s="1505"/>
      <c r="D11" s="1415">
        <v>10807</v>
      </c>
      <c r="E11" s="1416"/>
      <c r="F11" s="1415">
        <v>21562</v>
      </c>
      <c r="G11" s="1417"/>
      <c r="H11" s="1415">
        <v>72</v>
      </c>
      <c r="I11" s="1413"/>
      <c r="J11" s="1415">
        <v>26405</v>
      </c>
      <c r="K11" s="1418">
        <v>0.08</v>
      </c>
      <c r="L11" s="1418"/>
      <c r="M11" s="1415">
        <v>1885</v>
      </c>
      <c r="N11" s="1415"/>
      <c r="O11" s="1415">
        <v>29</v>
      </c>
      <c r="P11" s="1415"/>
      <c r="Q11" s="1419">
        <v>2</v>
      </c>
      <c r="R11" s="1413"/>
      <c r="S11" s="1415">
        <v>5335</v>
      </c>
      <c r="T11" s="1420"/>
      <c r="U11" s="1415">
        <v>20</v>
      </c>
      <c r="V11" s="1413"/>
      <c r="W11" s="1415">
        <v>7</v>
      </c>
      <c r="X11" s="1415"/>
      <c r="Y11" s="1421"/>
      <c r="Z11" s="1513"/>
      <c r="AA11" s="676"/>
    </row>
    <row r="12" spans="1:27" s="312" customFormat="1" ht="9" customHeight="1" x14ac:dyDescent="0.15">
      <c r="A12" s="1514"/>
      <c r="B12" s="1514" t="s">
        <v>252</v>
      </c>
      <c r="C12" s="1515"/>
      <c r="D12" s="1415">
        <v>20264</v>
      </c>
      <c r="E12" s="1416"/>
      <c r="F12" s="1415">
        <v>25996</v>
      </c>
      <c r="G12" s="1417"/>
      <c r="H12" s="1415">
        <v>67</v>
      </c>
      <c r="I12" s="1413"/>
      <c r="J12" s="1415">
        <v>37599</v>
      </c>
      <c r="K12" s="1418">
        <v>0.19</v>
      </c>
      <c r="L12" s="1418"/>
      <c r="M12" s="1415">
        <v>4054</v>
      </c>
      <c r="N12" s="1415"/>
      <c r="O12" s="1415">
        <v>42</v>
      </c>
      <c r="P12" s="1415"/>
      <c r="Q12" s="1419">
        <v>2.5</v>
      </c>
      <c r="R12" s="1413"/>
      <c r="S12" s="1415">
        <v>15999</v>
      </c>
      <c r="T12" s="1425"/>
      <c r="U12" s="1415">
        <v>43</v>
      </c>
      <c r="V12" s="1423"/>
      <c r="W12" s="1415">
        <v>30</v>
      </c>
      <c r="X12" s="1415"/>
      <c r="Y12" s="1426"/>
      <c r="Z12" s="1518"/>
      <c r="AA12" s="676"/>
    </row>
    <row r="13" spans="1:27" s="312" customFormat="1" ht="9" customHeight="1" x14ac:dyDescent="0.15">
      <c r="A13" s="1514"/>
      <c r="B13" s="1514" t="s">
        <v>253</v>
      </c>
      <c r="C13" s="1515"/>
      <c r="D13" s="1415">
        <v>12158</v>
      </c>
      <c r="E13" s="1416"/>
      <c r="F13" s="1415">
        <v>12803</v>
      </c>
      <c r="G13" s="1417"/>
      <c r="H13" s="1415">
        <v>66</v>
      </c>
      <c r="I13" s="1413"/>
      <c r="J13" s="1415">
        <v>20561</v>
      </c>
      <c r="K13" s="1418">
        <v>0.34</v>
      </c>
      <c r="L13" s="1418"/>
      <c r="M13" s="1415">
        <v>3849</v>
      </c>
      <c r="N13" s="1415"/>
      <c r="O13" s="1415">
        <v>38</v>
      </c>
      <c r="P13" s="1415"/>
      <c r="Q13" s="1419">
        <v>2.5</v>
      </c>
      <c r="R13" s="1413"/>
      <c r="S13" s="1415">
        <v>10595</v>
      </c>
      <c r="T13" s="1425"/>
      <c r="U13" s="1415">
        <v>52</v>
      </c>
      <c r="V13" s="1423"/>
      <c r="W13" s="1415">
        <v>26</v>
      </c>
      <c r="X13" s="1415"/>
      <c r="Y13" s="1426"/>
      <c r="Z13" s="1518"/>
      <c r="AA13" s="676"/>
    </row>
    <row r="14" spans="1:27" s="312" customFormat="1" ht="9" customHeight="1" x14ac:dyDescent="0.15">
      <c r="A14" s="1514"/>
      <c r="B14" s="1514" t="s">
        <v>254</v>
      </c>
      <c r="C14" s="1515"/>
      <c r="D14" s="1415">
        <v>24067</v>
      </c>
      <c r="E14" s="1416"/>
      <c r="F14" s="1415">
        <v>14835</v>
      </c>
      <c r="G14" s="1417"/>
      <c r="H14" s="1415">
        <v>50</v>
      </c>
      <c r="I14" s="1413"/>
      <c r="J14" s="1415">
        <v>31517</v>
      </c>
      <c r="K14" s="1418">
        <v>0.64</v>
      </c>
      <c r="L14" s="1418"/>
      <c r="M14" s="1415">
        <v>2079</v>
      </c>
      <c r="N14" s="1415"/>
      <c r="O14" s="1415">
        <v>33</v>
      </c>
      <c r="P14" s="1415"/>
      <c r="Q14" s="1419">
        <v>2.4</v>
      </c>
      <c r="R14" s="1413"/>
      <c r="S14" s="1415">
        <v>18243</v>
      </c>
      <c r="T14" s="1425"/>
      <c r="U14" s="1415">
        <v>58</v>
      </c>
      <c r="V14" s="1423"/>
      <c r="W14" s="1415">
        <v>65</v>
      </c>
      <c r="X14" s="1415"/>
      <c r="Y14" s="1426"/>
      <c r="Z14" s="1518"/>
      <c r="AA14" s="676"/>
    </row>
    <row r="15" spans="1:27" s="312" customFormat="1" ht="9" customHeight="1" x14ac:dyDescent="0.15">
      <c r="A15" s="1514"/>
      <c r="B15" s="1514" t="s">
        <v>255</v>
      </c>
      <c r="C15" s="1515"/>
      <c r="D15" s="1415">
        <v>18308</v>
      </c>
      <c r="E15" s="1416"/>
      <c r="F15" s="1415">
        <v>10727</v>
      </c>
      <c r="G15" s="1417"/>
      <c r="H15" s="1415">
        <v>53</v>
      </c>
      <c r="I15" s="1413"/>
      <c r="J15" s="1415">
        <v>23963</v>
      </c>
      <c r="K15" s="1418">
        <v>1.7</v>
      </c>
      <c r="L15" s="1418"/>
      <c r="M15" s="1415">
        <v>7114</v>
      </c>
      <c r="N15" s="1415"/>
      <c r="O15" s="1415">
        <v>31</v>
      </c>
      <c r="P15" s="1415"/>
      <c r="Q15" s="1419">
        <v>2.2000000000000002</v>
      </c>
      <c r="R15" s="1413"/>
      <c r="S15" s="1415">
        <v>16775</v>
      </c>
      <c r="T15" s="1425"/>
      <c r="U15" s="1415">
        <v>70</v>
      </c>
      <c r="V15" s="1423"/>
      <c r="W15" s="1415">
        <v>126</v>
      </c>
      <c r="X15" s="1415"/>
      <c r="Y15" s="1426"/>
      <c r="Z15" s="1518"/>
      <c r="AA15" s="676"/>
    </row>
    <row r="16" spans="1:27" s="312" customFormat="1" ht="9" customHeight="1" x14ac:dyDescent="0.15">
      <c r="A16" s="1514"/>
      <c r="B16" s="1514" t="s">
        <v>256</v>
      </c>
      <c r="C16" s="1515"/>
      <c r="D16" s="1415">
        <v>2594</v>
      </c>
      <c r="E16" s="1416"/>
      <c r="F16" s="1415">
        <v>1454</v>
      </c>
      <c r="G16" s="1417"/>
      <c r="H16" s="1415">
        <v>51</v>
      </c>
      <c r="I16" s="1413"/>
      <c r="J16" s="1415">
        <v>3341</v>
      </c>
      <c r="K16" s="1418">
        <v>6.62</v>
      </c>
      <c r="L16" s="1418"/>
      <c r="M16" s="1415">
        <v>26612</v>
      </c>
      <c r="N16" s="1415"/>
      <c r="O16" s="1415">
        <v>31</v>
      </c>
      <c r="P16" s="1415"/>
      <c r="Q16" s="1419">
        <v>1.9</v>
      </c>
      <c r="R16" s="1413"/>
      <c r="S16" s="1415">
        <v>3791</v>
      </c>
      <c r="T16" s="1425"/>
      <c r="U16" s="1415">
        <v>113</v>
      </c>
      <c r="V16" s="1423"/>
      <c r="W16" s="1415">
        <v>70</v>
      </c>
      <c r="X16" s="1415"/>
      <c r="Y16" s="1426"/>
      <c r="Z16" s="1518"/>
      <c r="AA16" s="676"/>
    </row>
    <row r="17" spans="1:27" s="312" customFormat="1" ht="9" customHeight="1" x14ac:dyDescent="0.15">
      <c r="A17" s="1514"/>
      <c r="B17" s="1514" t="s">
        <v>257</v>
      </c>
      <c r="C17" s="1515"/>
      <c r="D17" s="1415">
        <v>533</v>
      </c>
      <c r="E17" s="1416"/>
      <c r="F17" s="1415">
        <v>271</v>
      </c>
      <c r="G17" s="1417"/>
      <c r="H17" s="1415">
        <v>61</v>
      </c>
      <c r="I17" s="1413"/>
      <c r="J17" s="1415">
        <v>700</v>
      </c>
      <c r="K17" s="1418">
        <v>24.76</v>
      </c>
      <c r="L17" s="1418"/>
      <c r="M17" s="1415">
        <v>384</v>
      </c>
      <c r="N17" s="1415"/>
      <c r="O17" s="1415">
        <v>35</v>
      </c>
      <c r="P17" s="1415"/>
      <c r="Q17" s="1419">
        <v>2</v>
      </c>
      <c r="R17" s="1413"/>
      <c r="S17" s="1415">
        <v>1269</v>
      </c>
      <c r="T17" s="1425"/>
      <c r="U17" s="1415">
        <v>181</v>
      </c>
      <c r="V17" s="1423"/>
      <c r="W17" s="1415">
        <v>61</v>
      </c>
      <c r="X17" s="1415"/>
      <c r="Y17" s="1426"/>
      <c r="Z17" s="1518"/>
      <c r="AA17" s="676"/>
    </row>
    <row r="18" spans="1:27" s="312" customFormat="1" ht="9" customHeight="1" x14ac:dyDescent="0.15">
      <c r="A18" s="302"/>
      <c r="B18" s="302" t="s">
        <v>258</v>
      </c>
      <c r="C18" s="297"/>
      <c r="D18" s="1415">
        <v>511</v>
      </c>
      <c r="E18" s="1416"/>
      <c r="F18" s="1415">
        <v>238</v>
      </c>
      <c r="G18" s="1417"/>
      <c r="H18" s="1428">
        <v>88</v>
      </c>
      <c r="I18" s="1413"/>
      <c r="J18" s="1415">
        <v>721</v>
      </c>
      <c r="K18" s="1418">
        <v>100</v>
      </c>
      <c r="L18" s="1418"/>
      <c r="M18" s="1415">
        <v>440</v>
      </c>
      <c r="N18" s="1415"/>
      <c r="O18" s="1415">
        <v>38</v>
      </c>
      <c r="P18" s="1415"/>
      <c r="Q18" s="1419">
        <v>2</v>
      </c>
      <c r="R18" s="1413"/>
      <c r="S18" s="1415">
        <v>1683</v>
      </c>
      <c r="T18" s="1429"/>
      <c r="U18" s="1415">
        <v>233</v>
      </c>
      <c r="V18" s="302"/>
      <c r="W18" s="1430">
        <v>160</v>
      </c>
      <c r="X18" s="1428"/>
      <c r="Y18" s="669"/>
      <c r="Z18" s="675"/>
      <c r="AA18" s="682"/>
    </row>
    <row r="19" spans="1:27" s="312" customFormat="1" ht="9" customHeight="1" x14ac:dyDescent="0.15">
      <c r="A19" s="2603"/>
      <c r="B19" s="2604"/>
      <c r="C19" s="317"/>
      <c r="D19" s="1431">
        <f>SUM(D11:D18)</f>
        <v>89242</v>
      </c>
      <c r="E19" s="1432"/>
      <c r="F19" s="1431">
        <f>SUM(F11:F18)</f>
        <v>87886</v>
      </c>
      <c r="G19" s="1433"/>
      <c r="H19" s="1431">
        <v>65</v>
      </c>
      <c r="I19" s="1434"/>
      <c r="J19" s="1435">
        <f>SUM(J11:J18)</f>
        <v>144807</v>
      </c>
      <c r="K19" s="1436">
        <v>1.3</v>
      </c>
      <c r="L19" s="1436"/>
      <c r="M19" s="1431">
        <f>SUM(M11:M18)</f>
        <v>46417</v>
      </c>
      <c r="N19" s="1434"/>
      <c r="O19" s="1431">
        <v>35</v>
      </c>
      <c r="P19" s="1431"/>
      <c r="Q19" s="1437">
        <v>2.2999999999999998</v>
      </c>
      <c r="R19" s="1434"/>
      <c r="S19" s="1435">
        <f>SUM(S11:S18)</f>
        <v>73690</v>
      </c>
      <c r="T19" s="1438"/>
      <c r="U19" s="1431">
        <v>51</v>
      </c>
      <c r="V19" s="1434"/>
      <c r="W19" s="1439">
        <f>SUM(W11:W18)</f>
        <v>545</v>
      </c>
      <c r="X19" s="1439"/>
      <c r="Y19" s="1431">
        <v>270</v>
      </c>
      <c r="Z19" s="1440"/>
      <c r="AA19" s="684"/>
    </row>
    <row r="20" spans="1:27" s="312" customFormat="1" ht="9" customHeight="1" x14ac:dyDescent="0.15">
      <c r="A20" s="2582" t="s">
        <v>259</v>
      </c>
      <c r="B20" s="2582"/>
      <c r="C20" s="297"/>
      <c r="D20" s="669"/>
      <c r="E20" s="299"/>
      <c r="F20" s="669"/>
      <c r="G20" s="300"/>
      <c r="H20" s="668"/>
      <c r="I20" s="302"/>
      <c r="J20" s="669"/>
      <c r="K20" s="670"/>
      <c r="L20" s="670"/>
      <c r="M20" s="1412"/>
      <c r="N20" s="302"/>
      <c r="O20" s="1412"/>
      <c r="P20" s="1412"/>
      <c r="Q20" s="305"/>
      <c r="R20" s="302"/>
      <c r="S20" s="669"/>
      <c r="T20" s="669"/>
      <c r="U20" s="1412"/>
      <c r="V20" s="302"/>
      <c r="W20" s="1412"/>
      <c r="X20" s="1412"/>
      <c r="Y20" s="1412"/>
      <c r="Z20" s="1441"/>
      <c r="AA20" s="687"/>
    </row>
    <row r="21" spans="1:27" s="312" customFormat="1" ht="9" customHeight="1" x14ac:dyDescent="0.15">
      <c r="A21" s="302"/>
      <c r="B21" s="302" t="s">
        <v>251</v>
      </c>
      <c r="C21" s="297"/>
      <c r="D21" s="1415">
        <v>51944</v>
      </c>
      <c r="E21" s="1416"/>
      <c r="F21" s="1415">
        <v>10495</v>
      </c>
      <c r="G21" s="1417"/>
      <c r="H21" s="1415">
        <v>63</v>
      </c>
      <c r="I21" s="1413"/>
      <c r="J21" s="1415">
        <v>58530</v>
      </c>
      <c r="K21" s="1418">
        <v>0.02</v>
      </c>
      <c r="L21" s="1418"/>
      <c r="M21" s="1442">
        <v>1165</v>
      </c>
      <c r="N21" s="1415"/>
      <c r="O21" s="1415">
        <v>8</v>
      </c>
      <c r="P21" s="1415"/>
      <c r="Q21" s="1419">
        <v>3</v>
      </c>
      <c r="R21" s="1413"/>
      <c r="S21" s="1415">
        <v>1394</v>
      </c>
      <c r="T21" s="1420"/>
      <c r="U21" s="1415">
        <v>2</v>
      </c>
      <c r="V21" s="1413"/>
      <c r="W21" s="1415">
        <v>1</v>
      </c>
      <c r="X21" s="1428"/>
      <c r="Y21" s="669"/>
      <c r="Z21" s="675"/>
      <c r="AA21" s="676"/>
    </row>
    <row r="22" spans="1:27" s="312" customFormat="1" ht="9" customHeight="1" x14ac:dyDescent="0.15">
      <c r="A22" s="1514"/>
      <c r="B22" s="1514" t="s">
        <v>252</v>
      </c>
      <c r="C22" s="1515"/>
      <c r="D22" s="1415">
        <v>54</v>
      </c>
      <c r="E22" s="1416"/>
      <c r="F22" s="1415">
        <v>380</v>
      </c>
      <c r="G22" s="1417"/>
      <c r="H22" s="1415">
        <v>76</v>
      </c>
      <c r="I22" s="1413"/>
      <c r="J22" s="1415">
        <v>342</v>
      </c>
      <c r="K22" s="1418">
        <v>0.23</v>
      </c>
      <c r="L22" s="1418"/>
      <c r="M22" s="1442">
        <v>58</v>
      </c>
      <c r="N22" s="1415"/>
      <c r="O22" s="1415">
        <v>18</v>
      </c>
      <c r="P22" s="1415"/>
      <c r="Q22" s="1419">
        <v>1.9</v>
      </c>
      <c r="R22" s="1413"/>
      <c r="S22" s="1415">
        <v>54</v>
      </c>
      <c r="T22" s="1425"/>
      <c r="U22" s="1415">
        <v>16</v>
      </c>
      <c r="V22" s="1423"/>
      <c r="W22" s="1415">
        <v>0</v>
      </c>
      <c r="X22" s="1415"/>
      <c r="Y22" s="1426"/>
      <c r="Z22" s="1518"/>
      <c r="AA22" s="676"/>
    </row>
    <row r="23" spans="1:27" s="312" customFormat="1" ht="9" customHeight="1" x14ac:dyDescent="0.15">
      <c r="A23" s="302"/>
      <c r="B23" s="302" t="s">
        <v>253</v>
      </c>
      <c r="C23" s="297"/>
      <c r="D23" s="1415">
        <v>189</v>
      </c>
      <c r="E23" s="1416"/>
      <c r="F23" s="1415">
        <v>63</v>
      </c>
      <c r="G23" s="1417"/>
      <c r="H23" s="1415">
        <v>77</v>
      </c>
      <c r="I23" s="1413"/>
      <c r="J23" s="1415">
        <v>238</v>
      </c>
      <c r="K23" s="1418">
        <v>0.33</v>
      </c>
      <c r="L23" s="1418"/>
      <c r="M23" s="1442">
        <v>56</v>
      </c>
      <c r="N23" s="1415"/>
      <c r="O23" s="1415">
        <v>35</v>
      </c>
      <c r="P23" s="1415"/>
      <c r="Q23" s="1419">
        <v>1.3</v>
      </c>
      <c r="R23" s="1413"/>
      <c r="S23" s="1415">
        <v>86</v>
      </c>
      <c r="T23" s="1425"/>
      <c r="U23" s="1415">
        <v>36</v>
      </c>
      <c r="V23" s="1423"/>
      <c r="W23" s="1415">
        <v>0</v>
      </c>
      <c r="X23" s="1428"/>
      <c r="Y23" s="669"/>
      <c r="Z23" s="675"/>
      <c r="AA23" s="676"/>
    </row>
    <row r="24" spans="1:27" s="312" customFormat="1" ht="9" customHeight="1" x14ac:dyDescent="0.15">
      <c r="A24" s="1514"/>
      <c r="B24" s="1514" t="s">
        <v>254</v>
      </c>
      <c r="C24" s="1515"/>
      <c r="D24" s="1415">
        <v>431</v>
      </c>
      <c r="E24" s="1416"/>
      <c r="F24" s="1415">
        <v>176</v>
      </c>
      <c r="G24" s="1417"/>
      <c r="H24" s="1415">
        <v>30</v>
      </c>
      <c r="I24" s="1413"/>
      <c r="J24" s="1415">
        <v>485</v>
      </c>
      <c r="K24" s="1418">
        <v>0.54</v>
      </c>
      <c r="L24" s="1418"/>
      <c r="M24" s="1442">
        <v>35</v>
      </c>
      <c r="N24" s="1415"/>
      <c r="O24" s="1415">
        <v>7</v>
      </c>
      <c r="P24" s="1415"/>
      <c r="Q24" s="1419">
        <v>0.3</v>
      </c>
      <c r="R24" s="1413"/>
      <c r="S24" s="1415">
        <v>40</v>
      </c>
      <c r="T24" s="1425"/>
      <c r="U24" s="1415">
        <v>8</v>
      </c>
      <c r="V24" s="1423"/>
      <c r="W24" s="1415">
        <v>0</v>
      </c>
      <c r="X24" s="1415"/>
      <c r="Y24" s="1426"/>
      <c r="Z24" s="1518"/>
      <c r="AA24" s="676"/>
    </row>
    <row r="25" spans="1:27" s="312" customFormat="1" ht="9" customHeight="1" x14ac:dyDescent="0.15">
      <c r="A25" s="302"/>
      <c r="B25" s="302" t="s">
        <v>255</v>
      </c>
      <c r="C25" s="297"/>
      <c r="D25" s="1415">
        <v>41</v>
      </c>
      <c r="E25" s="1416"/>
      <c r="F25" s="1415">
        <v>9</v>
      </c>
      <c r="G25" s="1417"/>
      <c r="H25" s="1415">
        <v>69</v>
      </c>
      <c r="I25" s="1413"/>
      <c r="J25" s="1415">
        <v>47</v>
      </c>
      <c r="K25" s="1418">
        <v>1.8</v>
      </c>
      <c r="L25" s="1418"/>
      <c r="M25" s="1442">
        <v>32</v>
      </c>
      <c r="N25" s="1415"/>
      <c r="O25" s="1415">
        <v>18</v>
      </c>
      <c r="P25" s="1415"/>
      <c r="Q25" s="1419">
        <v>1.8</v>
      </c>
      <c r="R25" s="1413"/>
      <c r="S25" s="1415">
        <v>18</v>
      </c>
      <c r="T25" s="1425"/>
      <c r="U25" s="1415">
        <v>38</v>
      </c>
      <c r="V25" s="1423"/>
      <c r="W25" s="1415">
        <v>0</v>
      </c>
      <c r="X25" s="1428"/>
      <c r="Y25" s="669"/>
      <c r="Z25" s="675"/>
      <c r="AA25" s="676"/>
    </row>
    <row r="26" spans="1:27" s="312" customFormat="1" ht="9" customHeight="1" x14ac:dyDescent="0.15">
      <c r="A26" s="1514"/>
      <c r="B26" s="1514" t="s">
        <v>256</v>
      </c>
      <c r="C26" s="1515"/>
      <c r="D26" s="1415">
        <v>104</v>
      </c>
      <c r="E26" s="1416"/>
      <c r="F26" s="1415">
        <v>2</v>
      </c>
      <c r="G26" s="1417"/>
      <c r="H26" s="1415">
        <v>71</v>
      </c>
      <c r="I26" s="1413"/>
      <c r="J26" s="1415">
        <v>106</v>
      </c>
      <c r="K26" s="1418">
        <v>6.25</v>
      </c>
      <c r="L26" s="1418"/>
      <c r="M26" s="1442">
        <v>295</v>
      </c>
      <c r="N26" s="1415"/>
      <c r="O26" s="1415">
        <v>10</v>
      </c>
      <c r="P26" s="1415"/>
      <c r="Q26" s="1419">
        <v>2.2000000000000002</v>
      </c>
      <c r="R26" s="1413"/>
      <c r="S26" s="1415">
        <v>42</v>
      </c>
      <c r="T26" s="1425"/>
      <c r="U26" s="1415">
        <v>40</v>
      </c>
      <c r="V26" s="1423"/>
      <c r="W26" s="1415">
        <v>1</v>
      </c>
      <c r="X26" s="1415"/>
      <c r="Y26" s="1426"/>
      <c r="Z26" s="1518"/>
      <c r="AA26" s="676"/>
    </row>
    <row r="27" spans="1:27" s="312" customFormat="1" ht="9" customHeight="1" x14ac:dyDescent="0.15">
      <c r="A27" s="1514"/>
      <c r="B27" s="1514" t="s">
        <v>257</v>
      </c>
      <c r="C27" s="1515"/>
      <c r="D27" s="1415">
        <v>0</v>
      </c>
      <c r="E27" s="1416"/>
      <c r="F27" s="1415">
        <v>0</v>
      </c>
      <c r="G27" s="1417"/>
      <c r="H27" s="1415">
        <v>0</v>
      </c>
      <c r="I27" s="1413"/>
      <c r="J27" s="1415">
        <v>0</v>
      </c>
      <c r="K27" s="1415">
        <v>0</v>
      </c>
      <c r="L27" s="1415"/>
      <c r="M27" s="1442">
        <v>0</v>
      </c>
      <c r="N27" s="1415"/>
      <c r="O27" s="1415">
        <v>0</v>
      </c>
      <c r="P27" s="1415"/>
      <c r="Q27" s="1419">
        <v>0</v>
      </c>
      <c r="R27" s="1413"/>
      <c r="S27" s="1415">
        <v>0</v>
      </c>
      <c r="T27" s="1425"/>
      <c r="U27" s="1415">
        <v>0</v>
      </c>
      <c r="V27" s="1423"/>
      <c r="W27" s="1415">
        <v>0</v>
      </c>
      <c r="X27" s="1415"/>
      <c r="Y27" s="1426"/>
      <c r="Z27" s="1518"/>
      <c r="AA27" s="676"/>
    </row>
    <row r="28" spans="1:27" s="312" customFormat="1" ht="9" customHeight="1" x14ac:dyDescent="0.15">
      <c r="A28" s="302"/>
      <c r="B28" s="302" t="s">
        <v>258</v>
      </c>
      <c r="C28" s="297"/>
      <c r="D28" s="1415">
        <v>0</v>
      </c>
      <c r="E28" s="1416"/>
      <c r="F28" s="1415">
        <v>0</v>
      </c>
      <c r="G28" s="1417"/>
      <c r="H28" s="1428">
        <v>0</v>
      </c>
      <c r="I28" s="1413"/>
      <c r="J28" s="1415">
        <v>0</v>
      </c>
      <c r="K28" s="1415">
        <v>0</v>
      </c>
      <c r="L28" s="1415"/>
      <c r="M28" s="1442">
        <v>0</v>
      </c>
      <c r="N28" s="1415"/>
      <c r="O28" s="1415">
        <v>0</v>
      </c>
      <c r="P28" s="1415"/>
      <c r="Q28" s="1419">
        <v>0</v>
      </c>
      <c r="R28" s="1413"/>
      <c r="S28" s="1415">
        <v>0</v>
      </c>
      <c r="T28" s="1429"/>
      <c r="U28" s="1415">
        <v>0</v>
      </c>
      <c r="V28" s="302"/>
      <c r="W28" s="1430">
        <v>0</v>
      </c>
      <c r="X28" s="1428"/>
      <c r="Y28" s="669"/>
      <c r="Z28" s="675"/>
      <c r="AA28" s="682"/>
    </row>
    <row r="29" spans="1:27" s="312" customFormat="1" ht="9" customHeight="1" x14ac:dyDescent="0.15">
      <c r="A29" s="2603"/>
      <c r="B29" s="2604"/>
      <c r="C29" s="317"/>
      <c r="D29" s="1431">
        <f>SUM(D21:D28)</f>
        <v>52763</v>
      </c>
      <c r="E29" s="1432"/>
      <c r="F29" s="1431">
        <f>SUM(F21:F28)</f>
        <v>11125</v>
      </c>
      <c r="G29" s="1433"/>
      <c r="H29" s="1431">
        <v>66</v>
      </c>
      <c r="I29" s="1434"/>
      <c r="J29" s="1435">
        <f>SUM(J21:J28)</f>
        <v>59748</v>
      </c>
      <c r="K29" s="1436">
        <v>0.04</v>
      </c>
      <c r="L29" s="1436"/>
      <c r="M29" s="1443">
        <f>SUM(M21:M28)</f>
        <v>1641</v>
      </c>
      <c r="N29" s="1434"/>
      <c r="O29" s="1431">
        <v>8</v>
      </c>
      <c r="P29" s="1431"/>
      <c r="Q29" s="1437">
        <v>2.8</v>
      </c>
      <c r="R29" s="1434"/>
      <c r="S29" s="1435">
        <f>SUM(S21:S28)</f>
        <v>1634</v>
      </c>
      <c r="T29" s="1438"/>
      <c r="U29" s="1431">
        <v>3</v>
      </c>
      <c r="V29" s="1434"/>
      <c r="W29" s="1439">
        <f>SUM(W21:W28)</f>
        <v>2</v>
      </c>
      <c r="X29" s="1439"/>
      <c r="Y29" s="1431">
        <v>0</v>
      </c>
      <c r="Z29" s="1440"/>
      <c r="AA29" s="684"/>
    </row>
    <row r="30" spans="1:27" s="279" customFormat="1" ht="9" customHeight="1" x14ac:dyDescent="0.15">
      <c r="A30" s="2582" t="s">
        <v>191</v>
      </c>
      <c r="B30" s="2582"/>
      <c r="C30" s="297"/>
      <c r="D30" s="1412"/>
      <c r="E30" s="672"/>
      <c r="F30" s="1412"/>
      <c r="G30" s="302"/>
      <c r="H30" s="672"/>
      <c r="I30" s="302"/>
      <c r="J30" s="1412"/>
      <c r="K30" s="671"/>
      <c r="L30" s="671"/>
      <c r="M30" s="1412"/>
      <c r="N30" s="302"/>
      <c r="O30" s="1412"/>
      <c r="P30" s="1412"/>
      <c r="Q30" s="305"/>
      <c r="R30" s="302"/>
      <c r="S30" s="672"/>
      <c r="T30" s="672"/>
      <c r="U30" s="1412"/>
      <c r="V30" s="302"/>
      <c r="W30" s="1412"/>
      <c r="X30" s="1412"/>
      <c r="Y30" s="1412"/>
      <c r="Z30" s="1441"/>
      <c r="AA30" s="687"/>
    </row>
    <row r="31" spans="1:27" s="279" customFormat="1" ht="9" customHeight="1" x14ac:dyDescent="0.15">
      <c r="A31" s="302"/>
      <c r="B31" s="302" t="s">
        <v>251</v>
      </c>
      <c r="C31" s="297"/>
      <c r="D31" s="1415">
        <v>13167</v>
      </c>
      <c r="E31" s="1416"/>
      <c r="F31" s="1415">
        <v>64108</v>
      </c>
      <c r="G31" s="1417"/>
      <c r="H31" s="1415">
        <v>99</v>
      </c>
      <c r="I31" s="1413"/>
      <c r="J31" s="1415">
        <v>76750</v>
      </c>
      <c r="K31" s="1418">
        <v>0.06</v>
      </c>
      <c r="L31" s="1418"/>
      <c r="M31" s="1415">
        <v>390</v>
      </c>
      <c r="N31" s="1415"/>
      <c r="O31" s="1415">
        <v>9</v>
      </c>
      <c r="P31" s="1415"/>
      <c r="Q31" s="1419">
        <v>0.3</v>
      </c>
      <c r="R31" s="1413"/>
      <c r="S31" s="1415">
        <v>2341</v>
      </c>
      <c r="T31" s="1420"/>
      <c r="U31" s="1415">
        <v>3</v>
      </c>
      <c r="V31" s="1413"/>
      <c r="W31" s="1415">
        <v>5</v>
      </c>
      <c r="X31" s="1428"/>
      <c r="Y31" s="669"/>
      <c r="Z31" s="675"/>
      <c r="AA31" s="676"/>
    </row>
    <row r="32" spans="1:27" s="279" customFormat="1" ht="9" customHeight="1" x14ac:dyDescent="0.15">
      <c r="A32" s="1514"/>
      <c r="B32" s="1514" t="s">
        <v>252</v>
      </c>
      <c r="C32" s="1515"/>
      <c r="D32" s="1415">
        <v>1413</v>
      </c>
      <c r="E32" s="1416"/>
      <c r="F32" s="1415">
        <v>3071</v>
      </c>
      <c r="G32" s="1417"/>
      <c r="H32" s="1415">
        <v>89</v>
      </c>
      <c r="I32" s="1413"/>
      <c r="J32" s="1415">
        <v>4162</v>
      </c>
      <c r="K32" s="1418">
        <v>0.17</v>
      </c>
      <c r="L32" s="1418"/>
      <c r="M32" s="1415">
        <v>79</v>
      </c>
      <c r="N32" s="1415"/>
      <c r="O32" s="1415">
        <v>7</v>
      </c>
      <c r="P32" s="1415"/>
      <c r="Q32" s="1419">
        <v>0.7</v>
      </c>
      <c r="R32" s="1413"/>
      <c r="S32" s="1415">
        <v>200</v>
      </c>
      <c r="T32" s="1425"/>
      <c r="U32" s="1415">
        <v>5</v>
      </c>
      <c r="V32" s="1423"/>
      <c r="W32" s="1415">
        <v>0</v>
      </c>
      <c r="X32" s="1415"/>
      <c r="Y32" s="1426"/>
      <c r="Z32" s="1518"/>
      <c r="AA32" s="676"/>
    </row>
    <row r="33" spans="1:27" s="279" customFormat="1" ht="9" customHeight="1" x14ac:dyDescent="0.15">
      <c r="A33" s="302"/>
      <c r="B33" s="302" t="s">
        <v>253</v>
      </c>
      <c r="C33" s="297"/>
      <c r="D33" s="1415">
        <v>75</v>
      </c>
      <c r="E33" s="1416"/>
      <c r="F33" s="1415">
        <v>642</v>
      </c>
      <c r="G33" s="1417"/>
      <c r="H33" s="1415">
        <v>65</v>
      </c>
      <c r="I33" s="1413"/>
      <c r="J33" s="1415">
        <v>494</v>
      </c>
      <c r="K33" s="1418">
        <v>0.33</v>
      </c>
      <c r="L33" s="1418"/>
      <c r="M33" s="1415">
        <v>26</v>
      </c>
      <c r="N33" s="1415"/>
      <c r="O33" s="1415">
        <v>6</v>
      </c>
      <c r="P33" s="1415"/>
      <c r="Q33" s="1419">
        <v>1</v>
      </c>
      <c r="R33" s="1413"/>
      <c r="S33" s="1415">
        <v>30</v>
      </c>
      <c r="T33" s="1425"/>
      <c r="U33" s="1415">
        <v>6</v>
      </c>
      <c r="V33" s="1423"/>
      <c r="W33" s="1415">
        <v>0</v>
      </c>
      <c r="X33" s="1428"/>
      <c r="Y33" s="669"/>
      <c r="Z33" s="675"/>
      <c r="AA33" s="676"/>
    </row>
    <row r="34" spans="1:27" s="279" customFormat="1" ht="9" customHeight="1" x14ac:dyDescent="0.15">
      <c r="A34" s="1514"/>
      <c r="B34" s="1514" t="s">
        <v>254</v>
      </c>
      <c r="C34" s="1515"/>
      <c r="D34" s="1442">
        <v>34</v>
      </c>
      <c r="E34" s="1416"/>
      <c r="F34" s="1415">
        <v>169</v>
      </c>
      <c r="G34" s="1417"/>
      <c r="H34" s="1415">
        <v>84</v>
      </c>
      <c r="I34" s="1413"/>
      <c r="J34" s="1415">
        <v>177</v>
      </c>
      <c r="K34" s="1418">
        <v>0.73</v>
      </c>
      <c r="L34" s="1418"/>
      <c r="M34" s="1415">
        <v>33</v>
      </c>
      <c r="N34" s="1415"/>
      <c r="O34" s="1442">
        <v>12</v>
      </c>
      <c r="P34" s="1415"/>
      <c r="Q34" s="1419">
        <v>0.3</v>
      </c>
      <c r="R34" s="1413"/>
      <c r="S34" s="1415">
        <v>31</v>
      </c>
      <c r="T34" s="1425"/>
      <c r="U34" s="1415">
        <v>18</v>
      </c>
      <c r="V34" s="1423"/>
      <c r="W34" s="1415">
        <v>0</v>
      </c>
      <c r="X34" s="1415"/>
      <c r="Y34" s="1426"/>
      <c r="Z34" s="1518"/>
      <c r="AA34" s="676"/>
    </row>
    <row r="35" spans="1:27" s="279" customFormat="1" ht="9" customHeight="1" x14ac:dyDescent="0.15">
      <c r="A35" s="302"/>
      <c r="B35" s="302" t="s">
        <v>255</v>
      </c>
      <c r="C35" s="297"/>
      <c r="D35" s="1415">
        <v>40</v>
      </c>
      <c r="E35" s="1416"/>
      <c r="F35" s="1415">
        <v>245</v>
      </c>
      <c r="G35" s="1417"/>
      <c r="H35" s="1415">
        <v>100</v>
      </c>
      <c r="I35" s="1413"/>
      <c r="J35" s="1415">
        <v>284</v>
      </c>
      <c r="K35" s="1418">
        <v>2.2999999999999998</v>
      </c>
      <c r="L35" s="1418"/>
      <c r="M35" s="1415">
        <v>20</v>
      </c>
      <c r="N35" s="1415"/>
      <c r="O35" s="1415">
        <v>6</v>
      </c>
      <c r="P35" s="1415"/>
      <c r="Q35" s="1419">
        <v>0.2</v>
      </c>
      <c r="R35" s="1413"/>
      <c r="S35" s="1415">
        <v>47</v>
      </c>
      <c r="T35" s="1425"/>
      <c r="U35" s="1415">
        <v>17</v>
      </c>
      <c r="V35" s="1423"/>
      <c r="W35" s="1415">
        <v>0</v>
      </c>
      <c r="X35" s="1428"/>
      <c r="Y35" s="669"/>
      <c r="Z35" s="675"/>
      <c r="AA35" s="676"/>
    </row>
    <row r="36" spans="1:27" s="279" customFormat="1" ht="9" customHeight="1" x14ac:dyDescent="0.15">
      <c r="A36" s="1514"/>
      <c r="B36" s="1514" t="s">
        <v>256</v>
      </c>
      <c r="C36" s="1515"/>
      <c r="D36" s="1415">
        <v>631</v>
      </c>
      <c r="E36" s="1416"/>
      <c r="F36" s="1415">
        <v>28</v>
      </c>
      <c r="G36" s="1417"/>
      <c r="H36" s="1415">
        <v>93</v>
      </c>
      <c r="I36" s="1413"/>
      <c r="J36" s="1415">
        <v>657</v>
      </c>
      <c r="K36" s="1418">
        <v>6.08</v>
      </c>
      <c r="L36" s="1418"/>
      <c r="M36" s="1415">
        <v>211</v>
      </c>
      <c r="N36" s="1415"/>
      <c r="O36" s="1415">
        <v>12</v>
      </c>
      <c r="P36" s="1415"/>
      <c r="Q36" s="1419">
        <v>2.4</v>
      </c>
      <c r="R36" s="1413"/>
      <c r="S36" s="1415">
        <v>307</v>
      </c>
      <c r="T36" s="1425"/>
      <c r="U36" s="1415">
        <v>47</v>
      </c>
      <c r="V36" s="1423"/>
      <c r="W36" s="1415">
        <v>5</v>
      </c>
      <c r="X36" s="1415"/>
      <c r="Y36" s="1426"/>
      <c r="Z36" s="1518"/>
      <c r="AA36" s="676"/>
    </row>
    <row r="37" spans="1:27" s="279" customFormat="1" ht="9" customHeight="1" x14ac:dyDescent="0.15">
      <c r="A37" s="1514"/>
      <c r="B37" s="1514" t="s">
        <v>257</v>
      </c>
      <c r="C37" s="1515"/>
      <c r="D37" s="1415">
        <v>0</v>
      </c>
      <c r="E37" s="1416"/>
      <c r="F37" s="1415">
        <v>0</v>
      </c>
      <c r="G37" s="1417"/>
      <c r="H37" s="1415">
        <v>0</v>
      </c>
      <c r="I37" s="1413"/>
      <c r="J37" s="1415">
        <v>0</v>
      </c>
      <c r="K37" s="1418">
        <v>17.059999999999999</v>
      </c>
      <c r="L37" s="1415"/>
      <c r="M37" s="1415">
        <v>1</v>
      </c>
      <c r="N37" s="1415"/>
      <c r="O37" s="1415">
        <v>40</v>
      </c>
      <c r="P37" s="1415"/>
      <c r="Q37" s="1419">
        <v>0.1</v>
      </c>
      <c r="R37" s="1413"/>
      <c r="S37" s="1415">
        <v>0</v>
      </c>
      <c r="T37" s="1425"/>
      <c r="U37" s="1415" t="s">
        <v>125</v>
      </c>
      <c r="V37" s="1423"/>
      <c r="W37" s="1415">
        <v>0</v>
      </c>
      <c r="X37" s="1415"/>
      <c r="Y37" s="1426"/>
      <c r="Z37" s="1518"/>
      <c r="AA37" s="676"/>
    </row>
    <row r="38" spans="1:27" s="279" customFormat="1" ht="9" customHeight="1" x14ac:dyDescent="0.15">
      <c r="A38" s="302"/>
      <c r="B38" s="302" t="s">
        <v>258</v>
      </c>
      <c r="C38" s="297"/>
      <c r="D38" s="1415">
        <v>0</v>
      </c>
      <c r="E38" s="1416"/>
      <c r="F38" s="1415">
        <v>0</v>
      </c>
      <c r="G38" s="1417"/>
      <c r="H38" s="1428">
        <v>0</v>
      </c>
      <c r="I38" s="1413"/>
      <c r="J38" s="1415">
        <v>0</v>
      </c>
      <c r="K38" s="1415">
        <v>0</v>
      </c>
      <c r="L38" s="1415"/>
      <c r="M38" s="1415">
        <v>0</v>
      </c>
      <c r="N38" s="1415"/>
      <c r="O38" s="1415">
        <v>0</v>
      </c>
      <c r="P38" s="1415"/>
      <c r="Q38" s="1419">
        <v>0</v>
      </c>
      <c r="R38" s="1413"/>
      <c r="S38" s="1415">
        <v>0</v>
      </c>
      <c r="T38" s="1429"/>
      <c r="U38" s="1415">
        <v>0</v>
      </c>
      <c r="V38" s="302"/>
      <c r="W38" s="1430">
        <v>0</v>
      </c>
      <c r="X38" s="1428"/>
      <c r="Y38" s="669"/>
      <c r="Z38" s="1520"/>
      <c r="AA38" s="682"/>
    </row>
    <row r="39" spans="1:27" s="279" customFormat="1" ht="9" customHeight="1" x14ac:dyDescent="0.15">
      <c r="A39" s="2603"/>
      <c r="B39" s="2604"/>
      <c r="C39" s="317"/>
      <c r="D39" s="1431">
        <f>SUM(D31:D38)</f>
        <v>15360</v>
      </c>
      <c r="E39" s="1432"/>
      <c r="F39" s="1431">
        <f>SUM(F31:F38)</f>
        <v>68263</v>
      </c>
      <c r="G39" s="1433"/>
      <c r="H39" s="1431">
        <v>98</v>
      </c>
      <c r="I39" s="1434"/>
      <c r="J39" s="1435">
        <f>SUM(J31:J38)</f>
        <v>82524</v>
      </c>
      <c r="K39" s="1436">
        <v>0.13</v>
      </c>
      <c r="L39" s="1436"/>
      <c r="M39" s="1431">
        <f>SUM(M31:M38)</f>
        <v>760</v>
      </c>
      <c r="N39" s="1434"/>
      <c r="O39" s="1431">
        <v>9</v>
      </c>
      <c r="P39" s="1431"/>
      <c r="Q39" s="1437">
        <v>0</v>
      </c>
      <c r="R39" s="1434"/>
      <c r="S39" s="1435">
        <f>SUM(S31:S38)</f>
        <v>2956</v>
      </c>
      <c r="T39" s="1438"/>
      <c r="U39" s="1431">
        <v>4</v>
      </c>
      <c r="V39" s="1434"/>
      <c r="W39" s="1439">
        <f>SUM(W31:W38)</f>
        <v>10</v>
      </c>
      <c r="X39" s="1439"/>
      <c r="Y39" s="1431">
        <v>1</v>
      </c>
      <c r="Z39" s="1445"/>
      <c r="AA39" s="682"/>
    </row>
    <row r="40" spans="1:27" s="324" customFormat="1" ht="6" customHeight="1" x14ac:dyDescent="0.15">
      <c r="A40" s="2579"/>
      <c r="B40" s="2579"/>
      <c r="C40" s="2579"/>
      <c r="D40" s="2579"/>
      <c r="E40" s="2579"/>
      <c r="F40" s="2579"/>
      <c r="G40" s="2579"/>
      <c r="H40" s="2579"/>
      <c r="I40" s="2579"/>
      <c r="J40" s="2579"/>
      <c r="K40" s="2579"/>
      <c r="L40" s="2579"/>
      <c r="M40" s="2579"/>
      <c r="N40" s="2579"/>
      <c r="O40" s="2579"/>
      <c r="P40" s="2579"/>
      <c r="Q40" s="2579"/>
      <c r="R40" s="2579"/>
      <c r="S40" s="2579"/>
      <c r="T40" s="2579"/>
      <c r="U40" s="2579"/>
      <c r="V40" s="2579"/>
      <c r="W40" s="2579"/>
      <c r="X40" s="2579"/>
      <c r="Y40" s="2579"/>
      <c r="Z40" s="325"/>
      <c r="AA40" s="325"/>
    </row>
    <row r="41" spans="1:27" s="279" customFormat="1" ht="7.5" customHeight="1" x14ac:dyDescent="0.15">
      <c r="A41" s="2599" t="s">
        <v>930</v>
      </c>
      <c r="B41" s="2599"/>
      <c r="C41" s="2599"/>
      <c r="D41" s="2599"/>
      <c r="E41" s="2599"/>
      <c r="F41" s="2599"/>
      <c r="G41" s="2599"/>
      <c r="H41" s="2599"/>
      <c r="I41" s="2599"/>
      <c r="J41" s="2599"/>
      <c r="K41" s="2599"/>
      <c r="L41" s="2599"/>
      <c r="M41" s="2599"/>
      <c r="N41" s="2599"/>
      <c r="O41" s="2599"/>
      <c r="P41" s="2599"/>
      <c r="Q41" s="2599"/>
      <c r="R41" s="2599"/>
      <c r="S41" s="2599"/>
      <c r="T41" s="2599"/>
      <c r="U41" s="2599"/>
      <c r="V41" s="2599"/>
      <c r="W41" s="2599"/>
      <c r="X41" s="2599"/>
      <c r="Y41" s="2599"/>
      <c r="Z41" s="2599"/>
      <c r="AA41" s="2599"/>
    </row>
  </sheetData>
  <mergeCells count="25">
    <mergeCell ref="A1:AA1"/>
    <mergeCell ref="E8:F8"/>
    <mergeCell ref="A40:Y40"/>
    <mergeCell ref="A39:B39"/>
    <mergeCell ref="A30:B30"/>
    <mergeCell ref="A10:B10"/>
    <mergeCell ref="A20:B20"/>
    <mergeCell ref="C8:D8"/>
    <mergeCell ref="A9:B9"/>
    <mergeCell ref="A19:B19"/>
    <mergeCell ref="A29:B29"/>
    <mergeCell ref="A3:B3"/>
    <mergeCell ref="C3:AA3"/>
    <mergeCell ref="A41:AA41"/>
    <mergeCell ref="I6:J6"/>
    <mergeCell ref="I7:J7"/>
    <mergeCell ref="I8:J8"/>
    <mergeCell ref="C5:D5"/>
    <mergeCell ref="C6:D6"/>
    <mergeCell ref="E5:F5"/>
    <mergeCell ref="E6:F6"/>
    <mergeCell ref="A8:B8"/>
    <mergeCell ref="N7:O7"/>
    <mergeCell ref="C7:D7"/>
    <mergeCell ref="E7:F7"/>
  </mergeCells>
  <pageMargins left="0.5" right="0.5" top="0.5" bottom="0.5"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zoomScaleSheetLayoutView="100" workbookViewId="0">
      <selection activeCell="K18" sqref="K18"/>
    </sheetView>
  </sheetViews>
  <sheetFormatPr defaultColWidth="10.28515625" defaultRowHeight="11.25" x14ac:dyDescent="0.2"/>
  <cols>
    <col min="1" max="1" width="2.140625" style="1578" customWidth="1"/>
    <col min="2" max="2" width="17.140625" style="1578" customWidth="1"/>
    <col min="3" max="3" width="7.85546875" style="1578" customWidth="1"/>
    <col min="4" max="4" width="2.140625" style="1578" customWidth="1"/>
    <col min="5" max="5" width="68.5703125" style="1578" customWidth="1"/>
    <col min="6" max="6" width="10" style="1578" customWidth="1"/>
    <col min="7" max="7" width="17.140625" style="1578" customWidth="1"/>
    <col min="8" max="8" width="12.140625" style="1578" customWidth="1"/>
    <col min="9" max="9" width="10.28515625" style="1579" customWidth="1"/>
    <col min="10" max="10" width="10.28515625" style="1578" customWidth="1"/>
    <col min="11" max="16384" width="10.28515625" style="1578"/>
  </cols>
  <sheetData>
    <row r="1" spans="1:8" ht="16.5" customHeight="1" x14ac:dyDescent="0.3">
      <c r="A1" s="2251" t="s">
        <v>941</v>
      </c>
      <c r="B1" s="2251"/>
      <c r="C1" s="2251"/>
      <c r="D1" s="2251"/>
      <c r="E1" s="2251"/>
      <c r="F1" s="2251"/>
      <c r="G1" s="2251"/>
      <c r="H1" s="2251"/>
    </row>
    <row r="2" spans="1:8" s="1549" customFormat="1" ht="3.75" customHeight="1" x14ac:dyDescent="0.15">
      <c r="A2" s="2254"/>
      <c r="B2" s="2254"/>
      <c r="C2" s="2254"/>
      <c r="D2" s="2254"/>
      <c r="E2" s="2254"/>
      <c r="F2" s="2254"/>
      <c r="G2" s="2254"/>
      <c r="H2" s="2254"/>
    </row>
    <row r="3" spans="1:8" ht="14.25" customHeight="1" x14ac:dyDescent="0.25">
      <c r="A3" s="2253" t="s">
        <v>982</v>
      </c>
      <c r="B3" s="2253"/>
      <c r="C3" s="2253"/>
      <c r="D3" s="2253"/>
      <c r="E3" s="2253"/>
      <c r="F3" s="2253"/>
      <c r="G3" s="2253"/>
      <c r="H3" s="2253"/>
    </row>
    <row r="4" spans="1:8" s="1549" customFormat="1" ht="4.5" customHeight="1" x14ac:dyDescent="0.15">
      <c r="A4" s="2254"/>
      <c r="B4" s="2254"/>
      <c r="C4" s="2254"/>
      <c r="D4" s="2254"/>
      <c r="E4" s="2254"/>
      <c r="F4" s="2254"/>
      <c r="G4" s="2254"/>
      <c r="H4" s="2254"/>
    </row>
    <row r="5" spans="1:8" ht="34.5" customHeight="1" x14ac:dyDescent="0.2">
      <c r="A5" s="2275" t="s">
        <v>983</v>
      </c>
      <c r="B5" s="2275"/>
      <c r="C5" s="2275"/>
      <c r="D5" s="2275"/>
      <c r="E5" s="2275"/>
      <c r="F5" s="2275"/>
      <c r="G5" s="2275"/>
      <c r="H5" s="2275"/>
    </row>
    <row r="6" spans="1:8" ht="57.75" customHeight="1" x14ac:dyDescent="0.2">
      <c r="A6" s="2266" t="s">
        <v>1270</v>
      </c>
      <c r="B6" s="2266"/>
      <c r="C6" s="2266"/>
      <c r="D6" s="2266"/>
      <c r="E6" s="2266"/>
      <c r="F6" s="2266"/>
      <c r="G6" s="2266"/>
      <c r="H6" s="2266"/>
    </row>
    <row r="7" spans="1:8" ht="7.5" customHeight="1" x14ac:dyDescent="0.2">
      <c r="A7" s="2267"/>
      <c r="B7" s="2267"/>
      <c r="C7" s="2267"/>
      <c r="D7" s="2267"/>
      <c r="E7" s="2267"/>
      <c r="F7" s="2267"/>
      <c r="G7" s="2267"/>
      <c r="H7" s="2267"/>
    </row>
    <row r="8" spans="1:8" ht="10.5" customHeight="1" x14ac:dyDescent="0.2">
      <c r="A8" s="2260"/>
      <c r="B8" s="2261"/>
      <c r="C8" s="1550"/>
      <c r="D8" s="1551"/>
      <c r="E8" s="1552"/>
      <c r="F8" s="1553"/>
      <c r="G8" s="1553"/>
      <c r="H8" s="1554" t="s">
        <v>984</v>
      </c>
    </row>
    <row r="9" spans="1:8" ht="10.5" customHeight="1" x14ac:dyDescent="0.2">
      <c r="A9" s="2258"/>
      <c r="B9" s="2259"/>
      <c r="C9" s="1557"/>
      <c r="D9" s="1558"/>
      <c r="E9" s="1559"/>
      <c r="F9" s="1560" t="s">
        <v>985</v>
      </c>
      <c r="G9" s="1560" t="s">
        <v>986</v>
      </c>
      <c r="H9" s="1560" t="s">
        <v>987</v>
      </c>
    </row>
    <row r="10" spans="1:8" ht="10.5" customHeight="1" x14ac:dyDescent="0.2">
      <c r="A10" s="2262" t="s">
        <v>988</v>
      </c>
      <c r="B10" s="2263"/>
      <c r="C10" s="1560" t="s">
        <v>989</v>
      </c>
      <c r="D10" s="1558"/>
      <c r="E10" s="1561" t="s">
        <v>990</v>
      </c>
      <c r="F10" s="1560" t="s">
        <v>991</v>
      </c>
      <c r="G10" s="1560" t="s">
        <v>991</v>
      </c>
      <c r="H10" s="1562" t="s">
        <v>992</v>
      </c>
    </row>
    <row r="11" spans="1:8" ht="10.5" customHeight="1" x14ac:dyDescent="0.2">
      <c r="A11" s="2264"/>
      <c r="B11" s="2265"/>
      <c r="C11" s="1563"/>
      <c r="D11" s="1564"/>
      <c r="E11" s="1565"/>
      <c r="F11" s="2255" t="s">
        <v>993</v>
      </c>
      <c r="G11" s="2256"/>
      <c r="H11" s="2257"/>
    </row>
    <row r="12" spans="1:8" ht="10.5" customHeight="1" x14ac:dyDescent="0.2">
      <c r="A12" s="2268" t="s">
        <v>994</v>
      </c>
      <c r="B12" s="2269"/>
      <c r="C12" s="1566" t="s">
        <v>995</v>
      </c>
      <c r="D12" s="2258" t="s">
        <v>996</v>
      </c>
      <c r="E12" s="2259"/>
      <c r="F12" s="1567">
        <v>3</v>
      </c>
      <c r="G12" s="1554"/>
      <c r="H12" s="1568"/>
    </row>
    <row r="13" spans="1:8" ht="10.5" customHeight="1" x14ac:dyDescent="0.2">
      <c r="A13" s="2270"/>
      <c r="B13" s="2271"/>
      <c r="C13" s="1566" t="s">
        <v>997</v>
      </c>
      <c r="D13" s="2258" t="s">
        <v>998</v>
      </c>
      <c r="E13" s="2259"/>
      <c r="F13" s="1566"/>
      <c r="G13" s="1569" t="s">
        <v>999</v>
      </c>
      <c r="H13" s="1570"/>
    </row>
    <row r="14" spans="1:8" ht="10.5" customHeight="1" x14ac:dyDescent="0.2">
      <c r="A14" s="2270"/>
      <c r="B14" s="2271"/>
      <c r="C14" s="1566"/>
      <c r="D14" s="1555"/>
      <c r="E14" s="1556"/>
      <c r="F14" s="1566"/>
      <c r="G14" s="1569" t="s">
        <v>1000</v>
      </c>
      <c r="H14" s="1570"/>
    </row>
    <row r="15" spans="1:8" ht="10.5" customHeight="1" x14ac:dyDescent="0.2">
      <c r="A15" s="2272"/>
      <c r="B15" s="2273"/>
      <c r="C15" s="1571" t="s">
        <v>1001</v>
      </c>
      <c r="D15" s="2264" t="s">
        <v>1002</v>
      </c>
      <c r="E15" s="2265"/>
      <c r="F15" s="1571">
        <v>4</v>
      </c>
      <c r="G15" s="1571"/>
      <c r="H15" s="1572"/>
    </row>
    <row r="16" spans="1:8" ht="10.5" customHeight="1" x14ac:dyDescent="0.2">
      <c r="A16" s="2268" t="s">
        <v>1003</v>
      </c>
      <c r="B16" s="2269"/>
      <c r="C16" s="1566" t="s">
        <v>1004</v>
      </c>
      <c r="D16" s="2260" t="s">
        <v>1005</v>
      </c>
      <c r="E16" s="2261"/>
      <c r="F16" s="1566">
        <v>6</v>
      </c>
      <c r="G16" s="1566"/>
      <c r="H16" s="1570"/>
    </row>
    <row r="17" spans="1:8" ht="10.5" customHeight="1" x14ac:dyDescent="0.2">
      <c r="A17" s="2270"/>
      <c r="B17" s="2271"/>
      <c r="C17" s="1566"/>
      <c r="D17" s="1573"/>
      <c r="E17" s="1574" t="s">
        <v>1006</v>
      </c>
      <c r="F17" s="1566"/>
      <c r="G17" s="1566"/>
      <c r="H17" s="1570"/>
    </row>
    <row r="18" spans="1:8" ht="10.5" customHeight="1" x14ac:dyDescent="0.2">
      <c r="A18" s="2270"/>
      <c r="B18" s="2271"/>
      <c r="C18" s="1566" t="s">
        <v>1007</v>
      </c>
      <c r="D18" s="2258" t="s">
        <v>1008</v>
      </c>
      <c r="E18" s="2259"/>
      <c r="F18" s="1566">
        <v>7</v>
      </c>
      <c r="G18" s="1566"/>
      <c r="H18" s="1570"/>
    </row>
    <row r="19" spans="1:8" ht="10.5" customHeight="1" x14ac:dyDescent="0.2">
      <c r="A19" s="2270"/>
      <c r="B19" s="2271"/>
      <c r="C19" s="1566"/>
      <c r="D19" s="1555"/>
      <c r="E19" s="1574" t="s">
        <v>30</v>
      </c>
      <c r="F19" s="1566"/>
      <c r="G19" s="1566"/>
      <c r="H19" s="1570"/>
    </row>
    <row r="20" spans="1:8" ht="10.5" customHeight="1" x14ac:dyDescent="0.2">
      <c r="A20" s="2272"/>
      <c r="B20" s="2273"/>
      <c r="C20" s="1571" t="s">
        <v>1009</v>
      </c>
      <c r="D20" s="2264" t="s">
        <v>1010</v>
      </c>
      <c r="E20" s="2265"/>
      <c r="F20" s="1575" t="s">
        <v>1011</v>
      </c>
      <c r="G20" s="1571">
        <v>117</v>
      </c>
      <c r="H20" s="1572"/>
    </row>
    <row r="21" spans="1:8" ht="10.5" customHeight="1" x14ac:dyDescent="0.2">
      <c r="A21" s="2268" t="s">
        <v>1012</v>
      </c>
      <c r="B21" s="2269"/>
      <c r="C21" s="1553" t="s">
        <v>1013</v>
      </c>
      <c r="D21" s="2260" t="s">
        <v>1014</v>
      </c>
      <c r="E21" s="2261"/>
      <c r="F21" s="1566">
        <v>8</v>
      </c>
      <c r="G21" s="1566"/>
      <c r="H21" s="1570"/>
    </row>
    <row r="22" spans="1:8" ht="10.5" customHeight="1" x14ac:dyDescent="0.2">
      <c r="A22" s="2270"/>
      <c r="B22" s="2271"/>
      <c r="C22" s="1566" t="s">
        <v>1015</v>
      </c>
      <c r="D22" s="2258" t="s">
        <v>1016</v>
      </c>
      <c r="E22" s="2259"/>
      <c r="F22" s="1566">
        <v>10</v>
      </c>
      <c r="G22" s="1566"/>
      <c r="H22" s="1570"/>
    </row>
    <row r="23" spans="1:8" ht="10.5" customHeight="1" x14ac:dyDescent="0.2">
      <c r="A23" s="2270"/>
      <c r="B23" s="2271"/>
      <c r="C23" s="1566" t="s">
        <v>1017</v>
      </c>
      <c r="D23" s="2258" t="s">
        <v>1018</v>
      </c>
      <c r="E23" s="2259"/>
      <c r="F23" s="1566"/>
      <c r="G23" s="1566"/>
      <c r="H23" s="1570"/>
    </row>
    <row r="24" spans="1:8" ht="10.5" customHeight="1" x14ac:dyDescent="0.2">
      <c r="A24" s="2270"/>
      <c r="B24" s="2271"/>
      <c r="C24" s="1566" t="s">
        <v>1019</v>
      </c>
      <c r="D24" s="2258" t="s">
        <v>1020</v>
      </c>
      <c r="E24" s="2259"/>
      <c r="F24" s="1566">
        <v>13</v>
      </c>
      <c r="G24" s="1566"/>
      <c r="H24" s="1570"/>
    </row>
    <row r="25" spans="1:8" ht="10.5" customHeight="1" x14ac:dyDescent="0.2">
      <c r="A25" s="2270"/>
      <c r="B25" s="2271"/>
      <c r="C25" s="1566" t="s">
        <v>1021</v>
      </c>
      <c r="D25" s="2258" t="s">
        <v>1022</v>
      </c>
      <c r="E25" s="2259"/>
      <c r="F25" s="1566" t="s">
        <v>1023</v>
      </c>
      <c r="G25" s="1566"/>
      <c r="H25" s="1570"/>
    </row>
    <row r="26" spans="1:8" ht="10.5" customHeight="1" x14ac:dyDescent="0.2">
      <c r="A26" s="2272"/>
      <c r="B26" s="2273"/>
      <c r="C26" s="1571" t="s">
        <v>1024</v>
      </c>
      <c r="D26" s="2264" t="s">
        <v>1025</v>
      </c>
      <c r="E26" s="2265"/>
      <c r="F26" s="1571">
        <v>14</v>
      </c>
      <c r="G26" s="1571"/>
      <c r="H26" s="1572"/>
    </row>
    <row r="27" spans="1:8" ht="10.5" customHeight="1" x14ac:dyDescent="0.2">
      <c r="A27" s="2268" t="s">
        <v>981</v>
      </c>
      <c r="B27" s="2269"/>
      <c r="C27" s="1553" t="s">
        <v>1026</v>
      </c>
      <c r="D27" s="2260" t="s">
        <v>1027</v>
      </c>
      <c r="E27" s="2261"/>
      <c r="F27" s="1566">
        <v>15</v>
      </c>
      <c r="G27" s="1566"/>
      <c r="H27" s="1570"/>
    </row>
    <row r="28" spans="1:8" ht="10.5" customHeight="1" x14ac:dyDescent="0.2">
      <c r="A28" s="2272"/>
      <c r="B28" s="2273"/>
      <c r="C28" s="1571" t="s">
        <v>1028</v>
      </c>
      <c r="D28" s="2264" t="s">
        <v>1029</v>
      </c>
      <c r="E28" s="2265"/>
      <c r="F28" s="1571">
        <v>15</v>
      </c>
      <c r="G28" s="1571"/>
      <c r="H28" s="1572"/>
    </row>
    <row r="29" spans="1:8" ht="10.5" customHeight="1" x14ac:dyDescent="0.2">
      <c r="A29" s="2276" t="s">
        <v>83</v>
      </c>
      <c r="B29" s="2277"/>
      <c r="C29" s="1566" t="s">
        <v>1030</v>
      </c>
      <c r="D29" s="2258" t="s">
        <v>1031</v>
      </c>
      <c r="E29" s="2259"/>
      <c r="F29" s="1566"/>
      <c r="G29" s="1566">
        <v>51</v>
      </c>
      <c r="H29" s="1570"/>
    </row>
    <row r="30" spans="1:8" ht="10.5" customHeight="1" x14ac:dyDescent="0.2">
      <c r="A30" s="2276"/>
      <c r="B30" s="2277"/>
      <c r="C30" s="1566" t="s">
        <v>1032</v>
      </c>
      <c r="D30" s="2258" t="s">
        <v>1033</v>
      </c>
      <c r="E30" s="2259"/>
      <c r="F30" s="1566">
        <v>16</v>
      </c>
      <c r="G30" s="1566"/>
      <c r="H30" s="1570"/>
    </row>
    <row r="31" spans="1:8" ht="10.5" customHeight="1" x14ac:dyDescent="0.2">
      <c r="A31" s="2276"/>
      <c r="B31" s="2277"/>
      <c r="C31" s="1566" t="s">
        <v>1034</v>
      </c>
      <c r="D31" s="2258" t="s">
        <v>1035</v>
      </c>
      <c r="E31" s="2259"/>
      <c r="F31" s="1566">
        <v>16</v>
      </c>
      <c r="G31" s="1566"/>
      <c r="H31" s="1570"/>
    </row>
    <row r="32" spans="1:8" ht="10.5" customHeight="1" x14ac:dyDescent="0.2">
      <c r="A32" s="2276"/>
      <c r="B32" s="2277"/>
      <c r="C32" s="1566" t="s">
        <v>1036</v>
      </c>
      <c r="D32" s="2258" t="s">
        <v>1037</v>
      </c>
      <c r="E32" s="2259"/>
      <c r="F32" s="1566">
        <v>16</v>
      </c>
      <c r="G32" s="1566" t="s">
        <v>1038</v>
      </c>
      <c r="H32" s="1566" t="s">
        <v>1248</v>
      </c>
    </row>
    <row r="33" spans="1:8" ht="10.5" customHeight="1" x14ac:dyDescent="0.2">
      <c r="A33" s="2276"/>
      <c r="B33" s="2277"/>
      <c r="C33" s="1566" t="s">
        <v>1039</v>
      </c>
      <c r="D33" s="2258" t="s">
        <v>1040</v>
      </c>
      <c r="E33" s="2259"/>
      <c r="F33" s="1566"/>
      <c r="G33" s="1566" t="s">
        <v>1041</v>
      </c>
      <c r="H33" s="1570"/>
    </row>
    <row r="34" spans="1:8" ht="10.5" customHeight="1" x14ac:dyDescent="0.2">
      <c r="A34" s="2276"/>
      <c r="B34" s="2277"/>
      <c r="C34" s="1566" t="s">
        <v>1042</v>
      </c>
      <c r="D34" s="2258" t="s">
        <v>1043</v>
      </c>
      <c r="E34" s="2259"/>
      <c r="F34" s="1566">
        <v>17</v>
      </c>
      <c r="G34" s="1566"/>
      <c r="H34" s="1570"/>
    </row>
    <row r="35" spans="1:8" ht="10.5" customHeight="1" x14ac:dyDescent="0.2">
      <c r="A35" s="2276"/>
      <c r="B35" s="2277"/>
      <c r="C35" s="1566" t="s">
        <v>1044</v>
      </c>
      <c r="D35" s="2258" t="s">
        <v>1045</v>
      </c>
      <c r="E35" s="2259"/>
      <c r="F35" s="1566"/>
      <c r="G35" s="1566">
        <v>56</v>
      </c>
      <c r="H35" s="1570"/>
    </row>
    <row r="36" spans="1:8" ht="10.5" customHeight="1" x14ac:dyDescent="0.2">
      <c r="A36" s="2276"/>
      <c r="B36" s="2277"/>
      <c r="C36" s="1566" t="s">
        <v>1046</v>
      </c>
      <c r="D36" s="2258" t="s">
        <v>1047</v>
      </c>
      <c r="E36" s="2259"/>
      <c r="F36" s="1566">
        <v>18</v>
      </c>
      <c r="G36" s="1566"/>
      <c r="H36" s="1570"/>
    </row>
    <row r="37" spans="1:8" ht="10.5" customHeight="1" x14ac:dyDescent="0.2">
      <c r="A37" s="2276"/>
      <c r="B37" s="2277"/>
      <c r="C37" s="1566" t="s">
        <v>1048</v>
      </c>
      <c r="D37" s="2258" t="s">
        <v>1049</v>
      </c>
      <c r="E37" s="2259"/>
      <c r="F37" s="1566">
        <v>20</v>
      </c>
      <c r="G37" s="1566"/>
      <c r="H37" s="1570"/>
    </row>
    <row r="38" spans="1:8" ht="10.5" customHeight="1" x14ac:dyDescent="0.2">
      <c r="A38" s="2276"/>
      <c r="B38" s="2277"/>
      <c r="C38" s="1566" t="s">
        <v>1050</v>
      </c>
      <c r="D38" s="2258" t="s">
        <v>1051</v>
      </c>
      <c r="E38" s="2259"/>
      <c r="F38" s="1566"/>
      <c r="G38" s="1566" t="s">
        <v>1052</v>
      </c>
      <c r="H38" s="1570"/>
    </row>
    <row r="39" spans="1:8" ht="10.5" customHeight="1" x14ac:dyDescent="0.2">
      <c r="A39" s="2276"/>
      <c r="B39" s="2277"/>
      <c r="C39" s="1566" t="s">
        <v>1053</v>
      </c>
      <c r="D39" s="2258" t="s">
        <v>1054</v>
      </c>
      <c r="E39" s="2259"/>
      <c r="F39" s="1566">
        <v>22</v>
      </c>
      <c r="G39" s="1566"/>
      <c r="H39" s="1570"/>
    </row>
    <row r="40" spans="1:8" ht="10.5" customHeight="1" x14ac:dyDescent="0.2">
      <c r="A40" s="2276"/>
      <c r="B40" s="2277"/>
      <c r="C40" s="1566" t="s">
        <v>1055</v>
      </c>
      <c r="D40" s="2258" t="s">
        <v>1056</v>
      </c>
      <c r="E40" s="2259"/>
      <c r="F40" s="1566" t="s">
        <v>1057</v>
      </c>
      <c r="G40" s="1566"/>
      <c r="H40" s="1570"/>
    </row>
    <row r="41" spans="1:8" ht="10.5" customHeight="1" x14ac:dyDescent="0.2">
      <c r="A41" s="2276"/>
      <c r="B41" s="2277"/>
      <c r="C41" s="1566" t="s">
        <v>807</v>
      </c>
      <c r="D41" s="2258" t="s">
        <v>1058</v>
      </c>
      <c r="E41" s="2259"/>
      <c r="F41" s="1566">
        <v>5</v>
      </c>
      <c r="G41" s="1566"/>
      <c r="H41" s="1570"/>
    </row>
    <row r="42" spans="1:8" ht="10.5" customHeight="1" x14ac:dyDescent="0.2">
      <c r="A42" s="2276"/>
      <c r="B42" s="2277"/>
      <c r="C42" s="1566" t="s">
        <v>1059</v>
      </c>
      <c r="D42" s="2258" t="s">
        <v>1060</v>
      </c>
      <c r="E42" s="2259"/>
      <c r="F42" s="1566" t="s">
        <v>1061</v>
      </c>
      <c r="G42" s="1566"/>
      <c r="H42" s="1570"/>
    </row>
    <row r="43" spans="1:8" ht="10.5" customHeight="1" x14ac:dyDescent="0.2">
      <c r="A43" s="2278"/>
      <c r="B43" s="2279"/>
      <c r="C43" s="1571" t="s">
        <v>1062</v>
      </c>
      <c r="D43" s="2264" t="s">
        <v>1063</v>
      </c>
      <c r="E43" s="2265"/>
      <c r="F43" s="1571">
        <v>30</v>
      </c>
      <c r="G43" s="1571"/>
      <c r="H43" s="1572"/>
    </row>
    <row r="44" spans="1:8" ht="8.25" customHeight="1" x14ac:dyDescent="0.2">
      <c r="A44" s="2252"/>
      <c r="B44" s="2252"/>
      <c r="C44" s="2252"/>
      <c r="D44" s="2252"/>
      <c r="E44" s="2252"/>
      <c r="F44" s="2252"/>
      <c r="G44" s="2252"/>
      <c r="H44" s="2252"/>
    </row>
    <row r="45" spans="1:8" s="1576" customFormat="1" ht="8.25" customHeight="1" x14ac:dyDescent="0.15">
      <c r="A45" s="2274" t="s">
        <v>589</v>
      </c>
      <c r="B45" s="2274"/>
      <c r="C45" s="2274"/>
      <c r="D45" s="2274"/>
      <c r="E45" s="2274"/>
      <c r="F45" s="2274"/>
      <c r="G45" s="2274"/>
      <c r="H45" s="2274"/>
    </row>
  </sheetData>
  <mergeCells count="48">
    <mergeCell ref="A2:H2"/>
    <mergeCell ref="A29:B43"/>
    <mergeCell ref="D29:E29"/>
    <mergeCell ref="D30:E30"/>
    <mergeCell ref="D31:E31"/>
    <mergeCell ref="D35:E35"/>
    <mergeCell ref="D40:E40"/>
    <mergeCell ref="D41:E41"/>
    <mergeCell ref="D42:E42"/>
    <mergeCell ref="D39:E39"/>
    <mergeCell ref="D43:E43"/>
    <mergeCell ref="D22:E22"/>
    <mergeCell ref="D27:E27"/>
    <mergeCell ref="D28:E28"/>
    <mergeCell ref="D24:E24"/>
    <mergeCell ref="A27:B28"/>
    <mergeCell ref="A45:H45"/>
    <mergeCell ref="D15:E15"/>
    <mergeCell ref="A5:H5"/>
    <mergeCell ref="D12:E12"/>
    <mergeCell ref="A12:B15"/>
    <mergeCell ref="D20:E20"/>
    <mergeCell ref="D16:E16"/>
    <mergeCell ref="D18:E18"/>
    <mergeCell ref="A16:B20"/>
    <mergeCell ref="D32:E32"/>
    <mergeCell ref="D33:E33"/>
    <mergeCell ref="D34:E34"/>
    <mergeCell ref="D36:E36"/>
    <mergeCell ref="D37:E37"/>
    <mergeCell ref="D38:E38"/>
    <mergeCell ref="D26:E26"/>
    <mergeCell ref="A1:H1"/>
    <mergeCell ref="A44:H44"/>
    <mergeCell ref="A3:H3"/>
    <mergeCell ref="A4:H4"/>
    <mergeCell ref="F11:H11"/>
    <mergeCell ref="D13:E13"/>
    <mergeCell ref="A8:B8"/>
    <mergeCell ref="A9:B9"/>
    <mergeCell ref="A10:B10"/>
    <mergeCell ref="A11:B11"/>
    <mergeCell ref="A6:H6"/>
    <mergeCell ref="A7:H7"/>
    <mergeCell ref="D23:E23"/>
    <mergeCell ref="D25:E25"/>
    <mergeCell ref="A21:B26"/>
    <mergeCell ref="D21:E21"/>
  </mergeCells>
  <pageMargins left="0.5" right="0.5" top="0.5" bottom="0.5" header="0.3" footer="0.3"/>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zoomScaleNormal="100" zoomScaleSheetLayoutView="100" workbookViewId="0">
      <selection activeCell="X28" sqref="X28"/>
    </sheetView>
  </sheetViews>
  <sheetFormatPr defaultColWidth="9.140625" defaultRowHeight="9.75" customHeight="1" x14ac:dyDescent="0.2"/>
  <cols>
    <col min="1" max="1" width="2.140625" style="78" customWidth="1"/>
    <col min="2" max="2" width="32.140625" style="78" customWidth="1"/>
    <col min="3" max="3" width="1.710937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2.28515625" style="78" customWidth="1"/>
    <col min="15" max="15" width="5.7109375" style="78" customWidth="1"/>
    <col min="16" max="16" width="1.7109375" style="78" customWidth="1"/>
    <col min="17" max="17" width="7.570312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95</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3">
      <c r="C4" s="280"/>
      <c r="D4" s="649" t="s">
        <v>3</v>
      </c>
      <c r="E4" s="649"/>
      <c r="F4" s="649" t="s">
        <v>4</v>
      </c>
      <c r="G4" s="649"/>
      <c r="H4" s="649" t="s">
        <v>5</v>
      </c>
      <c r="I4" s="649"/>
      <c r="J4" s="649" t="s">
        <v>6</v>
      </c>
      <c r="K4" s="649" t="s">
        <v>7</v>
      </c>
      <c r="L4" s="649"/>
      <c r="M4" s="649" t="s">
        <v>8</v>
      </c>
      <c r="N4" s="649"/>
      <c r="O4" s="649" t="s">
        <v>9</v>
      </c>
      <c r="P4" s="649"/>
      <c r="Q4" s="649" t="s">
        <v>205</v>
      </c>
      <c r="R4" s="649"/>
      <c r="S4" s="649" t="s">
        <v>206</v>
      </c>
      <c r="T4" s="649"/>
      <c r="U4" s="649" t="s">
        <v>207</v>
      </c>
      <c r="V4" s="649"/>
      <c r="W4" s="649" t="s">
        <v>224</v>
      </c>
      <c r="X4" s="649"/>
      <c r="Y4" s="649" t="s">
        <v>225</v>
      </c>
      <c r="Z4" s="649"/>
      <c r="AA4" s="650"/>
    </row>
    <row r="5" spans="1:27" s="279" customFormat="1" ht="9" customHeight="1" x14ac:dyDescent="0.15">
      <c r="A5" s="82"/>
      <c r="B5" s="5"/>
      <c r="C5" s="2588" t="s">
        <v>226</v>
      </c>
      <c r="D5" s="2588"/>
      <c r="E5" s="2588" t="s">
        <v>227</v>
      </c>
      <c r="F5" s="2588"/>
      <c r="G5" s="651"/>
      <c r="H5" s="651"/>
      <c r="I5" s="651"/>
      <c r="J5" s="651"/>
      <c r="K5" s="651"/>
      <c r="L5" s="651"/>
      <c r="M5" s="651"/>
      <c r="N5" s="651"/>
      <c r="O5" s="651"/>
      <c r="P5" s="651"/>
      <c r="Q5" s="651"/>
      <c r="R5" s="651"/>
      <c r="S5" s="651"/>
      <c r="T5" s="651"/>
      <c r="U5" s="651"/>
      <c r="V5" s="651"/>
      <c r="W5" s="651"/>
      <c r="X5" s="651"/>
      <c r="Y5" s="651"/>
      <c r="Z5" s="651"/>
      <c r="AA5" s="651"/>
    </row>
    <row r="6" spans="1:27" s="279" customFormat="1" ht="9" customHeight="1" x14ac:dyDescent="0.15">
      <c r="A6" s="82"/>
      <c r="B6" s="5"/>
      <c r="C6" s="2588" t="s">
        <v>228</v>
      </c>
      <c r="D6" s="2588"/>
      <c r="E6" s="2588" t="s">
        <v>229</v>
      </c>
      <c r="F6" s="2588"/>
      <c r="G6" s="651"/>
      <c r="H6" s="651"/>
      <c r="I6" s="2588" t="s">
        <v>230</v>
      </c>
      <c r="J6" s="2588"/>
      <c r="K6" s="651"/>
      <c r="L6" s="651"/>
      <c r="M6" s="651" t="s">
        <v>231</v>
      </c>
      <c r="N6" s="651"/>
      <c r="O6" s="651"/>
      <c r="P6" s="651"/>
      <c r="Q6" s="651"/>
      <c r="R6" s="651"/>
      <c r="S6" s="651"/>
      <c r="T6" s="651"/>
      <c r="U6" s="651"/>
      <c r="V6" s="651"/>
      <c r="W6" s="651"/>
      <c r="X6" s="651"/>
      <c r="Y6" s="651"/>
      <c r="Z6" s="651"/>
      <c r="AA6" s="651"/>
    </row>
    <row r="7" spans="1:27" s="279" customFormat="1" ht="9" customHeight="1" x14ac:dyDescent="0.15">
      <c r="A7" s="82"/>
      <c r="B7" s="5"/>
      <c r="C7" s="2588" t="s">
        <v>232</v>
      </c>
      <c r="D7" s="2588"/>
      <c r="E7" s="2588" t="s">
        <v>147</v>
      </c>
      <c r="F7" s="2588"/>
      <c r="G7" s="651"/>
      <c r="H7" s="651" t="s">
        <v>233</v>
      </c>
      <c r="I7" s="2588" t="s">
        <v>234</v>
      </c>
      <c r="J7" s="2588"/>
      <c r="K7" s="651" t="s">
        <v>233</v>
      </c>
      <c r="L7" s="651"/>
      <c r="M7" s="652" t="s">
        <v>235</v>
      </c>
      <c r="N7" s="653"/>
      <c r="O7" s="651" t="s">
        <v>233</v>
      </c>
      <c r="P7" s="651"/>
      <c r="Q7" s="651" t="s">
        <v>233</v>
      </c>
      <c r="R7" s="651"/>
      <c r="S7" s="651"/>
      <c r="T7" s="651"/>
      <c r="U7" s="651" t="s">
        <v>109</v>
      </c>
      <c r="V7" s="2588" t="s">
        <v>237</v>
      </c>
      <c r="W7" s="2588"/>
      <c r="X7" s="651"/>
      <c r="Y7" s="651"/>
      <c r="Z7" s="651"/>
      <c r="AA7" s="651"/>
    </row>
    <row r="8" spans="1:27" s="279" customFormat="1" ht="9" customHeight="1" x14ac:dyDescent="0.15">
      <c r="A8" s="2585" t="s">
        <v>238</v>
      </c>
      <c r="B8" s="2585"/>
      <c r="C8" s="651"/>
      <c r="D8" s="654" t="s">
        <v>239</v>
      </c>
      <c r="E8" s="2589" t="s">
        <v>240</v>
      </c>
      <c r="F8" s="2589"/>
      <c r="G8" s="654"/>
      <c r="H8" s="654" t="s">
        <v>241</v>
      </c>
      <c r="I8" s="2589" t="s">
        <v>242</v>
      </c>
      <c r="J8" s="2589"/>
      <c r="K8" s="654" t="s">
        <v>243</v>
      </c>
      <c r="L8" s="654"/>
      <c r="M8" s="654" t="s">
        <v>244</v>
      </c>
      <c r="N8" s="287" t="s">
        <v>931</v>
      </c>
      <c r="O8" s="654" t="s">
        <v>245</v>
      </c>
      <c r="P8" s="655"/>
      <c r="Q8" s="654" t="s">
        <v>246</v>
      </c>
      <c r="R8" s="287" t="s">
        <v>33</v>
      </c>
      <c r="S8" s="654" t="s">
        <v>109</v>
      </c>
      <c r="T8" s="287" t="s">
        <v>39</v>
      </c>
      <c r="U8" s="654" t="s">
        <v>187</v>
      </c>
      <c r="V8" s="2589" t="s">
        <v>247</v>
      </c>
      <c r="W8" s="2589"/>
      <c r="X8" s="1622" t="s">
        <v>46</v>
      </c>
      <c r="Y8" s="654" t="s">
        <v>248</v>
      </c>
      <c r="Z8" s="1622" t="s">
        <v>46</v>
      </c>
      <c r="AA8" s="651"/>
    </row>
    <row r="9" spans="1:27" s="279" customFormat="1" ht="9" customHeight="1" x14ac:dyDescent="0.15">
      <c r="A9" s="2590" t="s">
        <v>496</v>
      </c>
      <c r="B9" s="2590"/>
      <c r="C9" s="656"/>
      <c r="D9" s="657"/>
      <c r="E9" s="658"/>
      <c r="F9" s="657"/>
      <c r="G9" s="659"/>
      <c r="H9" s="660"/>
      <c r="I9" s="661"/>
      <c r="J9" s="657"/>
      <c r="K9" s="662"/>
      <c r="L9" s="662"/>
      <c r="M9" s="657"/>
      <c r="N9" s="661"/>
      <c r="O9" s="663"/>
      <c r="P9" s="663"/>
      <c r="Q9" s="664"/>
      <c r="R9" s="661"/>
      <c r="S9" s="657"/>
      <c r="T9" s="657"/>
      <c r="U9" s="660"/>
      <c r="V9" s="661"/>
      <c r="W9" s="664"/>
      <c r="X9" s="657"/>
      <c r="Y9" s="664"/>
      <c r="Z9" s="657"/>
      <c r="AA9" s="665"/>
    </row>
    <row r="10" spans="1:27" s="312" customFormat="1" ht="9" customHeight="1" x14ac:dyDescent="0.15">
      <c r="A10" s="2582" t="s">
        <v>497</v>
      </c>
      <c r="B10" s="2582"/>
      <c r="C10" s="666"/>
      <c r="D10" s="667"/>
      <c r="E10" s="667"/>
      <c r="F10" s="667"/>
      <c r="G10" s="300"/>
      <c r="H10" s="668"/>
      <c r="I10" s="302"/>
      <c r="J10" s="669"/>
      <c r="K10" s="670"/>
      <c r="L10" s="670"/>
      <c r="M10" s="669"/>
      <c r="N10" s="302"/>
      <c r="O10" s="671"/>
      <c r="P10" s="671"/>
      <c r="Q10" s="672"/>
      <c r="R10" s="302"/>
      <c r="S10" s="669"/>
      <c r="T10" s="669"/>
      <c r="U10" s="668"/>
      <c r="V10" s="302"/>
      <c r="W10" s="305"/>
      <c r="X10" s="669"/>
      <c r="Y10" s="673"/>
      <c r="Z10" s="669"/>
      <c r="AA10" s="674"/>
    </row>
    <row r="11" spans="1:27" s="312" customFormat="1" ht="9" customHeight="1" x14ac:dyDescent="0.15">
      <c r="A11" s="302"/>
      <c r="B11" s="302" t="s">
        <v>251</v>
      </c>
      <c r="C11" s="297"/>
      <c r="D11" s="669">
        <v>74270</v>
      </c>
      <c r="E11" s="669"/>
      <c r="F11" s="669">
        <v>0</v>
      </c>
      <c r="G11" s="300"/>
      <c r="H11" s="669" t="s">
        <v>125</v>
      </c>
      <c r="I11" s="302"/>
      <c r="J11" s="669">
        <v>74270</v>
      </c>
      <c r="K11" s="1446">
        <v>0.01</v>
      </c>
      <c r="L11" s="1446"/>
      <c r="M11" s="669">
        <v>392979</v>
      </c>
      <c r="N11" s="302"/>
      <c r="O11" s="669">
        <v>5</v>
      </c>
      <c r="P11" s="669"/>
      <c r="Q11" s="669" t="s">
        <v>125</v>
      </c>
      <c r="R11" s="302"/>
      <c r="S11" s="669">
        <v>912</v>
      </c>
      <c r="T11" s="669"/>
      <c r="U11" s="669">
        <v>1</v>
      </c>
      <c r="V11" s="302"/>
      <c r="W11" s="669">
        <v>1</v>
      </c>
      <c r="X11" s="669"/>
      <c r="Y11" s="669"/>
      <c r="Z11" s="675"/>
      <c r="AA11" s="676"/>
    </row>
    <row r="12" spans="1:27" s="312" customFormat="1" ht="9" customHeight="1" x14ac:dyDescent="0.15">
      <c r="A12" s="1521"/>
      <c r="B12" s="1521" t="s">
        <v>252</v>
      </c>
      <c r="C12" s="1522"/>
      <c r="D12" s="1449">
        <v>0</v>
      </c>
      <c r="E12" s="1449"/>
      <c r="F12" s="1449">
        <v>0</v>
      </c>
      <c r="G12" s="1450"/>
      <c r="H12" s="1449">
        <v>0</v>
      </c>
      <c r="I12" s="1451"/>
      <c r="J12" s="1449">
        <v>0</v>
      </c>
      <c r="K12" s="1452">
        <v>0</v>
      </c>
      <c r="L12" s="1452"/>
      <c r="M12" s="1449">
        <v>0</v>
      </c>
      <c r="N12" s="1451"/>
      <c r="O12" s="1449">
        <v>0</v>
      </c>
      <c r="P12" s="1449"/>
      <c r="Q12" s="1449">
        <v>0</v>
      </c>
      <c r="R12" s="1451"/>
      <c r="S12" s="1449">
        <v>0</v>
      </c>
      <c r="T12" s="1449"/>
      <c r="U12" s="1449">
        <v>0</v>
      </c>
      <c r="V12" s="1451"/>
      <c r="W12" s="1449">
        <v>0</v>
      </c>
      <c r="X12" s="1449"/>
      <c r="Y12" s="1453"/>
      <c r="Z12" s="1528"/>
      <c r="AA12" s="676"/>
    </row>
    <row r="13" spans="1:27" s="312" customFormat="1" ht="9" customHeight="1" x14ac:dyDescent="0.15">
      <c r="A13" s="302"/>
      <c r="B13" s="302" t="s">
        <v>253</v>
      </c>
      <c r="C13" s="297"/>
      <c r="D13" s="1449">
        <v>0</v>
      </c>
      <c r="E13" s="1449"/>
      <c r="F13" s="1449">
        <v>0</v>
      </c>
      <c r="G13" s="1450"/>
      <c r="H13" s="1449">
        <v>0</v>
      </c>
      <c r="I13" s="1451"/>
      <c r="J13" s="1449">
        <v>0</v>
      </c>
      <c r="K13" s="1452">
        <v>0</v>
      </c>
      <c r="L13" s="1452"/>
      <c r="M13" s="1449">
        <v>0</v>
      </c>
      <c r="N13" s="1451"/>
      <c r="O13" s="1449">
        <v>0</v>
      </c>
      <c r="P13" s="1449"/>
      <c r="Q13" s="1449">
        <v>0</v>
      </c>
      <c r="R13" s="1451"/>
      <c r="S13" s="1449">
        <v>0</v>
      </c>
      <c r="T13" s="1449"/>
      <c r="U13" s="1449">
        <v>0</v>
      </c>
      <c r="V13" s="1451"/>
      <c r="W13" s="1449">
        <v>0</v>
      </c>
      <c r="X13" s="1449"/>
      <c r="Y13" s="669"/>
      <c r="Z13" s="1528"/>
      <c r="AA13" s="676"/>
    </row>
    <row r="14" spans="1:27" s="312" customFormat="1" ht="9" customHeight="1" x14ac:dyDescent="0.15">
      <c r="A14" s="1521"/>
      <c r="B14" s="1521" t="s">
        <v>254</v>
      </c>
      <c r="C14" s="1522"/>
      <c r="D14" s="1449">
        <v>0</v>
      </c>
      <c r="E14" s="1449"/>
      <c r="F14" s="1449">
        <v>0</v>
      </c>
      <c r="G14" s="1450"/>
      <c r="H14" s="1449">
        <v>0</v>
      </c>
      <c r="I14" s="1451"/>
      <c r="J14" s="1449">
        <v>0</v>
      </c>
      <c r="K14" s="1452">
        <v>0</v>
      </c>
      <c r="L14" s="1452"/>
      <c r="M14" s="1449">
        <v>0</v>
      </c>
      <c r="N14" s="1451"/>
      <c r="O14" s="1449">
        <v>0</v>
      </c>
      <c r="P14" s="1449"/>
      <c r="Q14" s="1449">
        <v>0</v>
      </c>
      <c r="R14" s="1451"/>
      <c r="S14" s="1449">
        <v>0</v>
      </c>
      <c r="T14" s="1449"/>
      <c r="U14" s="1449">
        <v>0</v>
      </c>
      <c r="V14" s="1451"/>
      <c r="W14" s="1449">
        <v>0</v>
      </c>
      <c r="X14" s="1449"/>
      <c r="Y14" s="1453"/>
      <c r="Z14" s="1528"/>
      <c r="AA14" s="676"/>
    </row>
    <row r="15" spans="1:27" s="312" customFormat="1" ht="9" customHeight="1" x14ac:dyDescent="0.15">
      <c r="A15" s="302"/>
      <c r="B15" s="302" t="s">
        <v>255</v>
      </c>
      <c r="C15" s="297"/>
      <c r="D15" s="1449">
        <v>0</v>
      </c>
      <c r="E15" s="1449"/>
      <c r="F15" s="1449">
        <v>0</v>
      </c>
      <c r="G15" s="1450"/>
      <c r="H15" s="1449">
        <v>0</v>
      </c>
      <c r="I15" s="1451"/>
      <c r="J15" s="1449">
        <v>0</v>
      </c>
      <c r="K15" s="1452">
        <v>0</v>
      </c>
      <c r="L15" s="1452"/>
      <c r="M15" s="1449">
        <v>0</v>
      </c>
      <c r="N15" s="1451"/>
      <c r="O15" s="1449">
        <v>0</v>
      </c>
      <c r="P15" s="1449"/>
      <c r="Q15" s="1449">
        <v>0</v>
      </c>
      <c r="R15" s="1451"/>
      <c r="S15" s="1449">
        <v>0</v>
      </c>
      <c r="T15" s="1449"/>
      <c r="U15" s="1449">
        <v>0</v>
      </c>
      <c r="V15" s="1451"/>
      <c r="W15" s="1449">
        <v>0</v>
      </c>
      <c r="X15" s="1449"/>
      <c r="Y15" s="669"/>
      <c r="Z15" s="1528"/>
      <c r="AA15" s="676"/>
    </row>
    <row r="16" spans="1:27" s="312" customFormat="1" ht="9" customHeight="1" x14ac:dyDescent="0.15">
      <c r="A16" s="1521"/>
      <c r="B16" s="1521" t="s">
        <v>256</v>
      </c>
      <c r="C16" s="1522"/>
      <c r="D16" s="1449">
        <v>0</v>
      </c>
      <c r="E16" s="1449"/>
      <c r="F16" s="1449">
        <v>0</v>
      </c>
      <c r="G16" s="1450"/>
      <c r="H16" s="1449">
        <v>0</v>
      </c>
      <c r="I16" s="1451"/>
      <c r="J16" s="1449">
        <v>0</v>
      </c>
      <c r="K16" s="1452">
        <v>0</v>
      </c>
      <c r="L16" s="1452"/>
      <c r="M16" s="1449">
        <v>0</v>
      </c>
      <c r="N16" s="1451"/>
      <c r="O16" s="1449">
        <v>0</v>
      </c>
      <c r="P16" s="1449"/>
      <c r="Q16" s="1449">
        <v>0</v>
      </c>
      <c r="R16" s="1451"/>
      <c r="S16" s="1449">
        <v>0</v>
      </c>
      <c r="T16" s="1449"/>
      <c r="U16" s="1449">
        <v>0</v>
      </c>
      <c r="V16" s="1451"/>
      <c r="W16" s="1449">
        <v>0</v>
      </c>
      <c r="X16" s="1449"/>
      <c r="Y16" s="1453"/>
      <c r="Z16" s="1528"/>
      <c r="AA16" s="676"/>
    </row>
    <row r="17" spans="1:27" s="312" customFormat="1" ht="9" customHeight="1" x14ac:dyDescent="0.15">
      <c r="A17" s="1521"/>
      <c r="B17" s="1521" t="s">
        <v>257</v>
      </c>
      <c r="C17" s="1522"/>
      <c r="D17" s="1449">
        <v>0</v>
      </c>
      <c r="E17" s="1449"/>
      <c r="F17" s="1449">
        <v>0</v>
      </c>
      <c r="G17" s="1450"/>
      <c r="H17" s="1449">
        <v>0</v>
      </c>
      <c r="I17" s="1451"/>
      <c r="J17" s="1449">
        <v>0</v>
      </c>
      <c r="K17" s="1452">
        <v>0</v>
      </c>
      <c r="L17" s="1452"/>
      <c r="M17" s="1449">
        <v>0</v>
      </c>
      <c r="N17" s="1451"/>
      <c r="O17" s="1449">
        <v>0</v>
      </c>
      <c r="P17" s="1449"/>
      <c r="Q17" s="1449">
        <v>0</v>
      </c>
      <c r="R17" s="1451"/>
      <c r="S17" s="1449">
        <v>0</v>
      </c>
      <c r="T17" s="1449"/>
      <c r="U17" s="1449">
        <v>0</v>
      </c>
      <c r="V17" s="1451"/>
      <c r="W17" s="1449">
        <v>0</v>
      </c>
      <c r="X17" s="1449"/>
      <c r="Y17" s="1453"/>
      <c r="Z17" s="1528"/>
      <c r="AA17" s="676"/>
    </row>
    <row r="18" spans="1:27" s="312" customFormat="1" ht="9" customHeight="1" x14ac:dyDescent="0.15">
      <c r="A18" s="1521"/>
      <c r="B18" s="1529" t="s">
        <v>258</v>
      </c>
      <c r="C18" s="297"/>
      <c r="D18" s="1456">
        <v>0</v>
      </c>
      <c r="E18" s="1456"/>
      <c r="F18" s="1456">
        <v>0</v>
      </c>
      <c r="G18" s="1457"/>
      <c r="H18" s="1456">
        <v>0</v>
      </c>
      <c r="I18" s="1655"/>
      <c r="J18" s="1456">
        <v>0</v>
      </c>
      <c r="K18" s="1458">
        <v>0</v>
      </c>
      <c r="L18" s="1458"/>
      <c r="M18" s="1456">
        <v>0</v>
      </c>
      <c r="N18" s="1655"/>
      <c r="O18" s="1456">
        <v>0</v>
      </c>
      <c r="P18" s="1456"/>
      <c r="Q18" s="1456">
        <v>0</v>
      </c>
      <c r="R18" s="1655"/>
      <c r="S18" s="1456">
        <v>0</v>
      </c>
      <c r="T18" s="1456"/>
      <c r="U18" s="1456">
        <v>0</v>
      </c>
      <c r="V18" s="1655"/>
      <c r="W18" s="1456">
        <v>0</v>
      </c>
      <c r="X18" s="1456"/>
      <c r="Y18" s="669"/>
      <c r="Z18" s="681"/>
      <c r="AA18" s="682"/>
    </row>
    <row r="19" spans="1:27" s="312" customFormat="1" ht="9" customHeight="1" x14ac:dyDescent="0.15">
      <c r="A19" s="2605"/>
      <c r="B19" s="2606"/>
      <c r="C19" s="317"/>
      <c r="D19" s="1435">
        <f>SUM(D11:D18)</f>
        <v>74270</v>
      </c>
      <c r="E19" s="1435"/>
      <c r="F19" s="1435">
        <f>SUM(F11:F18)</f>
        <v>0</v>
      </c>
      <c r="G19" s="1433"/>
      <c r="H19" s="1435" t="s">
        <v>125</v>
      </c>
      <c r="I19" s="1434"/>
      <c r="J19" s="1435">
        <f>SUM(J11:J18)</f>
        <v>74270</v>
      </c>
      <c r="K19" s="1459">
        <v>0.01</v>
      </c>
      <c r="L19" s="1459"/>
      <c r="M19" s="1460">
        <f>SUM(M11:M18)</f>
        <v>392979</v>
      </c>
      <c r="N19" s="1434"/>
      <c r="O19" s="1435">
        <v>5</v>
      </c>
      <c r="P19" s="1435"/>
      <c r="Q19" s="1435" t="s">
        <v>125</v>
      </c>
      <c r="R19" s="1434"/>
      <c r="S19" s="1435">
        <f>SUM(S11:S18)</f>
        <v>912</v>
      </c>
      <c r="T19" s="1435"/>
      <c r="U19" s="1435">
        <v>1</v>
      </c>
      <c r="V19" s="1434"/>
      <c r="W19" s="1439">
        <f>SUM(W11:W18)</f>
        <v>1</v>
      </c>
      <c r="X19" s="1435"/>
      <c r="Y19" s="1435">
        <v>12</v>
      </c>
      <c r="Z19" s="683"/>
      <c r="AA19" s="684"/>
    </row>
    <row r="20" spans="1:27" s="312" customFormat="1" ht="9" customHeight="1" x14ac:dyDescent="0.15">
      <c r="A20" s="2582" t="s">
        <v>498</v>
      </c>
      <c r="B20" s="2582"/>
      <c r="C20" s="666"/>
      <c r="D20" s="667"/>
      <c r="E20" s="667"/>
      <c r="F20" s="667"/>
      <c r="G20" s="300"/>
      <c r="H20" s="668"/>
      <c r="I20" s="302"/>
      <c r="J20" s="669"/>
      <c r="K20" s="670"/>
      <c r="L20" s="670"/>
      <c r="M20" s="669"/>
      <c r="N20" s="302"/>
      <c r="O20" s="671"/>
      <c r="P20" s="671"/>
      <c r="Q20" s="672"/>
      <c r="R20" s="302"/>
      <c r="S20" s="669"/>
      <c r="T20" s="669"/>
      <c r="U20" s="671"/>
      <c r="V20" s="302"/>
      <c r="W20" s="305"/>
      <c r="X20" s="669"/>
      <c r="Y20" s="673"/>
      <c r="Z20" s="675"/>
      <c r="AA20" s="674"/>
    </row>
    <row r="21" spans="1:27" s="312" customFormat="1" ht="9" customHeight="1" x14ac:dyDescent="0.15">
      <c r="A21" s="302"/>
      <c r="B21" s="302" t="s">
        <v>251</v>
      </c>
      <c r="C21" s="297"/>
      <c r="D21" s="669">
        <v>97174</v>
      </c>
      <c r="E21" s="669"/>
      <c r="F21" s="669">
        <v>47830</v>
      </c>
      <c r="G21" s="300"/>
      <c r="H21" s="669">
        <v>31</v>
      </c>
      <c r="I21" s="302"/>
      <c r="J21" s="669">
        <v>112199</v>
      </c>
      <c r="K21" s="1446">
        <v>7.0000000000000007E-2</v>
      </c>
      <c r="L21" s="1446"/>
      <c r="M21" s="669">
        <v>743799</v>
      </c>
      <c r="N21" s="302"/>
      <c r="O21" s="669">
        <v>22</v>
      </c>
      <c r="P21" s="669"/>
      <c r="Q21" s="669" t="s">
        <v>125</v>
      </c>
      <c r="R21" s="302"/>
      <c r="S21" s="669">
        <v>4788</v>
      </c>
      <c r="T21" s="669"/>
      <c r="U21" s="669">
        <v>4</v>
      </c>
      <c r="V21" s="302"/>
      <c r="W21" s="669">
        <v>18</v>
      </c>
      <c r="X21" s="669"/>
      <c r="Y21" s="669"/>
      <c r="Z21" s="675"/>
      <c r="AA21" s="676"/>
    </row>
    <row r="22" spans="1:27" s="312" customFormat="1" ht="9" customHeight="1" x14ac:dyDescent="0.15">
      <c r="A22" s="1521"/>
      <c r="B22" s="1521" t="s">
        <v>252</v>
      </c>
      <c r="C22" s="1522"/>
      <c r="D22" s="1449">
        <v>7884</v>
      </c>
      <c r="E22" s="1449"/>
      <c r="F22" s="1449">
        <v>0</v>
      </c>
      <c r="G22" s="1450"/>
      <c r="H22" s="1449">
        <v>0</v>
      </c>
      <c r="I22" s="1451"/>
      <c r="J22" s="1449">
        <v>7884</v>
      </c>
      <c r="K22" s="1452">
        <v>0.19</v>
      </c>
      <c r="L22" s="1452"/>
      <c r="M22" s="1449">
        <v>26370</v>
      </c>
      <c r="N22" s="1451"/>
      <c r="O22" s="1449">
        <v>25</v>
      </c>
      <c r="P22" s="1449"/>
      <c r="Q22" s="1449" t="s">
        <v>125</v>
      </c>
      <c r="R22" s="1451"/>
      <c r="S22" s="1449">
        <v>793</v>
      </c>
      <c r="T22" s="1449"/>
      <c r="U22" s="1449">
        <v>10</v>
      </c>
      <c r="V22" s="1451"/>
      <c r="W22" s="1449">
        <v>4</v>
      </c>
      <c r="X22" s="1449"/>
      <c r="Y22" s="1453"/>
      <c r="Z22" s="1528"/>
      <c r="AA22" s="676"/>
    </row>
    <row r="23" spans="1:27" s="312" customFormat="1" ht="9" customHeight="1" x14ac:dyDescent="0.15">
      <c r="A23" s="302"/>
      <c r="B23" s="302" t="s">
        <v>253</v>
      </c>
      <c r="C23" s="297"/>
      <c r="D23" s="1449">
        <v>19466</v>
      </c>
      <c r="E23" s="1449"/>
      <c r="F23" s="1449">
        <v>3431</v>
      </c>
      <c r="G23" s="1450"/>
      <c r="H23" s="1449">
        <v>96</v>
      </c>
      <c r="I23" s="1451"/>
      <c r="J23" s="1449">
        <v>22744</v>
      </c>
      <c r="K23" s="1452">
        <v>0.32</v>
      </c>
      <c r="L23" s="1452"/>
      <c r="M23" s="1449">
        <v>71113</v>
      </c>
      <c r="N23" s="1451"/>
      <c r="O23" s="1449">
        <v>21</v>
      </c>
      <c r="P23" s="1449"/>
      <c r="Q23" s="1449" t="s">
        <v>125</v>
      </c>
      <c r="R23" s="1451"/>
      <c r="S23" s="1449">
        <v>2906</v>
      </c>
      <c r="T23" s="1449"/>
      <c r="U23" s="1449">
        <v>13</v>
      </c>
      <c r="V23" s="1451"/>
      <c r="W23" s="1449">
        <v>15</v>
      </c>
      <c r="X23" s="1449"/>
      <c r="Y23" s="669"/>
      <c r="Z23" s="1528"/>
      <c r="AA23" s="676"/>
    </row>
    <row r="24" spans="1:27" s="312" customFormat="1" ht="9" customHeight="1" x14ac:dyDescent="0.15">
      <c r="A24" s="1521"/>
      <c r="B24" s="1521" t="s">
        <v>254</v>
      </c>
      <c r="C24" s="1522"/>
      <c r="D24" s="1449">
        <v>12669</v>
      </c>
      <c r="E24" s="1449"/>
      <c r="F24" s="1449">
        <v>2166</v>
      </c>
      <c r="G24" s="1450"/>
      <c r="H24" s="1449">
        <v>33</v>
      </c>
      <c r="I24" s="1451"/>
      <c r="J24" s="1449">
        <v>13382</v>
      </c>
      <c r="K24" s="1452">
        <v>0.56999999999999995</v>
      </c>
      <c r="L24" s="1452"/>
      <c r="M24" s="1449">
        <v>70330</v>
      </c>
      <c r="N24" s="1451"/>
      <c r="O24" s="1449">
        <v>22</v>
      </c>
      <c r="P24" s="1449"/>
      <c r="Q24" s="1449" t="s">
        <v>125</v>
      </c>
      <c r="R24" s="1451"/>
      <c r="S24" s="1449">
        <v>2676</v>
      </c>
      <c r="T24" s="1449"/>
      <c r="U24" s="1449">
        <v>20</v>
      </c>
      <c r="V24" s="1451"/>
      <c r="W24" s="1449">
        <v>17</v>
      </c>
      <c r="X24" s="1449"/>
      <c r="Y24" s="1453"/>
      <c r="Z24" s="1528"/>
      <c r="AA24" s="676"/>
    </row>
    <row r="25" spans="1:27" s="312" customFormat="1" ht="9" customHeight="1" x14ac:dyDescent="0.15">
      <c r="A25" s="302"/>
      <c r="B25" s="302" t="s">
        <v>255</v>
      </c>
      <c r="C25" s="297"/>
      <c r="D25" s="1449">
        <v>7635</v>
      </c>
      <c r="E25" s="1449"/>
      <c r="F25" s="1449">
        <v>444</v>
      </c>
      <c r="G25" s="1450"/>
      <c r="H25" s="1449">
        <v>34</v>
      </c>
      <c r="I25" s="1451"/>
      <c r="J25" s="1449">
        <v>7786</v>
      </c>
      <c r="K25" s="1452">
        <v>1.28</v>
      </c>
      <c r="L25" s="1452"/>
      <c r="M25" s="1449">
        <v>33676</v>
      </c>
      <c r="N25" s="1451"/>
      <c r="O25" s="1449">
        <v>24</v>
      </c>
      <c r="P25" s="1449"/>
      <c r="Q25" s="1449" t="s">
        <v>125</v>
      </c>
      <c r="R25" s="1451"/>
      <c r="S25" s="1449">
        <v>2924</v>
      </c>
      <c r="T25" s="1449"/>
      <c r="U25" s="1449">
        <v>38</v>
      </c>
      <c r="V25" s="1451"/>
      <c r="W25" s="1449">
        <v>24</v>
      </c>
      <c r="X25" s="1449"/>
      <c r="Y25" s="669"/>
      <c r="Z25" s="1528"/>
      <c r="AA25" s="676"/>
    </row>
    <row r="26" spans="1:27" s="312" customFormat="1" ht="9" customHeight="1" x14ac:dyDescent="0.15">
      <c r="A26" s="1521"/>
      <c r="B26" s="1521" t="s">
        <v>256</v>
      </c>
      <c r="C26" s="1522"/>
      <c r="D26" s="1449">
        <v>3389</v>
      </c>
      <c r="E26" s="1449"/>
      <c r="F26" s="1449">
        <v>23</v>
      </c>
      <c r="G26" s="1450"/>
      <c r="H26" s="1449">
        <v>41</v>
      </c>
      <c r="I26" s="1451"/>
      <c r="J26" s="1449">
        <v>3398</v>
      </c>
      <c r="K26" s="1452">
        <v>5.83</v>
      </c>
      <c r="L26" s="1452"/>
      <c r="M26" s="1449">
        <v>13612</v>
      </c>
      <c r="N26" s="1451"/>
      <c r="O26" s="1449">
        <v>21</v>
      </c>
      <c r="P26" s="1449"/>
      <c r="Q26" s="1449" t="s">
        <v>125</v>
      </c>
      <c r="R26" s="1451"/>
      <c r="S26" s="1449">
        <v>2599</v>
      </c>
      <c r="T26" s="1449"/>
      <c r="U26" s="1449">
        <v>76</v>
      </c>
      <c r="V26" s="1451"/>
      <c r="W26" s="1449">
        <v>41</v>
      </c>
      <c r="X26" s="1449"/>
      <c r="Y26" s="1453"/>
      <c r="Z26" s="1528"/>
      <c r="AA26" s="676"/>
    </row>
    <row r="27" spans="1:27" s="312" customFormat="1" ht="9" customHeight="1" x14ac:dyDescent="0.15">
      <c r="A27" s="1521"/>
      <c r="B27" s="1521" t="s">
        <v>257</v>
      </c>
      <c r="C27" s="1522"/>
      <c r="D27" s="1449">
        <v>557</v>
      </c>
      <c r="E27" s="1449"/>
      <c r="F27" s="1449">
        <v>38</v>
      </c>
      <c r="G27" s="1450"/>
      <c r="H27" s="1449">
        <v>36</v>
      </c>
      <c r="I27" s="1451"/>
      <c r="J27" s="1449">
        <v>571</v>
      </c>
      <c r="K27" s="1452">
        <v>37.119999999999997</v>
      </c>
      <c r="L27" s="1452"/>
      <c r="M27" s="1449">
        <v>3579</v>
      </c>
      <c r="N27" s="1451"/>
      <c r="O27" s="1449">
        <v>25</v>
      </c>
      <c r="P27" s="1449"/>
      <c r="Q27" s="1449" t="s">
        <v>125</v>
      </c>
      <c r="R27" s="1451"/>
      <c r="S27" s="1449">
        <v>821</v>
      </c>
      <c r="T27" s="1449"/>
      <c r="U27" s="1449">
        <v>144</v>
      </c>
      <c r="V27" s="1451"/>
      <c r="W27" s="1449">
        <v>48</v>
      </c>
      <c r="X27" s="1449"/>
      <c r="Y27" s="1453"/>
      <c r="Z27" s="1528"/>
      <c r="AA27" s="676"/>
    </row>
    <row r="28" spans="1:27" s="312" customFormat="1" ht="9" customHeight="1" x14ac:dyDescent="0.15">
      <c r="A28" s="1521"/>
      <c r="B28" s="1529" t="s">
        <v>258</v>
      </c>
      <c r="C28" s="297"/>
      <c r="D28" s="1456">
        <v>335</v>
      </c>
      <c r="E28" s="1456"/>
      <c r="F28" s="1456">
        <v>0</v>
      </c>
      <c r="G28" s="1457"/>
      <c r="H28" s="1456">
        <v>0</v>
      </c>
      <c r="I28" s="1655"/>
      <c r="J28" s="1456">
        <v>335</v>
      </c>
      <c r="K28" s="1458">
        <v>100</v>
      </c>
      <c r="L28" s="1458"/>
      <c r="M28" s="1456">
        <v>2196</v>
      </c>
      <c r="N28" s="1655"/>
      <c r="O28" s="1456">
        <v>26</v>
      </c>
      <c r="P28" s="1456"/>
      <c r="Q28" s="1456" t="s">
        <v>125</v>
      </c>
      <c r="R28" s="1655"/>
      <c r="S28" s="1456">
        <v>365</v>
      </c>
      <c r="T28" s="1456"/>
      <c r="U28" s="1449">
        <v>109</v>
      </c>
      <c r="V28" s="1655"/>
      <c r="W28" s="1456">
        <v>64</v>
      </c>
      <c r="X28" s="1456"/>
      <c r="Y28" s="669"/>
      <c r="Z28" s="681"/>
      <c r="AA28" s="682"/>
    </row>
    <row r="29" spans="1:27" s="312" customFormat="1" ht="9" customHeight="1" x14ac:dyDescent="0.15">
      <c r="A29" s="2605"/>
      <c r="B29" s="2606"/>
      <c r="C29" s="317"/>
      <c r="D29" s="1435">
        <f>SUM(D21:D28)</f>
        <v>149109</v>
      </c>
      <c r="E29" s="1435"/>
      <c r="F29" s="1435">
        <f>SUM(F21:F28)</f>
        <v>53932</v>
      </c>
      <c r="G29" s="1433"/>
      <c r="H29" s="1435">
        <v>36</v>
      </c>
      <c r="I29" s="1434"/>
      <c r="J29" s="1435">
        <f>SUM(J21:J28)</f>
        <v>168299</v>
      </c>
      <c r="K29" s="1459">
        <v>0.65</v>
      </c>
      <c r="L29" s="1459"/>
      <c r="M29" s="1435">
        <f>SUM(M21:M28)</f>
        <v>964675</v>
      </c>
      <c r="N29" s="1434"/>
      <c r="O29" s="1435">
        <v>22</v>
      </c>
      <c r="P29" s="1435"/>
      <c r="Q29" s="1435" t="s">
        <v>125</v>
      </c>
      <c r="R29" s="1434"/>
      <c r="S29" s="1435">
        <f>SUM(S21:S28)</f>
        <v>17872</v>
      </c>
      <c r="T29" s="1435"/>
      <c r="U29" s="1435">
        <v>11</v>
      </c>
      <c r="V29" s="1434"/>
      <c r="W29" s="1439">
        <f>SUM(W21:W28)</f>
        <v>231</v>
      </c>
      <c r="X29" s="1435"/>
      <c r="Y29" s="1435">
        <v>115</v>
      </c>
      <c r="Z29" s="683"/>
      <c r="AA29" s="684"/>
    </row>
    <row r="30" spans="1:27" s="312" customFormat="1" ht="9" customHeight="1" x14ac:dyDescent="0.15">
      <c r="A30" s="2582" t="s">
        <v>499</v>
      </c>
      <c r="B30" s="2582"/>
      <c r="C30" s="685"/>
      <c r="D30" s="1461"/>
      <c r="E30" s="657"/>
      <c r="F30" s="657"/>
      <c r="G30" s="659"/>
      <c r="H30" s="660"/>
      <c r="I30" s="661"/>
      <c r="J30" s="657"/>
      <c r="K30" s="1462"/>
      <c r="L30" s="1462"/>
      <c r="M30" s="1461"/>
      <c r="N30" s="661"/>
      <c r="O30" s="1463"/>
      <c r="P30" s="1463"/>
      <c r="Q30" s="664"/>
      <c r="R30" s="661"/>
      <c r="S30" s="657"/>
      <c r="T30" s="657"/>
      <c r="U30" s="1461"/>
      <c r="V30" s="661"/>
      <c r="W30" s="1461"/>
      <c r="X30" s="657"/>
      <c r="Y30" s="1461"/>
      <c r="Z30" s="686"/>
      <c r="AA30" s="687"/>
    </row>
    <row r="31" spans="1:27" s="312" customFormat="1" ht="9" customHeight="1" x14ac:dyDescent="0.15">
      <c r="A31" s="302"/>
      <c r="B31" s="302" t="s">
        <v>251</v>
      </c>
      <c r="C31" s="297"/>
      <c r="D31" s="669">
        <v>2968</v>
      </c>
      <c r="E31" s="669"/>
      <c r="F31" s="669">
        <v>45584</v>
      </c>
      <c r="G31" s="300"/>
      <c r="H31" s="669">
        <v>78</v>
      </c>
      <c r="I31" s="302"/>
      <c r="J31" s="669">
        <v>38430</v>
      </c>
      <c r="K31" s="1446">
        <v>0.06</v>
      </c>
      <c r="L31" s="1446"/>
      <c r="M31" s="669">
        <v>3913914</v>
      </c>
      <c r="N31" s="302"/>
      <c r="O31" s="669">
        <v>95</v>
      </c>
      <c r="P31" s="669"/>
      <c r="Q31" s="669" t="s">
        <v>125</v>
      </c>
      <c r="R31" s="302"/>
      <c r="S31" s="669">
        <v>1381</v>
      </c>
      <c r="T31" s="669"/>
      <c r="U31" s="669">
        <v>4</v>
      </c>
      <c r="V31" s="302"/>
      <c r="W31" s="669">
        <v>20</v>
      </c>
      <c r="X31" s="669"/>
      <c r="Y31" s="669"/>
      <c r="Z31" s="675"/>
      <c r="AA31" s="676"/>
    </row>
    <row r="32" spans="1:27" s="312" customFormat="1" ht="9" customHeight="1" x14ac:dyDescent="0.15">
      <c r="A32" s="1521"/>
      <c r="B32" s="1521" t="s">
        <v>252</v>
      </c>
      <c r="C32" s="1522"/>
      <c r="D32" s="1449">
        <v>565</v>
      </c>
      <c r="E32" s="1449"/>
      <c r="F32" s="1449">
        <v>4609</v>
      </c>
      <c r="G32" s="1450"/>
      <c r="H32" s="1449">
        <v>84</v>
      </c>
      <c r="I32" s="1451"/>
      <c r="J32" s="1449">
        <v>4431</v>
      </c>
      <c r="K32" s="1452">
        <v>0.21</v>
      </c>
      <c r="L32" s="1452"/>
      <c r="M32" s="1449">
        <v>1234255</v>
      </c>
      <c r="N32" s="1451"/>
      <c r="O32" s="1449">
        <v>87</v>
      </c>
      <c r="P32" s="1449"/>
      <c r="Q32" s="1449" t="s">
        <v>125</v>
      </c>
      <c r="R32" s="1451"/>
      <c r="S32" s="1449">
        <v>457</v>
      </c>
      <c r="T32" s="1449"/>
      <c r="U32" s="1449">
        <v>10</v>
      </c>
      <c r="V32" s="1451"/>
      <c r="W32" s="1449">
        <v>8</v>
      </c>
      <c r="X32" s="1449"/>
      <c r="Y32" s="1453"/>
      <c r="Z32" s="1528"/>
      <c r="AA32" s="676"/>
    </row>
    <row r="33" spans="1:27" s="312" customFormat="1" ht="9" customHeight="1" x14ac:dyDescent="0.15">
      <c r="A33" s="302"/>
      <c r="B33" s="302" t="s">
        <v>253</v>
      </c>
      <c r="C33" s="297"/>
      <c r="D33" s="1449">
        <v>2370</v>
      </c>
      <c r="E33" s="1449"/>
      <c r="F33" s="1449">
        <v>6848</v>
      </c>
      <c r="G33" s="1450"/>
      <c r="H33" s="1449">
        <v>68</v>
      </c>
      <c r="I33" s="1451"/>
      <c r="J33" s="1449">
        <v>6995</v>
      </c>
      <c r="K33" s="1452">
        <v>0.34</v>
      </c>
      <c r="L33" s="1452"/>
      <c r="M33" s="1449">
        <v>1091144</v>
      </c>
      <c r="N33" s="1451"/>
      <c r="O33" s="1449">
        <v>90</v>
      </c>
      <c r="P33" s="1449"/>
      <c r="Q33" s="1449" t="s">
        <v>125</v>
      </c>
      <c r="R33" s="1451"/>
      <c r="S33" s="1449">
        <v>1094</v>
      </c>
      <c r="T33" s="1449"/>
      <c r="U33" s="1449">
        <v>16</v>
      </c>
      <c r="V33" s="1451"/>
      <c r="W33" s="1449">
        <v>21</v>
      </c>
      <c r="X33" s="1449"/>
      <c r="Y33" s="669"/>
      <c r="Z33" s="1528"/>
      <c r="AA33" s="676"/>
    </row>
    <row r="34" spans="1:27" s="312" customFormat="1" ht="9" customHeight="1" x14ac:dyDescent="0.15">
      <c r="A34" s="1521"/>
      <c r="B34" s="1521" t="s">
        <v>254</v>
      </c>
      <c r="C34" s="1522"/>
      <c r="D34" s="1449">
        <v>2536</v>
      </c>
      <c r="E34" s="1449"/>
      <c r="F34" s="1449">
        <v>3774</v>
      </c>
      <c r="G34" s="1450"/>
      <c r="H34" s="1449">
        <v>59</v>
      </c>
      <c r="I34" s="1451"/>
      <c r="J34" s="1449">
        <v>4771</v>
      </c>
      <c r="K34" s="1452">
        <v>0.66</v>
      </c>
      <c r="L34" s="1452"/>
      <c r="M34" s="1449">
        <v>578727</v>
      </c>
      <c r="N34" s="1451"/>
      <c r="O34" s="1449">
        <v>89</v>
      </c>
      <c r="P34" s="1449"/>
      <c r="Q34" s="1449" t="s">
        <v>125</v>
      </c>
      <c r="R34" s="1451"/>
      <c r="S34" s="1449">
        <v>1253</v>
      </c>
      <c r="T34" s="1449"/>
      <c r="U34" s="1449">
        <v>26</v>
      </c>
      <c r="V34" s="1451"/>
      <c r="W34" s="1449">
        <v>28</v>
      </c>
      <c r="X34" s="1449"/>
      <c r="Y34" s="1453"/>
      <c r="Z34" s="1528"/>
      <c r="AA34" s="676"/>
    </row>
    <row r="35" spans="1:27" s="312" customFormat="1" ht="9" customHeight="1" x14ac:dyDescent="0.15">
      <c r="A35" s="302"/>
      <c r="B35" s="302" t="s">
        <v>255</v>
      </c>
      <c r="C35" s="297"/>
      <c r="D35" s="1449">
        <v>5239</v>
      </c>
      <c r="E35" s="1449"/>
      <c r="F35" s="1449">
        <v>7136</v>
      </c>
      <c r="G35" s="1450"/>
      <c r="H35" s="1449">
        <v>70</v>
      </c>
      <c r="I35" s="1451"/>
      <c r="J35" s="1449">
        <v>10247</v>
      </c>
      <c r="K35" s="1452">
        <v>1.43</v>
      </c>
      <c r="L35" s="1452"/>
      <c r="M35" s="1449">
        <v>1995515</v>
      </c>
      <c r="N35" s="1451"/>
      <c r="O35" s="1449">
        <v>90</v>
      </c>
      <c r="P35" s="1449"/>
      <c r="Q35" s="1449" t="s">
        <v>125</v>
      </c>
      <c r="R35" s="1451"/>
      <c r="S35" s="1449">
        <v>4880</v>
      </c>
      <c r="T35" s="1449"/>
      <c r="U35" s="1449">
        <v>48</v>
      </c>
      <c r="V35" s="1451"/>
      <c r="W35" s="1449">
        <v>133</v>
      </c>
      <c r="X35" s="1449"/>
      <c r="Y35" s="669"/>
      <c r="Z35" s="1528"/>
      <c r="AA35" s="676"/>
    </row>
    <row r="36" spans="1:27" s="312" customFormat="1" ht="9" customHeight="1" x14ac:dyDescent="0.15">
      <c r="A36" s="1521"/>
      <c r="B36" s="1521" t="s">
        <v>256</v>
      </c>
      <c r="C36" s="1522"/>
      <c r="D36" s="1449">
        <v>4488</v>
      </c>
      <c r="E36" s="1449"/>
      <c r="F36" s="1449">
        <v>2164</v>
      </c>
      <c r="G36" s="1450"/>
      <c r="H36" s="1449">
        <v>68</v>
      </c>
      <c r="I36" s="1451"/>
      <c r="J36" s="1449">
        <v>5966</v>
      </c>
      <c r="K36" s="1452">
        <v>4.3499999999999996</v>
      </c>
      <c r="L36" s="1452"/>
      <c r="M36" s="1449">
        <v>986086</v>
      </c>
      <c r="N36" s="1451"/>
      <c r="O36" s="1449">
        <v>88</v>
      </c>
      <c r="P36" s="1449"/>
      <c r="Q36" s="1449" t="s">
        <v>125</v>
      </c>
      <c r="R36" s="1451"/>
      <c r="S36" s="1449">
        <v>6027</v>
      </c>
      <c r="T36" s="1449"/>
      <c r="U36" s="1449">
        <v>101</v>
      </c>
      <c r="V36" s="1451"/>
      <c r="W36" s="1449">
        <v>229</v>
      </c>
      <c r="X36" s="1449"/>
      <c r="Y36" s="1453"/>
      <c r="Z36" s="1528"/>
      <c r="AA36" s="676"/>
    </row>
    <row r="37" spans="1:27" s="312" customFormat="1" ht="9" customHeight="1" x14ac:dyDescent="0.15">
      <c r="A37" s="1521"/>
      <c r="B37" s="1521" t="s">
        <v>257</v>
      </c>
      <c r="C37" s="1522"/>
      <c r="D37" s="1449">
        <v>803</v>
      </c>
      <c r="E37" s="1449"/>
      <c r="F37" s="1449">
        <v>347</v>
      </c>
      <c r="G37" s="1450"/>
      <c r="H37" s="1449">
        <v>70</v>
      </c>
      <c r="I37" s="1451"/>
      <c r="J37" s="1449">
        <v>1047</v>
      </c>
      <c r="K37" s="1452">
        <v>30.28</v>
      </c>
      <c r="L37" s="1452"/>
      <c r="M37" s="1449">
        <v>269769</v>
      </c>
      <c r="N37" s="1451"/>
      <c r="O37" s="1449">
        <v>89</v>
      </c>
      <c r="P37" s="1449"/>
      <c r="Q37" s="1449" t="s">
        <v>125</v>
      </c>
      <c r="R37" s="1451"/>
      <c r="S37" s="1449">
        <v>2346</v>
      </c>
      <c r="T37" s="1449"/>
      <c r="U37" s="1449">
        <v>224</v>
      </c>
      <c r="V37" s="1451"/>
      <c r="W37" s="1449">
        <v>281</v>
      </c>
      <c r="X37" s="1449"/>
      <c r="Y37" s="1453"/>
      <c r="Z37" s="1528"/>
      <c r="AA37" s="676"/>
    </row>
    <row r="38" spans="1:27" s="312" customFormat="1" ht="9" customHeight="1" x14ac:dyDescent="0.15">
      <c r="A38" s="1521"/>
      <c r="B38" s="1529" t="s">
        <v>258</v>
      </c>
      <c r="C38" s="297"/>
      <c r="D38" s="1456">
        <v>45</v>
      </c>
      <c r="E38" s="1456"/>
      <c r="F38" s="1456">
        <v>0</v>
      </c>
      <c r="G38" s="1457"/>
      <c r="H38" s="1456">
        <v>0</v>
      </c>
      <c r="I38" s="1655"/>
      <c r="J38" s="1456">
        <v>45</v>
      </c>
      <c r="K38" s="1458">
        <v>100</v>
      </c>
      <c r="L38" s="1458"/>
      <c r="M38" s="1456">
        <v>15487</v>
      </c>
      <c r="N38" s="1655"/>
      <c r="O38" s="1456">
        <v>85</v>
      </c>
      <c r="P38" s="1456"/>
      <c r="Q38" s="1456" t="s">
        <v>125</v>
      </c>
      <c r="R38" s="1655"/>
      <c r="S38" s="1456">
        <v>73</v>
      </c>
      <c r="T38" s="1456"/>
      <c r="U38" s="1449">
        <v>162</v>
      </c>
      <c r="V38" s="1655"/>
      <c r="W38" s="1456">
        <v>37</v>
      </c>
      <c r="X38" s="1456"/>
      <c r="Y38" s="669"/>
      <c r="Z38" s="681"/>
      <c r="AA38" s="682"/>
    </row>
    <row r="39" spans="1:27" s="312" customFormat="1" ht="9" customHeight="1" x14ac:dyDescent="0.15">
      <c r="A39" s="2605"/>
      <c r="B39" s="2606"/>
      <c r="C39" s="317"/>
      <c r="D39" s="1435">
        <f>SUM(D31:D38)</f>
        <v>19014</v>
      </c>
      <c r="E39" s="1435"/>
      <c r="F39" s="1435">
        <f>SUM(F31:F38)</f>
        <v>70462</v>
      </c>
      <c r="G39" s="1433"/>
      <c r="H39" s="1435">
        <v>75</v>
      </c>
      <c r="I39" s="1434"/>
      <c r="J39" s="1435">
        <f>SUM(J31:J38)</f>
        <v>71932</v>
      </c>
      <c r="K39" s="1459">
        <v>1.19</v>
      </c>
      <c r="L39" s="1459"/>
      <c r="M39" s="1460">
        <f>SUM(M31:M38)</f>
        <v>10084897</v>
      </c>
      <c r="N39" s="1434"/>
      <c r="O39" s="1435">
        <v>92</v>
      </c>
      <c r="P39" s="1435"/>
      <c r="Q39" s="1435" t="s">
        <v>125</v>
      </c>
      <c r="R39" s="1434"/>
      <c r="S39" s="1435">
        <f>SUM(S31:S38)</f>
        <v>17511</v>
      </c>
      <c r="T39" s="1435"/>
      <c r="U39" s="1435">
        <v>24</v>
      </c>
      <c r="V39" s="1434"/>
      <c r="W39" s="1439">
        <f>SUM(W31:W38)</f>
        <v>757</v>
      </c>
      <c r="X39" s="1435"/>
      <c r="Y39" s="1435">
        <v>810</v>
      </c>
      <c r="Z39" s="683"/>
      <c r="AA39" s="684"/>
    </row>
    <row r="40" spans="1:27" s="312" customFormat="1" ht="9" customHeight="1" x14ac:dyDescent="0.15">
      <c r="A40" s="2582" t="s">
        <v>500</v>
      </c>
      <c r="B40" s="2582"/>
      <c r="C40" s="656"/>
      <c r="D40" s="657"/>
      <c r="E40" s="657"/>
      <c r="F40" s="657"/>
      <c r="G40" s="659"/>
      <c r="H40" s="660"/>
      <c r="I40" s="661"/>
      <c r="J40" s="657"/>
      <c r="K40" s="1462"/>
      <c r="L40" s="1462"/>
      <c r="M40" s="1461"/>
      <c r="N40" s="661"/>
      <c r="O40" s="1463"/>
      <c r="P40" s="1463"/>
      <c r="Q40" s="664"/>
      <c r="R40" s="661"/>
      <c r="S40" s="657"/>
      <c r="T40" s="657"/>
      <c r="U40" s="1461"/>
      <c r="V40" s="661"/>
      <c r="W40" s="1461"/>
      <c r="X40" s="657"/>
      <c r="Y40" s="1461"/>
      <c r="Z40" s="686"/>
      <c r="AA40" s="687"/>
    </row>
    <row r="41" spans="1:27" s="312" customFormat="1" ht="9" customHeight="1" x14ac:dyDescent="0.15">
      <c r="A41" s="302"/>
      <c r="B41" s="302" t="s">
        <v>251</v>
      </c>
      <c r="C41" s="297"/>
      <c r="D41" s="669">
        <v>3269</v>
      </c>
      <c r="E41" s="669"/>
      <c r="F41" s="669">
        <v>1746</v>
      </c>
      <c r="G41" s="300"/>
      <c r="H41" s="669">
        <v>76</v>
      </c>
      <c r="I41" s="302"/>
      <c r="J41" s="669">
        <v>4589</v>
      </c>
      <c r="K41" s="1446">
        <v>0.11</v>
      </c>
      <c r="L41" s="1446"/>
      <c r="M41" s="669">
        <v>80362</v>
      </c>
      <c r="N41" s="302"/>
      <c r="O41" s="669">
        <v>45</v>
      </c>
      <c r="P41" s="669"/>
      <c r="Q41" s="669" t="s">
        <v>125</v>
      </c>
      <c r="R41" s="302"/>
      <c r="S41" s="669">
        <v>489</v>
      </c>
      <c r="T41" s="669"/>
      <c r="U41" s="669">
        <v>11</v>
      </c>
      <c r="V41" s="302"/>
      <c r="W41" s="669">
        <v>2</v>
      </c>
      <c r="X41" s="669"/>
      <c r="Y41" s="669"/>
      <c r="Z41" s="675"/>
      <c r="AA41" s="676"/>
    </row>
    <row r="42" spans="1:27" s="312" customFormat="1" ht="9" customHeight="1" x14ac:dyDescent="0.15">
      <c r="A42" s="1521"/>
      <c r="B42" s="1521" t="s">
        <v>252</v>
      </c>
      <c r="C42" s="1522"/>
      <c r="D42" s="1449">
        <v>66</v>
      </c>
      <c r="E42" s="1449"/>
      <c r="F42" s="1449">
        <v>11</v>
      </c>
      <c r="G42" s="1450"/>
      <c r="H42" s="1449">
        <v>9</v>
      </c>
      <c r="I42" s="1451"/>
      <c r="J42" s="1449">
        <v>67</v>
      </c>
      <c r="K42" s="1452">
        <v>0.22</v>
      </c>
      <c r="L42" s="1452"/>
      <c r="M42" s="1449">
        <v>17465</v>
      </c>
      <c r="N42" s="1451"/>
      <c r="O42" s="1449">
        <v>84</v>
      </c>
      <c r="P42" s="1449"/>
      <c r="Q42" s="1449" t="s">
        <v>125</v>
      </c>
      <c r="R42" s="1451"/>
      <c r="S42" s="1449">
        <v>26</v>
      </c>
      <c r="T42" s="1449"/>
      <c r="U42" s="1449">
        <v>39</v>
      </c>
      <c r="V42" s="1451"/>
      <c r="W42" s="1449">
        <v>0</v>
      </c>
      <c r="X42" s="1449"/>
      <c r="Y42" s="1453"/>
      <c r="Z42" s="1528"/>
      <c r="AA42" s="676"/>
    </row>
    <row r="43" spans="1:27" s="312" customFormat="1" ht="9" customHeight="1" x14ac:dyDescent="0.15">
      <c r="A43" s="302"/>
      <c r="B43" s="302" t="s">
        <v>253</v>
      </c>
      <c r="C43" s="297"/>
      <c r="D43" s="1449">
        <v>772</v>
      </c>
      <c r="E43" s="1449"/>
      <c r="F43" s="1449">
        <v>550</v>
      </c>
      <c r="G43" s="1450"/>
      <c r="H43" s="1449">
        <v>58</v>
      </c>
      <c r="I43" s="1451"/>
      <c r="J43" s="1449">
        <v>1089</v>
      </c>
      <c r="K43" s="1452">
        <v>0.3</v>
      </c>
      <c r="L43" s="1452"/>
      <c r="M43" s="1449">
        <v>43900</v>
      </c>
      <c r="N43" s="1451"/>
      <c r="O43" s="1449">
        <v>73</v>
      </c>
      <c r="P43" s="1449"/>
      <c r="Q43" s="1449" t="s">
        <v>125</v>
      </c>
      <c r="R43" s="1451"/>
      <c r="S43" s="1449">
        <v>448</v>
      </c>
      <c r="T43" s="1449"/>
      <c r="U43" s="1449">
        <v>41</v>
      </c>
      <c r="V43" s="1451"/>
      <c r="W43" s="1449">
        <v>2</v>
      </c>
      <c r="X43" s="1449"/>
      <c r="Y43" s="669"/>
      <c r="Z43" s="1528"/>
      <c r="AA43" s="676"/>
    </row>
    <row r="44" spans="1:27" s="312" customFormat="1" ht="9" customHeight="1" x14ac:dyDescent="0.15">
      <c r="A44" s="1521"/>
      <c r="B44" s="1521" t="s">
        <v>254</v>
      </c>
      <c r="C44" s="1522"/>
      <c r="D44" s="1449">
        <v>942</v>
      </c>
      <c r="E44" s="1449"/>
      <c r="F44" s="1449">
        <v>274</v>
      </c>
      <c r="G44" s="1450"/>
      <c r="H44" s="1449">
        <v>53</v>
      </c>
      <c r="I44" s="1451"/>
      <c r="J44" s="1449">
        <v>1087</v>
      </c>
      <c r="K44" s="1452">
        <v>0.61</v>
      </c>
      <c r="L44" s="1452"/>
      <c r="M44" s="1449">
        <v>29197</v>
      </c>
      <c r="N44" s="1451"/>
      <c r="O44" s="1449">
        <v>72</v>
      </c>
      <c r="P44" s="1449"/>
      <c r="Q44" s="1449" t="s">
        <v>125</v>
      </c>
      <c r="R44" s="1451"/>
      <c r="S44" s="1449">
        <v>666</v>
      </c>
      <c r="T44" s="1449"/>
      <c r="U44" s="1449">
        <v>61</v>
      </c>
      <c r="V44" s="1451"/>
      <c r="W44" s="1449">
        <v>5</v>
      </c>
      <c r="X44" s="1449"/>
      <c r="Y44" s="1453"/>
      <c r="Z44" s="1528"/>
      <c r="AA44" s="676"/>
    </row>
    <row r="45" spans="1:27" s="312" customFormat="1" ht="9" customHeight="1" x14ac:dyDescent="0.15">
      <c r="A45" s="1521"/>
      <c r="B45" s="1521" t="s">
        <v>255</v>
      </c>
      <c r="C45" s="1522"/>
      <c r="D45" s="1449">
        <v>4174</v>
      </c>
      <c r="E45" s="1449"/>
      <c r="F45" s="1449">
        <v>783</v>
      </c>
      <c r="G45" s="1450"/>
      <c r="H45" s="1449">
        <v>59</v>
      </c>
      <c r="I45" s="1451"/>
      <c r="J45" s="1449">
        <v>4636</v>
      </c>
      <c r="K45" s="1452">
        <v>1.2</v>
      </c>
      <c r="L45" s="1452"/>
      <c r="M45" s="1449">
        <v>127042</v>
      </c>
      <c r="N45" s="1451"/>
      <c r="O45" s="1449">
        <v>76</v>
      </c>
      <c r="P45" s="1449"/>
      <c r="Q45" s="1449" t="s">
        <v>125</v>
      </c>
      <c r="R45" s="1451"/>
      <c r="S45" s="1449">
        <v>3864</v>
      </c>
      <c r="T45" s="1449"/>
      <c r="U45" s="1449">
        <v>83</v>
      </c>
      <c r="V45" s="1451"/>
      <c r="W45" s="1449">
        <v>42</v>
      </c>
      <c r="X45" s="1449"/>
      <c r="Y45" s="1453"/>
      <c r="Z45" s="1528"/>
      <c r="AA45" s="676"/>
    </row>
    <row r="46" spans="1:27" s="312" customFormat="1" ht="9" customHeight="1" x14ac:dyDescent="0.15">
      <c r="A46" s="1521"/>
      <c r="B46" s="1521" t="s">
        <v>256</v>
      </c>
      <c r="C46" s="1522"/>
      <c r="D46" s="1449">
        <v>2307</v>
      </c>
      <c r="E46" s="1449"/>
      <c r="F46" s="1449">
        <v>163</v>
      </c>
      <c r="G46" s="1450"/>
      <c r="H46" s="1449">
        <v>67</v>
      </c>
      <c r="I46" s="1451"/>
      <c r="J46" s="1449">
        <v>2417</v>
      </c>
      <c r="K46" s="1452">
        <v>4.32</v>
      </c>
      <c r="L46" s="1452"/>
      <c r="M46" s="1449">
        <v>148199</v>
      </c>
      <c r="N46" s="1451"/>
      <c r="O46" s="1449">
        <v>61</v>
      </c>
      <c r="P46" s="1449"/>
      <c r="Q46" s="1449" t="s">
        <v>125</v>
      </c>
      <c r="R46" s="1451"/>
      <c r="S46" s="1449">
        <v>2311</v>
      </c>
      <c r="T46" s="1449"/>
      <c r="U46" s="1449">
        <v>96</v>
      </c>
      <c r="V46" s="1451"/>
      <c r="W46" s="1449">
        <v>73</v>
      </c>
      <c r="X46" s="1449"/>
      <c r="Y46" s="1453"/>
      <c r="Z46" s="1528"/>
      <c r="AA46" s="676"/>
    </row>
    <row r="47" spans="1:27" s="312" customFormat="1" ht="9" customHeight="1" x14ac:dyDescent="0.15">
      <c r="A47" s="1521"/>
      <c r="B47" s="1521" t="s">
        <v>257</v>
      </c>
      <c r="C47" s="1522"/>
      <c r="D47" s="1449">
        <v>537</v>
      </c>
      <c r="E47" s="1449"/>
      <c r="F47" s="1449">
        <v>301</v>
      </c>
      <c r="G47" s="1450"/>
      <c r="H47" s="1449">
        <v>61</v>
      </c>
      <c r="I47" s="1451"/>
      <c r="J47" s="1449">
        <v>722</v>
      </c>
      <c r="K47" s="1452">
        <v>51.26</v>
      </c>
      <c r="L47" s="1452"/>
      <c r="M47" s="1449">
        <v>269442</v>
      </c>
      <c r="N47" s="1451"/>
      <c r="O47" s="1449">
        <v>26</v>
      </c>
      <c r="P47" s="1449"/>
      <c r="Q47" s="1449" t="s">
        <v>125</v>
      </c>
      <c r="R47" s="1451"/>
      <c r="S47" s="1449">
        <v>518</v>
      </c>
      <c r="T47" s="1449"/>
      <c r="U47" s="1449">
        <v>72</v>
      </c>
      <c r="V47" s="1451"/>
      <c r="W47" s="1449">
        <v>86</v>
      </c>
      <c r="X47" s="1449"/>
      <c r="Y47" s="1453"/>
      <c r="Z47" s="1528"/>
      <c r="AA47" s="676"/>
    </row>
    <row r="48" spans="1:27" s="312" customFormat="1" ht="9" customHeight="1" x14ac:dyDescent="0.15">
      <c r="A48" s="1521"/>
      <c r="B48" s="1529" t="s">
        <v>258</v>
      </c>
      <c r="C48" s="297"/>
      <c r="D48" s="1456">
        <v>61</v>
      </c>
      <c r="E48" s="1456"/>
      <c r="F48" s="1456">
        <v>0</v>
      </c>
      <c r="G48" s="1457"/>
      <c r="H48" s="1456">
        <v>0</v>
      </c>
      <c r="I48" s="1655"/>
      <c r="J48" s="1456">
        <v>61</v>
      </c>
      <c r="K48" s="1458">
        <v>100</v>
      </c>
      <c r="L48" s="1458"/>
      <c r="M48" s="1456">
        <v>11947</v>
      </c>
      <c r="N48" s="1655"/>
      <c r="O48" s="1456">
        <v>74</v>
      </c>
      <c r="P48" s="1456"/>
      <c r="Q48" s="1456" t="s">
        <v>125</v>
      </c>
      <c r="R48" s="1655"/>
      <c r="S48" s="1456">
        <v>10</v>
      </c>
      <c r="T48" s="1456"/>
      <c r="U48" s="1449">
        <v>16</v>
      </c>
      <c r="V48" s="1655"/>
      <c r="W48" s="1456">
        <v>57</v>
      </c>
      <c r="X48" s="1456"/>
      <c r="Y48" s="669"/>
      <c r="Z48" s="681"/>
      <c r="AA48" s="682"/>
    </row>
    <row r="49" spans="1:27" s="312" customFormat="1" ht="9" customHeight="1" x14ac:dyDescent="0.15">
      <c r="A49" s="2595"/>
      <c r="B49" s="2595"/>
      <c r="C49" s="317"/>
      <c r="D49" s="1435">
        <f>SUM(D41:D48)</f>
        <v>12128</v>
      </c>
      <c r="E49" s="1435"/>
      <c r="F49" s="1435">
        <f>SUM(F41:F48)</f>
        <v>3828</v>
      </c>
      <c r="G49" s="1433"/>
      <c r="H49" s="1435">
        <v>66</v>
      </c>
      <c r="I49" s="1434"/>
      <c r="J49" s="1435">
        <f>SUM(J41:J48)</f>
        <v>14668</v>
      </c>
      <c r="K49" s="1459">
        <v>4.1399999999999997</v>
      </c>
      <c r="L49" s="1459"/>
      <c r="M49" s="1460">
        <f>SUM(M41:M48)</f>
        <v>727554</v>
      </c>
      <c r="N49" s="1434"/>
      <c r="O49" s="1435">
        <v>61</v>
      </c>
      <c r="P49" s="1435"/>
      <c r="Q49" s="1435" t="s">
        <v>125</v>
      </c>
      <c r="R49" s="1434"/>
      <c r="S49" s="1435">
        <f>SUM(S41:S48)</f>
        <v>8332</v>
      </c>
      <c r="T49" s="1435"/>
      <c r="U49" s="1435">
        <v>57</v>
      </c>
      <c r="V49" s="1434"/>
      <c r="W49" s="1439">
        <f>SUM(W41:W48)</f>
        <v>267</v>
      </c>
      <c r="X49" s="1435"/>
      <c r="Y49" s="1435">
        <v>143</v>
      </c>
      <c r="Z49" s="683"/>
      <c r="AA49" s="684"/>
    </row>
    <row r="50" spans="1:27" s="312" customFormat="1" ht="9" customHeight="1" thickBot="1" x14ac:dyDescent="0.2">
      <c r="A50" s="2592" t="s">
        <v>330</v>
      </c>
      <c r="B50" s="2592"/>
      <c r="C50" s="688"/>
      <c r="D50" s="1464">
        <f>D19+D29+D39+D49+'CR6_B&amp;G - PQ2'!D19+'CR6_B&amp;G - PQ2'!D29+'CR6_B&amp;G - PQ2'!D39</f>
        <v>411886</v>
      </c>
      <c r="E50" s="1464"/>
      <c r="F50" s="1464">
        <f>F19+F29+F39+F49+'CR6_B&amp;G - PQ2'!F19+'CR6_B&amp;G - PQ2'!F29+'CR6_B&amp;G - PQ2'!F39</f>
        <v>295496</v>
      </c>
      <c r="G50" s="1465"/>
      <c r="H50" s="1464">
        <v>69</v>
      </c>
      <c r="I50" s="1466"/>
      <c r="J50" s="1464">
        <f>J19+J29+J39+J49+'CR6_B&amp;G - PQ2'!J19+'CR6_B&amp;G - PQ2'!J29+'CR6_B&amp;G - PQ2'!J39</f>
        <v>616248</v>
      </c>
      <c r="K50" s="1467">
        <v>0.74</v>
      </c>
      <c r="L50" s="1467"/>
      <c r="M50" s="1464">
        <f>M19+M29+M39+M49+'CR6_B&amp;G - PQ2'!M19+'CR6_B&amp;G - PQ2'!M29+'CR6_B&amp;G - PQ2'!M39</f>
        <v>12218923</v>
      </c>
      <c r="N50" s="1466"/>
      <c r="O50" s="1464">
        <v>29</v>
      </c>
      <c r="P50" s="1464"/>
      <c r="Q50" s="1464" t="s">
        <v>125</v>
      </c>
      <c r="R50" s="1466"/>
      <c r="S50" s="1464">
        <f>S19+S29+S39+S49+'CR6_B&amp;G - PQ2'!S19+'CR6_B&amp;G - PQ2'!S29+'CR6_B&amp;G - PQ2'!S39</f>
        <v>122907</v>
      </c>
      <c r="T50" s="1464"/>
      <c r="U50" s="1464">
        <v>20</v>
      </c>
      <c r="V50" s="1466"/>
      <c r="W50" s="1464">
        <f>W19+W29+W39+W49+'CR6_B&amp;G - PQ2'!W19+'CR6_B&amp;G - PQ2'!W29+'CR6_B&amp;G - PQ2'!W39</f>
        <v>1813</v>
      </c>
      <c r="X50" s="1464"/>
      <c r="Y50" s="1464">
        <f>Y19+Y29+Y39+Y49+'CR6_B&amp;G - PQ2'!Y19+'CR6_B&amp;G - PQ2'!Y29+'CR6_B&amp;G - PQ2'!Y39</f>
        <v>1351</v>
      </c>
      <c r="Z50" s="689"/>
      <c r="AA50" s="690"/>
    </row>
    <row r="51" spans="1:27" s="691" customFormat="1" ht="6" customHeight="1" x14ac:dyDescent="0.15">
      <c r="A51" s="2591"/>
      <c r="B51" s="2591"/>
      <c r="C51" s="2591"/>
      <c r="D51" s="2591"/>
      <c r="E51" s="2591"/>
      <c r="F51" s="2591"/>
      <c r="G51" s="2591"/>
      <c r="H51" s="2591"/>
      <c r="I51" s="2591"/>
      <c r="J51" s="2591"/>
      <c r="K51" s="2591"/>
      <c r="L51" s="2591"/>
      <c r="M51" s="2591"/>
      <c r="N51" s="2591"/>
      <c r="O51" s="2591"/>
      <c r="P51" s="2591"/>
      <c r="Q51" s="2591"/>
      <c r="R51" s="2591"/>
      <c r="S51" s="2591"/>
      <c r="T51" s="2591"/>
      <c r="U51" s="2591"/>
      <c r="V51" s="2591"/>
      <c r="W51" s="2591"/>
      <c r="X51" s="2591"/>
      <c r="Y51" s="2591"/>
      <c r="Z51" s="325"/>
      <c r="AA51" s="325"/>
    </row>
    <row r="52" spans="1:27" s="691" customFormat="1" ht="7.5" customHeight="1" x14ac:dyDescent="0.15">
      <c r="A52" s="2602" t="s">
        <v>932</v>
      </c>
      <c r="B52" s="2602"/>
      <c r="C52" s="2602"/>
      <c r="D52" s="2602"/>
      <c r="E52" s="2602"/>
      <c r="F52" s="2602"/>
      <c r="G52" s="2602"/>
      <c r="H52" s="2602"/>
      <c r="I52" s="2602"/>
      <c r="J52" s="2602"/>
      <c r="K52" s="2602"/>
      <c r="L52" s="2602"/>
      <c r="M52" s="2602"/>
      <c r="N52" s="2602"/>
      <c r="O52" s="2602"/>
      <c r="P52" s="2602"/>
      <c r="Q52" s="2602"/>
      <c r="R52" s="2602"/>
      <c r="S52" s="2602"/>
      <c r="T52" s="2602"/>
      <c r="U52" s="2602"/>
      <c r="V52" s="2602"/>
      <c r="W52" s="2602"/>
      <c r="X52" s="2602"/>
      <c r="Y52" s="2602"/>
      <c r="Z52" s="2602"/>
      <c r="AA52" s="2602"/>
    </row>
  </sheetData>
  <mergeCells count="28">
    <mergeCell ref="A1:AA1"/>
    <mergeCell ref="E8:F8"/>
    <mergeCell ref="A9:B9"/>
    <mergeCell ref="A51:Y51"/>
    <mergeCell ref="A10:B10"/>
    <mergeCell ref="A30:B30"/>
    <mergeCell ref="A50:B50"/>
    <mergeCell ref="A19:B19"/>
    <mergeCell ref="A39:B39"/>
    <mergeCell ref="A40:B40"/>
    <mergeCell ref="A49:B49"/>
    <mergeCell ref="A3:B3"/>
    <mergeCell ref="C3:AA3"/>
    <mergeCell ref="A29:B29"/>
    <mergeCell ref="V7:W7"/>
    <mergeCell ref="V8:W8"/>
    <mergeCell ref="I6:J6"/>
    <mergeCell ref="I7:J7"/>
    <mergeCell ref="I8:J8"/>
    <mergeCell ref="A20:B20"/>
    <mergeCell ref="A52:AA52"/>
    <mergeCell ref="C5:D5"/>
    <mergeCell ref="C6:D6"/>
    <mergeCell ref="E5:F5"/>
    <mergeCell ref="E6:F6"/>
    <mergeCell ref="A8:B8"/>
    <mergeCell ref="C7:D7"/>
    <mergeCell ref="E7:F7"/>
  </mergeCells>
  <pageMargins left="0.5" right="0.5" top="0.5" bottom="0.5" header="0.3" footer="0.3"/>
  <pageSetup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zoomScaleNormal="100" zoomScaleSheetLayoutView="100" workbookViewId="0">
      <selection activeCell="B15" sqref="B15:I15"/>
    </sheetView>
  </sheetViews>
  <sheetFormatPr defaultColWidth="9.140625" defaultRowHeight="9.75" customHeight="1" x14ac:dyDescent="0.2"/>
  <cols>
    <col min="1" max="1" width="2.140625" style="78" customWidth="1"/>
    <col min="2" max="2" width="31.7109375" style="78" customWidth="1"/>
    <col min="3" max="3" width="1.2851562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1.7109375" style="78" customWidth="1"/>
    <col min="15" max="15" width="5.7109375" style="78" customWidth="1"/>
    <col min="16" max="16" width="1.7109375" style="78" customWidth="1"/>
    <col min="17" max="17" width="7.8554687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106</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15">
      <c r="C4" s="280"/>
      <c r="D4" s="1408" t="s">
        <v>3</v>
      </c>
      <c r="E4" s="1408"/>
      <c r="F4" s="1408" t="s">
        <v>4</v>
      </c>
      <c r="G4" s="1408"/>
      <c r="H4" s="1408" t="s">
        <v>5</v>
      </c>
      <c r="I4" s="1408"/>
      <c r="J4" s="1408" t="s">
        <v>6</v>
      </c>
      <c r="K4" s="1408" t="s">
        <v>7</v>
      </c>
      <c r="L4" s="1408"/>
      <c r="M4" s="1408" t="s">
        <v>8</v>
      </c>
      <c r="N4" s="1408"/>
      <c r="O4" s="1408" t="s">
        <v>9</v>
      </c>
      <c r="P4" s="1408"/>
      <c r="Q4" s="1408" t="s">
        <v>205</v>
      </c>
      <c r="R4" s="1408"/>
      <c r="S4" s="1408" t="s">
        <v>206</v>
      </c>
      <c r="T4" s="1408"/>
      <c r="U4" s="1408" t="s">
        <v>207</v>
      </c>
      <c r="V4" s="1408"/>
      <c r="W4" s="1408" t="s">
        <v>224</v>
      </c>
      <c r="X4" s="1408"/>
      <c r="Y4" s="1408" t="s">
        <v>225</v>
      </c>
      <c r="Z4" s="1409"/>
      <c r="AA4" s="1409"/>
    </row>
    <row r="5" spans="1:27" s="279" customFormat="1" ht="9" customHeight="1" x14ac:dyDescent="0.15">
      <c r="A5" s="1637"/>
      <c r="B5" s="1641"/>
      <c r="C5" s="2588" t="s">
        <v>226</v>
      </c>
      <c r="D5" s="2588"/>
      <c r="E5" s="2588" t="s">
        <v>227</v>
      </c>
      <c r="F5" s="2588"/>
      <c r="G5" s="1656"/>
      <c r="H5" s="1656"/>
      <c r="I5" s="1656"/>
      <c r="J5" s="1656"/>
      <c r="K5" s="1656"/>
      <c r="L5" s="1656"/>
      <c r="M5" s="1656"/>
      <c r="N5" s="1656"/>
      <c r="O5" s="1656"/>
      <c r="P5" s="1656"/>
      <c r="Q5" s="1656"/>
      <c r="R5" s="1656"/>
      <c r="S5" s="1656"/>
      <c r="T5" s="1656"/>
      <c r="U5" s="1656"/>
      <c r="V5" s="1656"/>
      <c r="W5" s="1656"/>
      <c r="X5" s="1656"/>
      <c r="Y5" s="1656"/>
      <c r="Z5" s="1656"/>
      <c r="AA5" s="1656"/>
    </row>
    <row r="6" spans="1:27" s="279" customFormat="1" ht="9" customHeight="1" x14ac:dyDescent="0.15">
      <c r="A6" s="1637"/>
      <c r="B6" s="1641"/>
      <c r="C6" s="2588" t="s">
        <v>228</v>
      </c>
      <c r="D6" s="2588"/>
      <c r="E6" s="2588" t="s">
        <v>229</v>
      </c>
      <c r="F6" s="2588"/>
      <c r="G6" s="1656"/>
      <c r="H6" s="1656"/>
      <c r="I6" s="2588" t="s">
        <v>230</v>
      </c>
      <c r="J6" s="2588"/>
      <c r="K6" s="1656"/>
      <c r="L6" s="1656"/>
      <c r="M6" s="1656" t="s">
        <v>231</v>
      </c>
      <c r="N6" s="1656"/>
      <c r="O6" s="1656"/>
      <c r="P6" s="1656"/>
      <c r="Q6" s="1656"/>
      <c r="R6" s="1656"/>
      <c r="S6" s="1656"/>
      <c r="T6" s="1656"/>
      <c r="U6" s="1656"/>
      <c r="V6" s="1656"/>
      <c r="W6" s="1656"/>
      <c r="X6" s="1656"/>
      <c r="Y6" s="1656"/>
      <c r="Z6" s="1656"/>
      <c r="AA6" s="1656"/>
    </row>
    <row r="7" spans="1:27" s="279" customFormat="1" ht="9" customHeight="1" x14ac:dyDescent="0.15">
      <c r="A7" s="1637"/>
      <c r="B7" s="1641"/>
      <c r="C7" s="2588" t="s">
        <v>232</v>
      </c>
      <c r="D7" s="2588"/>
      <c r="E7" s="2588" t="s">
        <v>147</v>
      </c>
      <c r="F7" s="2588"/>
      <c r="G7" s="1656"/>
      <c r="H7" s="1656" t="s">
        <v>233</v>
      </c>
      <c r="I7" s="2588" t="s">
        <v>234</v>
      </c>
      <c r="J7" s="2588"/>
      <c r="K7" s="1656" t="s">
        <v>233</v>
      </c>
      <c r="L7" s="1656"/>
      <c r="M7" s="652" t="s">
        <v>235</v>
      </c>
      <c r="N7" s="2588" t="s">
        <v>233</v>
      </c>
      <c r="O7" s="2588"/>
      <c r="P7" s="1656"/>
      <c r="Q7" s="1656" t="s">
        <v>233</v>
      </c>
      <c r="R7" s="1656"/>
      <c r="S7" s="1656"/>
      <c r="T7" s="1656"/>
      <c r="U7" s="1656" t="s">
        <v>236</v>
      </c>
      <c r="V7" s="1656"/>
      <c r="W7" s="1656" t="s">
        <v>237</v>
      </c>
      <c r="X7" s="1656"/>
      <c r="Y7" s="1656"/>
      <c r="Z7" s="1656"/>
      <c r="AA7" s="1656"/>
    </row>
    <row r="8" spans="1:27" s="279" customFormat="1" ht="9" customHeight="1" x14ac:dyDescent="0.15">
      <c r="A8" s="2585" t="s">
        <v>238</v>
      </c>
      <c r="B8" s="2585"/>
      <c r="C8" s="2596" t="s">
        <v>239</v>
      </c>
      <c r="D8" s="2596"/>
      <c r="E8" s="2596" t="s">
        <v>240</v>
      </c>
      <c r="F8" s="2596"/>
      <c r="G8" s="1657"/>
      <c r="H8" s="1657" t="s">
        <v>241</v>
      </c>
      <c r="I8" s="2596" t="s">
        <v>242</v>
      </c>
      <c r="J8" s="2596"/>
      <c r="K8" s="1657" t="s">
        <v>243</v>
      </c>
      <c r="L8" s="1657"/>
      <c r="M8" s="1654" t="s">
        <v>244</v>
      </c>
      <c r="N8" s="287" t="s">
        <v>74</v>
      </c>
      <c r="O8" s="1654" t="s">
        <v>245</v>
      </c>
      <c r="P8" s="1657"/>
      <c r="Q8" s="1654" t="s">
        <v>246</v>
      </c>
      <c r="R8" s="287" t="s">
        <v>33</v>
      </c>
      <c r="S8" s="1654" t="s">
        <v>109</v>
      </c>
      <c r="T8" s="287" t="s">
        <v>39</v>
      </c>
      <c r="U8" s="1654" t="s">
        <v>187</v>
      </c>
      <c r="V8" s="1657"/>
      <c r="W8" s="1654" t="s">
        <v>247</v>
      </c>
      <c r="X8" s="1621" t="s">
        <v>46</v>
      </c>
      <c r="Y8" s="1411" t="s">
        <v>248</v>
      </c>
      <c r="Z8" s="1621" t="s">
        <v>46</v>
      </c>
      <c r="AA8" s="1656"/>
    </row>
    <row r="9" spans="1:27" s="279" customFormat="1" ht="9" customHeight="1" x14ac:dyDescent="0.15">
      <c r="A9" s="2583" t="s">
        <v>249</v>
      </c>
      <c r="B9" s="2583"/>
      <c r="C9" s="290"/>
      <c r="D9" s="291"/>
      <c r="E9" s="291"/>
      <c r="F9" s="291"/>
      <c r="G9" s="292"/>
      <c r="H9" s="292"/>
      <c r="I9" s="292"/>
      <c r="J9" s="292"/>
      <c r="K9" s="293"/>
      <c r="L9" s="293"/>
      <c r="M9" s="294"/>
      <c r="N9" s="292"/>
      <c r="O9" s="292"/>
      <c r="P9" s="292"/>
      <c r="Q9" s="292"/>
      <c r="R9" s="292"/>
      <c r="S9" s="294"/>
      <c r="T9" s="294"/>
      <c r="U9" s="292"/>
      <c r="V9" s="292"/>
      <c r="W9" s="294"/>
      <c r="X9" s="295"/>
      <c r="Y9" s="295"/>
      <c r="Z9" s="295"/>
      <c r="AA9" s="296"/>
    </row>
    <row r="10" spans="1:27" s="279" customFormat="1" ht="9" customHeight="1" x14ac:dyDescent="0.15">
      <c r="A10" s="2582" t="s">
        <v>250</v>
      </c>
      <c r="B10" s="2582"/>
      <c r="C10" s="297"/>
      <c r="D10" s="669"/>
      <c r="E10" s="299"/>
      <c r="F10" s="669"/>
      <c r="G10" s="300"/>
      <c r="H10" s="668"/>
      <c r="I10" s="302"/>
      <c r="J10" s="669"/>
      <c r="K10" s="670"/>
      <c r="L10" s="670"/>
      <c r="M10" s="1412"/>
      <c r="N10" s="302"/>
      <c r="O10" s="671"/>
      <c r="P10" s="671"/>
      <c r="Q10" s="305"/>
      <c r="R10" s="302"/>
      <c r="S10" s="669"/>
      <c r="T10" s="669"/>
      <c r="U10" s="668"/>
      <c r="V10" s="302"/>
      <c r="W10" s="305"/>
      <c r="X10" s="305"/>
      <c r="Y10" s="305"/>
      <c r="Z10" s="305"/>
      <c r="AA10" s="306"/>
    </row>
    <row r="11" spans="1:27" s="279" customFormat="1" ht="9" customHeight="1" x14ac:dyDescent="0.15">
      <c r="A11" s="1504"/>
      <c r="B11" s="1504" t="s">
        <v>251</v>
      </c>
      <c r="C11" s="1505"/>
      <c r="D11" s="1506">
        <v>9855</v>
      </c>
      <c r="E11" s="1507"/>
      <c r="F11" s="1506">
        <v>22905</v>
      </c>
      <c r="G11" s="1508"/>
      <c r="H11" s="1506">
        <v>75</v>
      </c>
      <c r="I11" s="1504"/>
      <c r="J11" s="1506">
        <v>27119</v>
      </c>
      <c r="K11" s="1509">
        <v>0.08</v>
      </c>
      <c r="L11" s="1509"/>
      <c r="M11" s="1506">
        <v>1873</v>
      </c>
      <c r="N11" s="1506"/>
      <c r="O11" s="1506">
        <v>28</v>
      </c>
      <c r="P11" s="1506"/>
      <c r="Q11" s="1510">
        <v>1.9</v>
      </c>
      <c r="R11" s="1504"/>
      <c r="S11" s="1506">
        <v>5403</v>
      </c>
      <c r="T11" s="1511"/>
      <c r="U11" s="1506">
        <v>20</v>
      </c>
      <c r="V11" s="1504"/>
      <c r="W11" s="1506">
        <v>7</v>
      </c>
      <c r="X11" s="1506"/>
      <c r="Y11" s="1512"/>
      <c r="Z11" s="1513"/>
      <c r="AA11" s="676"/>
    </row>
    <row r="12" spans="1:27" s="312" customFormat="1" ht="9" customHeight="1" x14ac:dyDescent="0.15">
      <c r="A12" s="1514"/>
      <c r="B12" s="1514" t="s">
        <v>252</v>
      </c>
      <c r="C12" s="1515"/>
      <c r="D12" s="1506">
        <v>19396</v>
      </c>
      <c r="E12" s="1507"/>
      <c r="F12" s="1506">
        <v>25476</v>
      </c>
      <c r="G12" s="1508"/>
      <c r="H12" s="1506">
        <v>69</v>
      </c>
      <c r="I12" s="1504"/>
      <c r="J12" s="1506">
        <v>36995</v>
      </c>
      <c r="K12" s="1509">
        <v>0.19</v>
      </c>
      <c r="L12" s="1509"/>
      <c r="M12" s="1506">
        <v>4072</v>
      </c>
      <c r="N12" s="1506"/>
      <c r="O12" s="1506">
        <v>42</v>
      </c>
      <c r="P12" s="1506"/>
      <c r="Q12" s="1510">
        <v>2.5</v>
      </c>
      <c r="R12" s="1504"/>
      <c r="S12" s="1506">
        <v>15516</v>
      </c>
      <c r="T12" s="1516"/>
      <c r="U12" s="1506">
        <v>42</v>
      </c>
      <c r="V12" s="1514"/>
      <c r="W12" s="1506">
        <v>29</v>
      </c>
      <c r="X12" s="1506"/>
      <c r="Y12" s="1517"/>
      <c r="Z12" s="1518"/>
      <c r="AA12" s="676"/>
    </row>
    <row r="13" spans="1:27" s="312" customFormat="1" ht="9" customHeight="1" x14ac:dyDescent="0.15">
      <c r="A13" s="1514"/>
      <c r="B13" s="1514" t="s">
        <v>253</v>
      </c>
      <c r="C13" s="1515"/>
      <c r="D13" s="1506">
        <v>12082</v>
      </c>
      <c r="E13" s="1507"/>
      <c r="F13" s="1506">
        <v>12882</v>
      </c>
      <c r="G13" s="1508"/>
      <c r="H13" s="1506">
        <v>68</v>
      </c>
      <c r="I13" s="1504"/>
      <c r="J13" s="1506">
        <v>20812</v>
      </c>
      <c r="K13" s="1509">
        <v>0.34</v>
      </c>
      <c r="L13" s="1509"/>
      <c r="M13" s="1506">
        <v>3816</v>
      </c>
      <c r="N13" s="1506"/>
      <c r="O13" s="1506">
        <v>38</v>
      </c>
      <c r="P13" s="1506"/>
      <c r="Q13" s="1510">
        <v>2.4</v>
      </c>
      <c r="R13" s="1504"/>
      <c r="S13" s="1506">
        <v>10464</v>
      </c>
      <c r="T13" s="1516"/>
      <c r="U13" s="1506">
        <v>50</v>
      </c>
      <c r="V13" s="1514"/>
      <c r="W13" s="1506">
        <v>26</v>
      </c>
      <c r="X13" s="1506"/>
      <c r="Y13" s="1517"/>
      <c r="Z13" s="1518"/>
      <c r="AA13" s="676"/>
    </row>
    <row r="14" spans="1:27" s="312" customFormat="1" ht="9" customHeight="1" x14ac:dyDescent="0.15">
      <c r="A14" s="1514"/>
      <c r="B14" s="1514" t="s">
        <v>254</v>
      </c>
      <c r="C14" s="1515"/>
      <c r="D14" s="1506">
        <v>23680</v>
      </c>
      <c r="E14" s="1507"/>
      <c r="F14" s="1506">
        <v>15416</v>
      </c>
      <c r="G14" s="1508"/>
      <c r="H14" s="1506">
        <v>50</v>
      </c>
      <c r="I14" s="1504"/>
      <c r="J14" s="1506">
        <v>31400</v>
      </c>
      <c r="K14" s="1509">
        <v>0.64</v>
      </c>
      <c r="L14" s="1509"/>
      <c r="M14" s="1506">
        <v>2067</v>
      </c>
      <c r="N14" s="1506"/>
      <c r="O14" s="1506">
        <v>33</v>
      </c>
      <c r="P14" s="1506"/>
      <c r="Q14" s="1510">
        <v>2.4</v>
      </c>
      <c r="R14" s="1504"/>
      <c r="S14" s="1506">
        <v>18000</v>
      </c>
      <c r="T14" s="1516"/>
      <c r="U14" s="1506">
        <v>57</v>
      </c>
      <c r="V14" s="1514"/>
      <c r="W14" s="1506">
        <v>65</v>
      </c>
      <c r="X14" s="1506"/>
      <c r="Y14" s="1517"/>
      <c r="Z14" s="1518"/>
      <c r="AA14" s="676"/>
    </row>
    <row r="15" spans="1:27" s="312" customFormat="1" ht="9" customHeight="1" x14ac:dyDescent="0.15">
      <c r="A15" s="1514"/>
      <c r="B15" s="1514" t="s">
        <v>255</v>
      </c>
      <c r="C15" s="1515"/>
      <c r="D15" s="1506">
        <v>17185</v>
      </c>
      <c r="E15" s="1507"/>
      <c r="F15" s="1506">
        <v>10558</v>
      </c>
      <c r="G15" s="1508"/>
      <c r="H15" s="1506">
        <v>53</v>
      </c>
      <c r="I15" s="1504"/>
      <c r="J15" s="1506">
        <v>22783</v>
      </c>
      <c r="K15" s="1509">
        <v>1.72</v>
      </c>
      <c r="L15" s="1509"/>
      <c r="M15" s="1506">
        <v>7027</v>
      </c>
      <c r="N15" s="1506"/>
      <c r="O15" s="1506">
        <v>31</v>
      </c>
      <c r="P15" s="1506"/>
      <c r="Q15" s="1510">
        <v>2.1</v>
      </c>
      <c r="R15" s="1504"/>
      <c r="S15" s="1506">
        <v>15832</v>
      </c>
      <c r="T15" s="1516"/>
      <c r="U15" s="1506">
        <v>69</v>
      </c>
      <c r="V15" s="1514"/>
      <c r="W15" s="1506">
        <v>120</v>
      </c>
      <c r="X15" s="1506"/>
      <c r="Y15" s="1517"/>
      <c r="Z15" s="1518"/>
      <c r="AA15" s="676"/>
    </row>
    <row r="16" spans="1:27" s="312" customFormat="1" ht="9" customHeight="1" x14ac:dyDescent="0.15">
      <c r="A16" s="1514"/>
      <c r="B16" s="1514" t="s">
        <v>256</v>
      </c>
      <c r="C16" s="1515"/>
      <c r="D16" s="1506">
        <v>2315</v>
      </c>
      <c r="E16" s="1507"/>
      <c r="F16" s="1506">
        <v>1152</v>
      </c>
      <c r="G16" s="1508"/>
      <c r="H16" s="1506">
        <v>53</v>
      </c>
      <c r="I16" s="1504"/>
      <c r="J16" s="1506">
        <v>2920</v>
      </c>
      <c r="K16" s="1509">
        <v>6.59</v>
      </c>
      <c r="L16" s="1509"/>
      <c r="M16" s="1506">
        <v>27190</v>
      </c>
      <c r="N16" s="1506"/>
      <c r="O16" s="1506">
        <v>33</v>
      </c>
      <c r="P16" s="1506"/>
      <c r="Q16" s="1510">
        <v>2.2000000000000002</v>
      </c>
      <c r="R16" s="1504"/>
      <c r="S16" s="1506">
        <v>3433</v>
      </c>
      <c r="T16" s="1516"/>
      <c r="U16" s="1506">
        <v>118</v>
      </c>
      <c r="V16" s="1514"/>
      <c r="W16" s="1506">
        <v>62</v>
      </c>
      <c r="X16" s="1506"/>
      <c r="Y16" s="1517"/>
      <c r="Z16" s="1518"/>
      <c r="AA16" s="676"/>
    </row>
    <row r="17" spans="1:27" s="312" customFormat="1" ht="9" customHeight="1" x14ac:dyDescent="0.15">
      <c r="A17" s="1514"/>
      <c r="B17" s="1514" t="s">
        <v>257</v>
      </c>
      <c r="C17" s="1515"/>
      <c r="D17" s="1506">
        <v>525</v>
      </c>
      <c r="E17" s="1507"/>
      <c r="F17" s="1506">
        <v>246</v>
      </c>
      <c r="G17" s="1508"/>
      <c r="H17" s="1506">
        <v>58</v>
      </c>
      <c r="I17" s="1504"/>
      <c r="J17" s="1506">
        <v>667</v>
      </c>
      <c r="K17" s="1509">
        <v>26.02</v>
      </c>
      <c r="L17" s="1509"/>
      <c r="M17" s="1506">
        <v>402</v>
      </c>
      <c r="N17" s="1506"/>
      <c r="O17" s="1506">
        <v>42</v>
      </c>
      <c r="P17" s="1506"/>
      <c r="Q17" s="1510">
        <v>1.8</v>
      </c>
      <c r="R17" s="1504"/>
      <c r="S17" s="1506">
        <v>1415</v>
      </c>
      <c r="T17" s="1516"/>
      <c r="U17" s="1506">
        <v>212</v>
      </c>
      <c r="V17" s="1514"/>
      <c r="W17" s="1506">
        <v>68</v>
      </c>
      <c r="X17" s="1506"/>
      <c r="Y17" s="1517"/>
      <c r="Z17" s="1518"/>
      <c r="AA17" s="676"/>
    </row>
    <row r="18" spans="1:27" s="312" customFormat="1" ht="9" customHeight="1" x14ac:dyDescent="0.15">
      <c r="A18" s="302"/>
      <c r="B18" s="302" t="s">
        <v>258</v>
      </c>
      <c r="C18" s="297"/>
      <c r="D18" s="1506">
        <v>240</v>
      </c>
      <c r="E18" s="1507"/>
      <c r="F18" s="1506">
        <v>28</v>
      </c>
      <c r="G18" s="1508"/>
      <c r="H18" s="1428">
        <v>52</v>
      </c>
      <c r="I18" s="1504"/>
      <c r="J18" s="1506">
        <v>255</v>
      </c>
      <c r="K18" s="1509">
        <v>100</v>
      </c>
      <c r="L18" s="1509"/>
      <c r="M18" s="1506">
        <v>395</v>
      </c>
      <c r="N18" s="1506"/>
      <c r="O18" s="1506">
        <v>41</v>
      </c>
      <c r="P18" s="1506"/>
      <c r="Q18" s="1510">
        <v>1.6</v>
      </c>
      <c r="R18" s="1504"/>
      <c r="S18" s="1506">
        <v>380</v>
      </c>
      <c r="T18" s="1429"/>
      <c r="U18" s="1506">
        <v>149</v>
      </c>
      <c r="V18" s="302"/>
      <c r="W18" s="1430">
        <v>87</v>
      </c>
      <c r="X18" s="1428"/>
      <c r="Y18" s="669"/>
      <c r="Z18" s="675"/>
      <c r="AA18" s="682"/>
    </row>
    <row r="19" spans="1:27" s="312" customFormat="1" ht="9" customHeight="1" x14ac:dyDescent="0.15">
      <c r="A19" s="2603"/>
      <c r="B19" s="2604"/>
      <c r="C19" s="317"/>
      <c r="D19" s="1431">
        <f>SUM(D11:D18)</f>
        <v>85278</v>
      </c>
      <c r="E19" s="1432"/>
      <c r="F19" s="1431">
        <f>SUM(F11:F18)</f>
        <v>88663</v>
      </c>
      <c r="G19" s="1433"/>
      <c r="H19" s="1431">
        <v>65</v>
      </c>
      <c r="I19" s="1434"/>
      <c r="J19" s="1435">
        <f>SUM(J11:J18)</f>
        <v>142951</v>
      </c>
      <c r="K19" s="1436">
        <v>0.96</v>
      </c>
      <c r="L19" s="1436"/>
      <c r="M19" s="1431">
        <f>SUM(M11:M18)</f>
        <v>46842</v>
      </c>
      <c r="N19" s="1434"/>
      <c r="O19" s="1431">
        <v>35</v>
      </c>
      <c r="P19" s="1431"/>
      <c r="Q19" s="1437">
        <v>2.2999999999999998</v>
      </c>
      <c r="R19" s="1434"/>
      <c r="S19" s="1435">
        <f>SUM(S11:S18)</f>
        <v>70443</v>
      </c>
      <c r="T19" s="1438"/>
      <c r="U19" s="1431">
        <v>49</v>
      </c>
      <c r="V19" s="1434"/>
      <c r="W19" s="1439">
        <f>SUM(W11:W18)</f>
        <v>464</v>
      </c>
      <c r="X19" s="1439"/>
      <c r="Y19" s="1431">
        <v>179</v>
      </c>
      <c r="Z19" s="1440"/>
      <c r="AA19" s="684"/>
    </row>
    <row r="20" spans="1:27" s="312" customFormat="1" ht="9" customHeight="1" x14ac:dyDescent="0.15">
      <c r="A20" s="2582" t="s">
        <v>259</v>
      </c>
      <c r="B20" s="2582"/>
      <c r="C20" s="297"/>
      <c r="D20" s="669"/>
      <c r="E20" s="299"/>
      <c r="F20" s="669"/>
      <c r="G20" s="300"/>
      <c r="H20" s="668"/>
      <c r="I20" s="302"/>
      <c r="J20" s="669"/>
      <c r="K20" s="670"/>
      <c r="L20" s="670"/>
      <c r="M20" s="1412"/>
      <c r="N20" s="302"/>
      <c r="O20" s="1412"/>
      <c r="P20" s="1412"/>
      <c r="Q20" s="305"/>
      <c r="R20" s="302"/>
      <c r="S20" s="669"/>
      <c r="T20" s="669"/>
      <c r="U20" s="1412"/>
      <c r="V20" s="302"/>
      <c r="W20" s="1412"/>
      <c r="X20" s="1412"/>
      <c r="Y20" s="1412"/>
      <c r="Z20" s="1441"/>
      <c r="AA20" s="687"/>
    </row>
    <row r="21" spans="1:27" s="312" customFormat="1" ht="9" customHeight="1" x14ac:dyDescent="0.15">
      <c r="A21" s="302"/>
      <c r="B21" s="302" t="s">
        <v>251</v>
      </c>
      <c r="C21" s="297"/>
      <c r="D21" s="1506">
        <v>51007</v>
      </c>
      <c r="E21" s="1507"/>
      <c r="F21" s="1506">
        <v>10721</v>
      </c>
      <c r="G21" s="1508"/>
      <c r="H21" s="1506">
        <v>67</v>
      </c>
      <c r="I21" s="1504"/>
      <c r="J21" s="1506">
        <v>58148</v>
      </c>
      <c r="K21" s="1509">
        <v>0.02</v>
      </c>
      <c r="L21" s="1509"/>
      <c r="M21" s="1519">
        <v>1185</v>
      </c>
      <c r="N21" s="1506"/>
      <c r="O21" s="1506">
        <v>8</v>
      </c>
      <c r="P21" s="1506"/>
      <c r="Q21" s="1510">
        <v>2.8</v>
      </c>
      <c r="R21" s="1504"/>
      <c r="S21" s="1506">
        <v>1352</v>
      </c>
      <c r="T21" s="1511"/>
      <c r="U21" s="1506">
        <v>2</v>
      </c>
      <c r="V21" s="1504"/>
      <c r="W21" s="1506">
        <v>1</v>
      </c>
      <c r="X21" s="1428"/>
      <c r="Y21" s="669"/>
      <c r="Z21" s="675"/>
      <c r="AA21" s="676"/>
    </row>
    <row r="22" spans="1:27" s="312" customFormat="1" ht="9" customHeight="1" x14ac:dyDescent="0.15">
      <c r="A22" s="1514"/>
      <c r="B22" s="1514" t="s">
        <v>252</v>
      </c>
      <c r="C22" s="1515"/>
      <c r="D22" s="1506">
        <v>58</v>
      </c>
      <c r="E22" s="1507"/>
      <c r="F22" s="1506">
        <v>95</v>
      </c>
      <c r="G22" s="1508"/>
      <c r="H22" s="1506">
        <v>70</v>
      </c>
      <c r="I22" s="1504"/>
      <c r="J22" s="1506">
        <v>125</v>
      </c>
      <c r="K22" s="1509">
        <v>0.23</v>
      </c>
      <c r="L22" s="1509"/>
      <c r="M22" s="1519">
        <v>62</v>
      </c>
      <c r="N22" s="1506"/>
      <c r="O22" s="1506">
        <v>36</v>
      </c>
      <c r="P22" s="1506"/>
      <c r="Q22" s="1510">
        <v>1.3</v>
      </c>
      <c r="R22" s="1504"/>
      <c r="S22" s="1506">
        <v>38</v>
      </c>
      <c r="T22" s="1516"/>
      <c r="U22" s="1506">
        <v>30</v>
      </c>
      <c r="V22" s="1514"/>
      <c r="W22" s="1506">
        <v>0</v>
      </c>
      <c r="X22" s="1506"/>
      <c r="Y22" s="1517"/>
      <c r="Z22" s="1518"/>
      <c r="AA22" s="676"/>
    </row>
    <row r="23" spans="1:27" s="312" customFormat="1" ht="9" customHeight="1" x14ac:dyDescent="0.15">
      <c r="A23" s="302"/>
      <c r="B23" s="302" t="s">
        <v>253</v>
      </c>
      <c r="C23" s="297"/>
      <c r="D23" s="1506">
        <v>155</v>
      </c>
      <c r="E23" s="1507"/>
      <c r="F23" s="1506">
        <v>73</v>
      </c>
      <c r="G23" s="1508"/>
      <c r="H23" s="1506">
        <v>78</v>
      </c>
      <c r="I23" s="1504"/>
      <c r="J23" s="1506">
        <v>211</v>
      </c>
      <c r="K23" s="1509">
        <v>0.33</v>
      </c>
      <c r="L23" s="1509"/>
      <c r="M23" s="1519">
        <v>59</v>
      </c>
      <c r="N23" s="1506"/>
      <c r="O23" s="1506">
        <v>35</v>
      </c>
      <c r="P23" s="1506"/>
      <c r="Q23" s="1510">
        <v>1.1000000000000001</v>
      </c>
      <c r="R23" s="1504"/>
      <c r="S23" s="1506">
        <v>76</v>
      </c>
      <c r="T23" s="1516"/>
      <c r="U23" s="1506">
        <v>36</v>
      </c>
      <c r="V23" s="1514"/>
      <c r="W23" s="1506">
        <v>0</v>
      </c>
      <c r="X23" s="1428"/>
      <c r="Y23" s="669"/>
      <c r="Z23" s="675"/>
      <c r="AA23" s="676"/>
    </row>
    <row r="24" spans="1:27" s="312" customFormat="1" ht="9" customHeight="1" x14ac:dyDescent="0.15">
      <c r="A24" s="1514"/>
      <c r="B24" s="1514" t="s">
        <v>254</v>
      </c>
      <c r="C24" s="1515"/>
      <c r="D24" s="1506">
        <v>431</v>
      </c>
      <c r="E24" s="1507"/>
      <c r="F24" s="1506">
        <v>182</v>
      </c>
      <c r="G24" s="1508"/>
      <c r="H24" s="1506">
        <v>32</v>
      </c>
      <c r="I24" s="1504"/>
      <c r="J24" s="1506">
        <v>488</v>
      </c>
      <c r="K24" s="1509">
        <v>0.55000000000000004</v>
      </c>
      <c r="L24" s="1509"/>
      <c r="M24" s="1519">
        <v>36</v>
      </c>
      <c r="N24" s="1506"/>
      <c r="O24" s="1506">
        <v>7</v>
      </c>
      <c r="P24" s="1506"/>
      <c r="Q24" s="1510">
        <v>0.4</v>
      </c>
      <c r="R24" s="1504"/>
      <c r="S24" s="1506">
        <v>44</v>
      </c>
      <c r="T24" s="1516"/>
      <c r="U24" s="1506">
        <v>9</v>
      </c>
      <c r="V24" s="1514"/>
      <c r="W24" s="1506">
        <v>0</v>
      </c>
      <c r="X24" s="1506"/>
      <c r="Y24" s="1517"/>
      <c r="Z24" s="1518"/>
      <c r="AA24" s="676"/>
    </row>
    <row r="25" spans="1:27" s="312" customFormat="1" ht="9" customHeight="1" x14ac:dyDescent="0.15">
      <c r="A25" s="302"/>
      <c r="B25" s="302" t="s">
        <v>255</v>
      </c>
      <c r="C25" s="297"/>
      <c r="D25" s="1506">
        <v>34</v>
      </c>
      <c r="E25" s="1507"/>
      <c r="F25" s="1506">
        <v>8</v>
      </c>
      <c r="G25" s="1508"/>
      <c r="H25" s="1506">
        <v>69</v>
      </c>
      <c r="I25" s="1504"/>
      <c r="J25" s="1506">
        <v>40</v>
      </c>
      <c r="K25" s="1509">
        <v>1.59</v>
      </c>
      <c r="L25" s="1509"/>
      <c r="M25" s="1519">
        <v>33</v>
      </c>
      <c r="N25" s="1506"/>
      <c r="O25" s="1506">
        <v>21</v>
      </c>
      <c r="P25" s="1506"/>
      <c r="Q25" s="1510">
        <v>0.9</v>
      </c>
      <c r="R25" s="1504"/>
      <c r="S25" s="1506">
        <v>17</v>
      </c>
      <c r="T25" s="1516"/>
      <c r="U25" s="1506">
        <v>43</v>
      </c>
      <c r="V25" s="1514"/>
      <c r="W25" s="1506">
        <v>0</v>
      </c>
      <c r="X25" s="1428"/>
      <c r="Y25" s="669"/>
      <c r="Z25" s="675"/>
      <c r="AA25" s="676"/>
    </row>
    <row r="26" spans="1:27" s="312" customFormat="1" ht="9" customHeight="1" x14ac:dyDescent="0.15">
      <c r="A26" s="1514"/>
      <c r="B26" s="1514" t="s">
        <v>256</v>
      </c>
      <c r="C26" s="1515"/>
      <c r="D26" s="1506">
        <v>19</v>
      </c>
      <c r="E26" s="1507"/>
      <c r="F26" s="1506">
        <v>2</v>
      </c>
      <c r="G26" s="1508"/>
      <c r="H26" s="1506">
        <v>71</v>
      </c>
      <c r="I26" s="1504"/>
      <c r="J26" s="1506">
        <v>20</v>
      </c>
      <c r="K26" s="1509">
        <v>6.57</v>
      </c>
      <c r="L26" s="1509"/>
      <c r="M26" s="1519">
        <v>308</v>
      </c>
      <c r="N26" s="1506"/>
      <c r="O26" s="1506">
        <v>13</v>
      </c>
      <c r="P26" s="1506"/>
      <c r="Q26" s="1510">
        <v>2.2999999999999998</v>
      </c>
      <c r="R26" s="1504"/>
      <c r="S26" s="1506">
        <v>10</v>
      </c>
      <c r="T26" s="1516"/>
      <c r="U26" s="1506">
        <v>50</v>
      </c>
      <c r="V26" s="1514"/>
      <c r="W26" s="1506">
        <v>0</v>
      </c>
      <c r="X26" s="1506"/>
      <c r="Y26" s="1517"/>
      <c r="Z26" s="1518"/>
      <c r="AA26" s="676"/>
    </row>
    <row r="27" spans="1:27" s="312" customFormat="1" ht="9" customHeight="1" x14ac:dyDescent="0.15">
      <c r="A27" s="1514"/>
      <c r="B27" s="1514" t="s">
        <v>257</v>
      </c>
      <c r="C27" s="1515"/>
      <c r="D27" s="1506">
        <v>0</v>
      </c>
      <c r="E27" s="1507"/>
      <c r="F27" s="1506">
        <v>0</v>
      </c>
      <c r="G27" s="1508"/>
      <c r="H27" s="1506">
        <v>0</v>
      </c>
      <c r="I27" s="1504"/>
      <c r="J27" s="1506">
        <v>0</v>
      </c>
      <c r="K27" s="1506">
        <v>0</v>
      </c>
      <c r="L27" s="1506"/>
      <c r="M27" s="1519">
        <v>0</v>
      </c>
      <c r="N27" s="1506"/>
      <c r="O27" s="1506">
        <v>0</v>
      </c>
      <c r="P27" s="1506"/>
      <c r="Q27" s="1510">
        <v>0</v>
      </c>
      <c r="R27" s="1504"/>
      <c r="S27" s="1506">
        <v>0</v>
      </c>
      <c r="T27" s="1516"/>
      <c r="U27" s="1506">
        <v>0</v>
      </c>
      <c r="V27" s="1514"/>
      <c r="W27" s="1506">
        <v>0</v>
      </c>
      <c r="X27" s="1506"/>
      <c r="Y27" s="1517"/>
      <c r="Z27" s="1518"/>
      <c r="AA27" s="676"/>
    </row>
    <row r="28" spans="1:27" s="312" customFormat="1" ht="9" customHeight="1" x14ac:dyDescent="0.15">
      <c r="A28" s="302"/>
      <c r="B28" s="302" t="s">
        <v>258</v>
      </c>
      <c r="C28" s="297"/>
      <c r="D28" s="1506">
        <v>0</v>
      </c>
      <c r="E28" s="1507"/>
      <c r="F28" s="1506">
        <v>0</v>
      </c>
      <c r="G28" s="1508"/>
      <c r="H28" s="1428">
        <v>0</v>
      </c>
      <c r="I28" s="1504"/>
      <c r="J28" s="1506">
        <v>0</v>
      </c>
      <c r="K28" s="1506">
        <v>0</v>
      </c>
      <c r="L28" s="1506"/>
      <c r="M28" s="1519">
        <v>0</v>
      </c>
      <c r="N28" s="1506"/>
      <c r="O28" s="1506">
        <v>0</v>
      </c>
      <c r="P28" s="1506"/>
      <c r="Q28" s="1510">
        <v>0</v>
      </c>
      <c r="R28" s="1504"/>
      <c r="S28" s="1506">
        <v>0</v>
      </c>
      <c r="T28" s="1429"/>
      <c r="U28" s="1506">
        <v>0</v>
      </c>
      <c r="V28" s="302"/>
      <c r="W28" s="1430">
        <v>0</v>
      </c>
      <c r="X28" s="1428"/>
      <c r="Y28" s="669"/>
      <c r="Z28" s="675"/>
      <c r="AA28" s="682"/>
    </row>
    <row r="29" spans="1:27" s="312" customFormat="1" ht="9" customHeight="1" x14ac:dyDescent="0.15">
      <c r="A29" s="2603"/>
      <c r="B29" s="2604"/>
      <c r="C29" s="317"/>
      <c r="D29" s="1431">
        <f>SUM(D21:D28)</f>
        <v>51704</v>
      </c>
      <c r="E29" s="1432"/>
      <c r="F29" s="1431">
        <f>SUM(F21:F28)</f>
        <v>11081</v>
      </c>
      <c r="G29" s="1433"/>
      <c r="H29" s="1431">
        <v>66</v>
      </c>
      <c r="I29" s="1434"/>
      <c r="J29" s="1435">
        <f>SUM(J21:J28)</f>
        <v>59032</v>
      </c>
      <c r="K29" s="1436">
        <v>0.03</v>
      </c>
      <c r="L29" s="1436"/>
      <c r="M29" s="1443">
        <f>SUM(M21:M28)</f>
        <v>1683</v>
      </c>
      <c r="N29" s="1434"/>
      <c r="O29" s="1431">
        <v>8</v>
      </c>
      <c r="P29" s="1431"/>
      <c r="Q29" s="1437">
        <v>2.8</v>
      </c>
      <c r="R29" s="1434"/>
      <c r="S29" s="1435">
        <f>SUM(S21:S28)</f>
        <v>1537</v>
      </c>
      <c r="T29" s="1438"/>
      <c r="U29" s="1431">
        <v>3</v>
      </c>
      <c r="V29" s="1434"/>
      <c r="W29" s="1439">
        <f>SUM(W21:W28)</f>
        <v>1</v>
      </c>
      <c r="X29" s="1439"/>
      <c r="Y29" s="1431">
        <v>0</v>
      </c>
      <c r="Z29" s="1440"/>
      <c r="AA29" s="684"/>
    </row>
    <row r="30" spans="1:27" s="279" customFormat="1" ht="9" customHeight="1" x14ac:dyDescent="0.15">
      <c r="A30" s="2582" t="s">
        <v>191</v>
      </c>
      <c r="B30" s="2582"/>
      <c r="C30" s="297"/>
      <c r="D30" s="1412"/>
      <c r="E30" s="672"/>
      <c r="F30" s="1412"/>
      <c r="G30" s="302"/>
      <c r="H30" s="672"/>
      <c r="I30" s="302"/>
      <c r="J30" s="1412"/>
      <c r="K30" s="671"/>
      <c r="L30" s="671"/>
      <c r="M30" s="1412"/>
      <c r="N30" s="302"/>
      <c r="O30" s="1412"/>
      <c r="P30" s="1412"/>
      <c r="Q30" s="305"/>
      <c r="R30" s="302"/>
      <c r="S30" s="672"/>
      <c r="T30" s="672"/>
      <c r="U30" s="1412"/>
      <c r="V30" s="302"/>
      <c r="W30" s="1412"/>
      <c r="X30" s="1412"/>
      <c r="Y30" s="1412"/>
      <c r="Z30" s="1441"/>
      <c r="AA30" s="687"/>
    </row>
    <row r="31" spans="1:27" s="279" customFormat="1" ht="9" customHeight="1" x14ac:dyDescent="0.15">
      <c r="A31" s="302"/>
      <c r="B31" s="302" t="s">
        <v>251</v>
      </c>
      <c r="C31" s="297"/>
      <c r="D31" s="1506">
        <v>11934</v>
      </c>
      <c r="E31" s="1507"/>
      <c r="F31" s="1506">
        <v>63205</v>
      </c>
      <c r="G31" s="1508"/>
      <c r="H31" s="1506">
        <v>99</v>
      </c>
      <c r="I31" s="1504"/>
      <c r="J31" s="1506">
        <v>74717</v>
      </c>
      <c r="K31" s="1509">
        <v>0.06</v>
      </c>
      <c r="L31" s="1509"/>
      <c r="M31" s="1506">
        <v>383</v>
      </c>
      <c r="N31" s="1506"/>
      <c r="O31" s="1506">
        <v>9</v>
      </c>
      <c r="P31" s="1506"/>
      <c r="Q31" s="1510">
        <v>0.3</v>
      </c>
      <c r="R31" s="1504"/>
      <c r="S31" s="1506">
        <v>2202</v>
      </c>
      <c r="T31" s="1511"/>
      <c r="U31" s="1506">
        <v>3</v>
      </c>
      <c r="V31" s="1504"/>
      <c r="W31" s="1506">
        <v>4</v>
      </c>
      <c r="X31" s="1428"/>
      <c r="Y31" s="669"/>
      <c r="Z31" s="675"/>
      <c r="AA31" s="676"/>
    </row>
    <row r="32" spans="1:27" s="279" customFormat="1" ht="9" customHeight="1" x14ac:dyDescent="0.15">
      <c r="A32" s="1514"/>
      <c r="B32" s="1514" t="s">
        <v>252</v>
      </c>
      <c r="C32" s="1515"/>
      <c r="D32" s="1506">
        <v>1104</v>
      </c>
      <c r="E32" s="1507"/>
      <c r="F32" s="1506">
        <v>3030</v>
      </c>
      <c r="G32" s="1508"/>
      <c r="H32" s="1506">
        <v>90</v>
      </c>
      <c r="I32" s="1504"/>
      <c r="J32" s="1506">
        <v>3829</v>
      </c>
      <c r="K32" s="1509">
        <v>0.17</v>
      </c>
      <c r="L32" s="1509"/>
      <c r="M32" s="1506">
        <v>67</v>
      </c>
      <c r="N32" s="1506"/>
      <c r="O32" s="1506">
        <v>8</v>
      </c>
      <c r="P32" s="1506"/>
      <c r="Q32" s="1510">
        <v>0.8</v>
      </c>
      <c r="R32" s="1504"/>
      <c r="S32" s="1506">
        <v>212</v>
      </c>
      <c r="T32" s="1516"/>
      <c r="U32" s="1506">
        <v>6</v>
      </c>
      <c r="V32" s="1514"/>
      <c r="W32" s="1506">
        <v>1</v>
      </c>
      <c r="X32" s="1506"/>
      <c r="Y32" s="1517"/>
      <c r="Z32" s="1518"/>
      <c r="AA32" s="676"/>
    </row>
    <row r="33" spans="1:27" s="279" customFormat="1" ht="9" customHeight="1" x14ac:dyDescent="0.15">
      <c r="A33" s="302"/>
      <c r="B33" s="302" t="s">
        <v>253</v>
      </c>
      <c r="C33" s="297"/>
      <c r="D33" s="1506">
        <v>119</v>
      </c>
      <c r="E33" s="1507"/>
      <c r="F33" s="1506">
        <v>599</v>
      </c>
      <c r="G33" s="1508"/>
      <c r="H33" s="1506">
        <v>71</v>
      </c>
      <c r="I33" s="1504"/>
      <c r="J33" s="1506">
        <v>545</v>
      </c>
      <c r="K33" s="1509">
        <v>0.33</v>
      </c>
      <c r="L33" s="1509"/>
      <c r="M33" s="1506">
        <v>25</v>
      </c>
      <c r="N33" s="1506"/>
      <c r="O33" s="1506">
        <v>5</v>
      </c>
      <c r="P33" s="1506"/>
      <c r="Q33" s="1510">
        <v>1</v>
      </c>
      <c r="R33" s="1504"/>
      <c r="S33" s="1506">
        <v>29</v>
      </c>
      <c r="T33" s="1516"/>
      <c r="U33" s="1506">
        <v>5</v>
      </c>
      <c r="V33" s="1514"/>
      <c r="W33" s="1506">
        <v>0</v>
      </c>
      <c r="X33" s="1428"/>
      <c r="Y33" s="669"/>
      <c r="Z33" s="675"/>
      <c r="AA33" s="676"/>
    </row>
    <row r="34" spans="1:27" s="279" customFormat="1" ht="9" customHeight="1" x14ac:dyDescent="0.15">
      <c r="A34" s="1514"/>
      <c r="B34" s="1514" t="s">
        <v>254</v>
      </c>
      <c r="C34" s="1515"/>
      <c r="D34" s="1519">
        <v>49</v>
      </c>
      <c r="E34" s="1507"/>
      <c r="F34" s="1506">
        <v>167</v>
      </c>
      <c r="G34" s="1508"/>
      <c r="H34" s="1506">
        <v>84</v>
      </c>
      <c r="I34" s="1504"/>
      <c r="J34" s="1506">
        <v>189</v>
      </c>
      <c r="K34" s="1509">
        <v>0.73</v>
      </c>
      <c r="L34" s="1509"/>
      <c r="M34" s="1506">
        <v>28</v>
      </c>
      <c r="N34" s="1506"/>
      <c r="O34" s="1519">
        <v>13</v>
      </c>
      <c r="P34" s="1506"/>
      <c r="Q34" s="1510">
        <v>0.3</v>
      </c>
      <c r="R34" s="1504"/>
      <c r="S34" s="1506">
        <v>33</v>
      </c>
      <c r="T34" s="1516"/>
      <c r="U34" s="1506">
        <v>17</v>
      </c>
      <c r="V34" s="1514"/>
      <c r="W34" s="1506">
        <v>0</v>
      </c>
      <c r="X34" s="1506"/>
      <c r="Y34" s="1517"/>
      <c r="Z34" s="1518"/>
      <c r="AA34" s="676"/>
    </row>
    <row r="35" spans="1:27" s="279" customFormat="1" ht="9" customHeight="1" x14ac:dyDescent="0.15">
      <c r="A35" s="302"/>
      <c r="B35" s="302" t="s">
        <v>255</v>
      </c>
      <c r="C35" s="297"/>
      <c r="D35" s="1506">
        <v>63</v>
      </c>
      <c r="E35" s="1507"/>
      <c r="F35" s="1506">
        <v>195</v>
      </c>
      <c r="G35" s="1508"/>
      <c r="H35" s="1506">
        <v>98</v>
      </c>
      <c r="I35" s="1504"/>
      <c r="J35" s="1506">
        <v>254</v>
      </c>
      <c r="K35" s="1509">
        <v>2.41</v>
      </c>
      <c r="L35" s="1509"/>
      <c r="M35" s="1506">
        <v>24</v>
      </c>
      <c r="N35" s="1506"/>
      <c r="O35" s="1506">
        <v>12</v>
      </c>
      <c r="P35" s="1506"/>
      <c r="Q35" s="1510">
        <v>0.6</v>
      </c>
      <c r="R35" s="1504"/>
      <c r="S35" s="1506">
        <v>89</v>
      </c>
      <c r="T35" s="1516"/>
      <c r="U35" s="1506">
        <v>35</v>
      </c>
      <c r="V35" s="1514"/>
      <c r="W35" s="1506">
        <v>1</v>
      </c>
      <c r="X35" s="1428"/>
      <c r="Y35" s="669"/>
      <c r="Z35" s="675"/>
      <c r="AA35" s="676"/>
    </row>
    <row r="36" spans="1:27" s="279" customFormat="1" ht="9" customHeight="1" x14ac:dyDescent="0.15">
      <c r="A36" s="1514"/>
      <c r="B36" s="1514" t="s">
        <v>256</v>
      </c>
      <c r="C36" s="1515"/>
      <c r="D36" s="1506">
        <v>427</v>
      </c>
      <c r="E36" s="1507"/>
      <c r="F36" s="1506">
        <v>42</v>
      </c>
      <c r="G36" s="1508"/>
      <c r="H36" s="1506">
        <v>70</v>
      </c>
      <c r="I36" s="1504"/>
      <c r="J36" s="1506">
        <v>457</v>
      </c>
      <c r="K36" s="1509">
        <v>6.08</v>
      </c>
      <c r="L36" s="1509"/>
      <c r="M36" s="1506">
        <v>207</v>
      </c>
      <c r="N36" s="1506"/>
      <c r="O36" s="1506">
        <v>19</v>
      </c>
      <c r="P36" s="1506"/>
      <c r="Q36" s="1510">
        <v>2.1</v>
      </c>
      <c r="R36" s="1504"/>
      <c r="S36" s="1506">
        <v>318</v>
      </c>
      <c r="T36" s="1516"/>
      <c r="U36" s="1506">
        <v>70</v>
      </c>
      <c r="V36" s="1514"/>
      <c r="W36" s="1506">
        <v>5</v>
      </c>
      <c r="X36" s="1506"/>
      <c r="Y36" s="1517"/>
      <c r="Z36" s="1518"/>
      <c r="AA36" s="676"/>
    </row>
    <row r="37" spans="1:27" s="279" customFormat="1" ht="9" customHeight="1" x14ac:dyDescent="0.15">
      <c r="A37" s="1514"/>
      <c r="B37" s="1514" t="s">
        <v>257</v>
      </c>
      <c r="C37" s="1515"/>
      <c r="D37" s="1506">
        <v>0</v>
      </c>
      <c r="E37" s="1507"/>
      <c r="F37" s="1506">
        <v>1</v>
      </c>
      <c r="G37" s="1508"/>
      <c r="H37" s="1506">
        <v>0</v>
      </c>
      <c r="I37" s="1504"/>
      <c r="J37" s="1506">
        <v>0</v>
      </c>
      <c r="K37" s="1509">
        <v>17.059999999999999</v>
      </c>
      <c r="L37" s="1506"/>
      <c r="M37" s="1506">
        <v>2</v>
      </c>
      <c r="N37" s="1506"/>
      <c r="O37" s="1506">
        <v>25</v>
      </c>
      <c r="P37" s="1506"/>
      <c r="Q37" s="1510">
        <v>0.2</v>
      </c>
      <c r="R37" s="1504"/>
      <c r="S37" s="1506">
        <v>0</v>
      </c>
      <c r="T37" s="1516"/>
      <c r="U37" s="1506" t="s">
        <v>125</v>
      </c>
      <c r="V37" s="1514"/>
      <c r="W37" s="1506">
        <v>0</v>
      </c>
      <c r="X37" s="1506"/>
      <c r="Y37" s="1517"/>
      <c r="Z37" s="1518"/>
      <c r="AA37" s="676"/>
    </row>
    <row r="38" spans="1:27" s="279" customFormat="1" ht="9" customHeight="1" x14ac:dyDescent="0.15">
      <c r="A38" s="302"/>
      <c r="B38" s="302" t="s">
        <v>258</v>
      </c>
      <c r="C38" s="297"/>
      <c r="D38" s="1506">
        <v>0</v>
      </c>
      <c r="E38" s="1507"/>
      <c r="F38" s="1506">
        <v>0</v>
      </c>
      <c r="G38" s="1508"/>
      <c r="H38" s="1428">
        <v>0</v>
      </c>
      <c r="I38" s="1504"/>
      <c r="J38" s="1506">
        <v>0</v>
      </c>
      <c r="K38" s="1506">
        <v>0</v>
      </c>
      <c r="L38" s="1506"/>
      <c r="M38" s="1506">
        <v>0</v>
      </c>
      <c r="N38" s="1506"/>
      <c r="O38" s="1506">
        <v>0</v>
      </c>
      <c r="P38" s="1506"/>
      <c r="Q38" s="1510">
        <v>0</v>
      </c>
      <c r="R38" s="1504"/>
      <c r="S38" s="1506">
        <v>0</v>
      </c>
      <c r="T38" s="1429"/>
      <c r="U38" s="1506">
        <v>0</v>
      </c>
      <c r="V38" s="302"/>
      <c r="W38" s="1430">
        <v>0</v>
      </c>
      <c r="X38" s="1428"/>
      <c r="Y38" s="669"/>
      <c r="Z38" s="1520"/>
      <c r="AA38" s="682"/>
    </row>
    <row r="39" spans="1:27" s="279" customFormat="1" ht="9" customHeight="1" x14ac:dyDescent="0.15">
      <c r="A39" s="2603"/>
      <c r="B39" s="2604"/>
      <c r="C39" s="317"/>
      <c r="D39" s="1431">
        <f>SUM(D31:D38)</f>
        <v>13696</v>
      </c>
      <c r="E39" s="1432"/>
      <c r="F39" s="1431">
        <f>SUM(F31:F38)</f>
        <v>67239</v>
      </c>
      <c r="G39" s="1433"/>
      <c r="H39" s="1431">
        <v>99</v>
      </c>
      <c r="I39" s="1434"/>
      <c r="J39" s="1435">
        <f>SUM(J31:J38)</f>
        <v>79991</v>
      </c>
      <c r="K39" s="1436">
        <v>0.27</v>
      </c>
      <c r="L39" s="1436"/>
      <c r="M39" s="1431">
        <f>SUM(M31:M38)</f>
        <v>736</v>
      </c>
      <c r="N39" s="1434"/>
      <c r="O39" s="1431">
        <v>9</v>
      </c>
      <c r="P39" s="1431"/>
      <c r="Q39" s="1437">
        <v>0</v>
      </c>
      <c r="R39" s="1434"/>
      <c r="S39" s="1435">
        <f>SUM(S31:S38)</f>
        <v>2883</v>
      </c>
      <c r="T39" s="1438"/>
      <c r="U39" s="1431">
        <v>4</v>
      </c>
      <c r="V39" s="1434"/>
      <c r="W39" s="1439">
        <f>SUM(W31:W38)</f>
        <v>11</v>
      </c>
      <c r="X39" s="1439"/>
      <c r="Y39" s="1431">
        <v>1</v>
      </c>
      <c r="Z39" s="1445"/>
      <c r="AA39" s="682"/>
    </row>
    <row r="40" spans="1:27" s="324" customFormat="1" ht="6" customHeight="1" x14ac:dyDescent="0.15">
      <c r="A40" s="2579"/>
      <c r="B40" s="2579"/>
      <c r="C40" s="2579"/>
      <c r="D40" s="2579"/>
      <c r="E40" s="2579"/>
      <c r="F40" s="2579"/>
      <c r="G40" s="2579"/>
      <c r="H40" s="2579"/>
      <c r="I40" s="2579"/>
      <c r="J40" s="2579"/>
      <c r="K40" s="2579"/>
      <c r="L40" s="2579"/>
      <c r="M40" s="2579"/>
      <c r="N40" s="2579"/>
      <c r="O40" s="2579"/>
      <c r="P40" s="2579"/>
      <c r="Q40" s="2579"/>
      <c r="R40" s="2579"/>
      <c r="S40" s="2579"/>
      <c r="T40" s="2579"/>
      <c r="U40" s="2579"/>
      <c r="V40" s="2579"/>
      <c r="W40" s="2579"/>
      <c r="X40" s="2579"/>
      <c r="Y40" s="2579"/>
      <c r="Z40" s="1653"/>
      <c r="AA40" s="1653"/>
    </row>
    <row r="41" spans="1:27" s="279" customFormat="1" ht="7.5" customHeight="1" x14ac:dyDescent="0.15">
      <c r="A41" s="2599" t="s">
        <v>930</v>
      </c>
      <c r="B41" s="2599"/>
      <c r="C41" s="2599"/>
      <c r="D41" s="2599"/>
      <c r="E41" s="2599"/>
      <c r="F41" s="2599"/>
      <c r="G41" s="2599"/>
      <c r="H41" s="2599"/>
      <c r="I41" s="2599"/>
      <c r="J41" s="2599"/>
      <c r="K41" s="2599"/>
      <c r="L41" s="2599"/>
      <c r="M41" s="2599"/>
      <c r="N41" s="2599"/>
      <c r="O41" s="2599"/>
      <c r="P41" s="2599"/>
      <c r="Q41" s="2599"/>
      <c r="R41" s="2599"/>
      <c r="S41" s="2599"/>
      <c r="T41" s="2599"/>
      <c r="U41" s="2599"/>
      <c r="V41" s="2599"/>
      <c r="W41" s="2599"/>
      <c r="X41" s="2599"/>
      <c r="Y41" s="2599"/>
      <c r="Z41" s="2599"/>
      <c r="AA41" s="2599"/>
    </row>
  </sheetData>
  <mergeCells count="25">
    <mergeCell ref="A39:B39"/>
    <mergeCell ref="A40:Y40"/>
    <mergeCell ref="A41:AA41"/>
    <mergeCell ref="A9:B9"/>
    <mergeCell ref="A10:B10"/>
    <mergeCell ref="A19:B19"/>
    <mergeCell ref="A20:B20"/>
    <mergeCell ref="A29:B29"/>
    <mergeCell ref="A30:B30"/>
    <mergeCell ref="C7:D7"/>
    <mergeCell ref="E7:F7"/>
    <mergeCell ref="I7:J7"/>
    <mergeCell ref="N7:O7"/>
    <mergeCell ref="A8:B8"/>
    <mergeCell ref="C8:D8"/>
    <mergeCell ref="E8:F8"/>
    <mergeCell ref="I8:J8"/>
    <mergeCell ref="C6:D6"/>
    <mergeCell ref="E6:F6"/>
    <mergeCell ref="I6:J6"/>
    <mergeCell ref="A1:AA1"/>
    <mergeCell ref="A3:B3"/>
    <mergeCell ref="C3:AA3"/>
    <mergeCell ref="C5:D5"/>
    <mergeCell ref="E5:F5"/>
  </mergeCells>
  <pageMargins left="0.5" right="0.5" top="0.5" bottom="0.5" header="0.3" footer="0.3"/>
  <pageSetup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zoomScaleNormal="100" zoomScaleSheetLayoutView="100" workbookViewId="0">
      <selection activeCell="W32" sqref="W32"/>
    </sheetView>
  </sheetViews>
  <sheetFormatPr defaultColWidth="9.140625" defaultRowHeight="9.75" customHeight="1" x14ac:dyDescent="0.2"/>
  <cols>
    <col min="1" max="1" width="2.140625" style="78" customWidth="1"/>
    <col min="2" max="2" width="32.140625" style="78" customWidth="1"/>
    <col min="3" max="3" width="1.7109375" style="78" customWidth="1"/>
    <col min="4" max="4" width="6.7109375" style="78" customWidth="1"/>
    <col min="5" max="5" width="2.42578125" style="78" customWidth="1"/>
    <col min="6" max="6" width="6.85546875" style="78" customWidth="1"/>
    <col min="7" max="7" width="1.7109375" style="78" customWidth="1"/>
    <col min="8" max="8" width="6.42578125" style="78" customWidth="1"/>
    <col min="9" max="9" width="1.7109375" style="78" customWidth="1"/>
    <col min="10" max="10" width="6.7109375" style="78" customWidth="1"/>
    <col min="11" max="11" width="6.42578125" style="78" customWidth="1"/>
    <col min="12" max="12" width="1.7109375" style="78" customWidth="1"/>
    <col min="13" max="13" width="8.28515625" style="78" customWidth="1"/>
    <col min="14" max="14" width="2.28515625" style="78" customWidth="1"/>
    <col min="15" max="15" width="5.7109375" style="78" customWidth="1"/>
    <col min="16" max="16" width="1.7109375" style="78" customWidth="1"/>
    <col min="17" max="17" width="7.5703125" style="78" customWidth="1"/>
    <col min="18" max="18" width="1.7109375" style="78" customWidth="1"/>
    <col min="19" max="19" width="6" style="78" customWidth="1"/>
    <col min="20" max="20" width="1.7109375" style="78" customWidth="1"/>
    <col min="21" max="21" width="6.85546875" style="78" customWidth="1"/>
    <col min="22" max="22" width="1.7109375" style="78" customWidth="1"/>
    <col min="23" max="23" width="5.7109375" style="78" customWidth="1"/>
    <col min="24" max="24" width="1.7109375" style="78" customWidth="1"/>
    <col min="25" max="25" width="6.42578125" style="78" customWidth="1"/>
    <col min="26" max="26" width="1.7109375" style="78" customWidth="1"/>
    <col min="27" max="27" width="1.28515625" style="78" customWidth="1"/>
    <col min="28" max="28" width="9.140625" style="78" customWidth="1"/>
    <col min="29" max="16384" width="9.140625" style="78"/>
  </cols>
  <sheetData>
    <row r="1" spans="1:27" ht="14.25" customHeight="1" x14ac:dyDescent="0.25">
      <c r="A1" s="2253" t="s">
        <v>495</v>
      </c>
      <c r="B1" s="2253"/>
      <c r="C1" s="2253"/>
      <c r="D1" s="2253"/>
      <c r="E1" s="2253"/>
      <c r="F1" s="2253"/>
      <c r="G1" s="2253"/>
      <c r="H1" s="2253"/>
      <c r="I1" s="2253"/>
      <c r="J1" s="2253"/>
      <c r="K1" s="2253"/>
      <c r="L1" s="2253"/>
      <c r="M1" s="2253"/>
      <c r="N1" s="2253"/>
      <c r="O1" s="2253"/>
      <c r="P1" s="2253"/>
      <c r="Q1" s="2253"/>
      <c r="R1" s="2253"/>
      <c r="S1" s="2253"/>
      <c r="T1" s="2253"/>
      <c r="U1" s="2253"/>
      <c r="V1" s="2253"/>
      <c r="W1" s="2253"/>
      <c r="X1" s="2253"/>
      <c r="Y1" s="2253"/>
      <c r="Z1" s="2253"/>
      <c r="AA1" s="2253"/>
    </row>
    <row r="2" spans="1:27" ht="9" customHeight="1"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row>
    <row r="3" spans="1:27" ht="9" customHeight="1" x14ac:dyDescent="0.2">
      <c r="A3" s="2302" t="s">
        <v>1</v>
      </c>
      <c r="B3" s="2302"/>
      <c r="C3" s="2509" t="s">
        <v>106</v>
      </c>
      <c r="D3" s="2510"/>
      <c r="E3" s="2510"/>
      <c r="F3" s="2510"/>
      <c r="G3" s="2510"/>
      <c r="H3" s="2510"/>
      <c r="I3" s="2510"/>
      <c r="J3" s="2510"/>
      <c r="K3" s="2510"/>
      <c r="L3" s="2510"/>
      <c r="M3" s="2510"/>
      <c r="N3" s="2510"/>
      <c r="O3" s="2510"/>
      <c r="P3" s="2510"/>
      <c r="Q3" s="2510"/>
      <c r="R3" s="2510"/>
      <c r="S3" s="2510"/>
      <c r="T3" s="2510"/>
      <c r="U3" s="2510"/>
      <c r="V3" s="2510"/>
      <c r="W3" s="2510"/>
      <c r="X3" s="2510"/>
      <c r="Y3" s="2510"/>
      <c r="Z3" s="2510"/>
      <c r="AA3" s="2511"/>
    </row>
    <row r="4" spans="1:27" s="279" customFormat="1" ht="9" customHeight="1" x14ac:dyDescent="0.3">
      <c r="C4" s="280"/>
      <c r="D4" s="649" t="s">
        <v>3</v>
      </c>
      <c r="E4" s="649"/>
      <c r="F4" s="649" t="s">
        <v>4</v>
      </c>
      <c r="G4" s="649"/>
      <c r="H4" s="649" t="s">
        <v>5</v>
      </c>
      <c r="I4" s="649"/>
      <c r="J4" s="649" t="s">
        <v>6</v>
      </c>
      <c r="K4" s="649" t="s">
        <v>7</v>
      </c>
      <c r="L4" s="649"/>
      <c r="M4" s="649" t="s">
        <v>8</v>
      </c>
      <c r="N4" s="649"/>
      <c r="O4" s="649" t="s">
        <v>9</v>
      </c>
      <c r="P4" s="649"/>
      <c r="Q4" s="649" t="s">
        <v>205</v>
      </c>
      <c r="R4" s="649"/>
      <c r="S4" s="649" t="s">
        <v>206</v>
      </c>
      <c r="T4" s="649"/>
      <c r="U4" s="649" t="s">
        <v>207</v>
      </c>
      <c r="V4" s="649"/>
      <c r="W4" s="649" t="s">
        <v>224</v>
      </c>
      <c r="X4" s="649"/>
      <c r="Y4" s="649" t="s">
        <v>225</v>
      </c>
      <c r="Z4" s="649"/>
      <c r="AA4" s="650"/>
    </row>
    <row r="5" spans="1:27" s="279" customFormat="1" ht="9" customHeight="1" x14ac:dyDescent="0.15">
      <c r="A5" s="1637"/>
      <c r="B5" s="1641"/>
      <c r="C5" s="2588" t="s">
        <v>226</v>
      </c>
      <c r="D5" s="2588"/>
      <c r="E5" s="2588" t="s">
        <v>227</v>
      </c>
      <c r="F5" s="2588"/>
      <c r="G5" s="1656"/>
      <c r="H5" s="1656"/>
      <c r="I5" s="1656"/>
      <c r="J5" s="1656"/>
      <c r="K5" s="1656"/>
      <c r="L5" s="1656"/>
      <c r="M5" s="1656"/>
      <c r="N5" s="1656"/>
      <c r="O5" s="1656"/>
      <c r="P5" s="1656"/>
      <c r="Q5" s="1656"/>
      <c r="R5" s="1656"/>
      <c r="S5" s="1656"/>
      <c r="T5" s="1656"/>
      <c r="U5" s="1656"/>
      <c r="V5" s="1656"/>
      <c r="W5" s="1656"/>
      <c r="X5" s="1656"/>
      <c r="Y5" s="1656"/>
      <c r="Z5" s="1656"/>
      <c r="AA5" s="1656"/>
    </row>
    <row r="6" spans="1:27" s="279" customFormat="1" ht="9" customHeight="1" x14ac:dyDescent="0.15">
      <c r="A6" s="1637"/>
      <c r="B6" s="1641"/>
      <c r="C6" s="2588" t="s">
        <v>228</v>
      </c>
      <c r="D6" s="2588"/>
      <c r="E6" s="2588" t="s">
        <v>229</v>
      </c>
      <c r="F6" s="2588"/>
      <c r="G6" s="1656"/>
      <c r="H6" s="1656"/>
      <c r="I6" s="2588" t="s">
        <v>230</v>
      </c>
      <c r="J6" s="2588"/>
      <c r="K6" s="1656"/>
      <c r="L6" s="1656"/>
      <c r="M6" s="1656" t="s">
        <v>231</v>
      </c>
      <c r="N6" s="1656"/>
      <c r="O6" s="1656"/>
      <c r="P6" s="1656"/>
      <c r="Q6" s="1656"/>
      <c r="R6" s="1656"/>
      <c r="S6" s="1656"/>
      <c r="T6" s="1656"/>
      <c r="U6" s="1656"/>
      <c r="V6" s="1656"/>
      <c r="W6" s="1656"/>
      <c r="X6" s="1656"/>
      <c r="Y6" s="1656"/>
      <c r="Z6" s="1656"/>
      <c r="AA6" s="1656"/>
    </row>
    <row r="7" spans="1:27" s="279" customFormat="1" ht="9" customHeight="1" x14ac:dyDescent="0.15">
      <c r="A7" s="1637"/>
      <c r="B7" s="1641"/>
      <c r="C7" s="2588" t="s">
        <v>232</v>
      </c>
      <c r="D7" s="2588"/>
      <c r="E7" s="2588" t="s">
        <v>147</v>
      </c>
      <c r="F7" s="2588"/>
      <c r="G7" s="1656"/>
      <c r="H7" s="1656" t="s">
        <v>233</v>
      </c>
      <c r="I7" s="2588" t="s">
        <v>234</v>
      </c>
      <c r="J7" s="2588"/>
      <c r="K7" s="1656" t="s">
        <v>233</v>
      </c>
      <c r="L7" s="1656"/>
      <c r="M7" s="652" t="s">
        <v>235</v>
      </c>
      <c r="N7" s="653"/>
      <c r="O7" s="1656" t="s">
        <v>233</v>
      </c>
      <c r="P7" s="1656"/>
      <c r="Q7" s="1656" t="s">
        <v>233</v>
      </c>
      <c r="R7" s="1656"/>
      <c r="S7" s="1656"/>
      <c r="T7" s="1656"/>
      <c r="U7" s="1656" t="s">
        <v>109</v>
      </c>
      <c r="V7" s="2588" t="s">
        <v>237</v>
      </c>
      <c r="W7" s="2588"/>
      <c r="X7" s="1656"/>
      <c r="Y7" s="1656"/>
      <c r="Z7" s="1656"/>
      <c r="AA7" s="1656"/>
    </row>
    <row r="8" spans="1:27" s="279" customFormat="1" ht="9" customHeight="1" x14ac:dyDescent="0.15">
      <c r="A8" s="2585" t="s">
        <v>238</v>
      </c>
      <c r="B8" s="2585"/>
      <c r="C8" s="1656"/>
      <c r="D8" s="1654" t="s">
        <v>239</v>
      </c>
      <c r="E8" s="2589" t="s">
        <v>240</v>
      </c>
      <c r="F8" s="2589"/>
      <c r="G8" s="1654"/>
      <c r="H8" s="1654" t="s">
        <v>241</v>
      </c>
      <c r="I8" s="2589" t="s">
        <v>242</v>
      </c>
      <c r="J8" s="2589"/>
      <c r="K8" s="1654" t="s">
        <v>243</v>
      </c>
      <c r="L8" s="1654"/>
      <c r="M8" s="1654" t="s">
        <v>244</v>
      </c>
      <c r="N8" s="287" t="s">
        <v>931</v>
      </c>
      <c r="O8" s="1654" t="s">
        <v>245</v>
      </c>
      <c r="P8" s="655"/>
      <c r="Q8" s="1654" t="s">
        <v>246</v>
      </c>
      <c r="R8" s="287" t="s">
        <v>33</v>
      </c>
      <c r="S8" s="1654" t="s">
        <v>109</v>
      </c>
      <c r="T8" s="287" t="s">
        <v>39</v>
      </c>
      <c r="U8" s="1654" t="s">
        <v>187</v>
      </c>
      <c r="V8" s="2589" t="s">
        <v>247</v>
      </c>
      <c r="W8" s="2589"/>
      <c r="X8" s="1622" t="s">
        <v>46</v>
      </c>
      <c r="Y8" s="1654" t="s">
        <v>248</v>
      </c>
      <c r="Z8" s="1622" t="s">
        <v>46</v>
      </c>
      <c r="AA8" s="1656"/>
    </row>
    <row r="9" spans="1:27" s="279" customFormat="1" ht="9" customHeight="1" x14ac:dyDescent="0.15">
      <c r="A9" s="2590" t="s">
        <v>496</v>
      </c>
      <c r="B9" s="2590"/>
      <c r="C9" s="656"/>
      <c r="D9" s="657"/>
      <c r="E9" s="658"/>
      <c r="F9" s="657"/>
      <c r="G9" s="659"/>
      <c r="H9" s="660"/>
      <c r="I9" s="661"/>
      <c r="J9" s="657"/>
      <c r="K9" s="662"/>
      <c r="L9" s="662"/>
      <c r="M9" s="657"/>
      <c r="N9" s="661"/>
      <c r="O9" s="663"/>
      <c r="P9" s="663"/>
      <c r="Q9" s="664"/>
      <c r="R9" s="661"/>
      <c r="S9" s="657"/>
      <c r="T9" s="657"/>
      <c r="U9" s="660"/>
      <c r="V9" s="661"/>
      <c r="W9" s="664"/>
      <c r="X9" s="657"/>
      <c r="Y9" s="664"/>
      <c r="Z9" s="657"/>
      <c r="AA9" s="665"/>
    </row>
    <row r="10" spans="1:27" s="312" customFormat="1" ht="9" customHeight="1" x14ac:dyDescent="0.15">
      <c r="A10" s="2582" t="s">
        <v>497</v>
      </c>
      <c r="B10" s="2582"/>
      <c r="C10" s="666"/>
      <c r="D10" s="667"/>
      <c r="E10" s="667"/>
      <c r="F10" s="667"/>
      <c r="G10" s="300"/>
      <c r="H10" s="668"/>
      <c r="I10" s="302"/>
      <c r="J10" s="669"/>
      <c r="K10" s="670"/>
      <c r="L10" s="670"/>
      <c r="M10" s="669"/>
      <c r="N10" s="302"/>
      <c r="O10" s="671"/>
      <c r="P10" s="671"/>
      <c r="Q10" s="672"/>
      <c r="R10" s="302"/>
      <c r="S10" s="669"/>
      <c r="T10" s="669"/>
      <c r="U10" s="668"/>
      <c r="V10" s="302"/>
      <c r="W10" s="305"/>
      <c r="X10" s="669"/>
      <c r="Y10" s="673"/>
      <c r="Z10" s="669"/>
      <c r="AA10" s="674"/>
    </row>
    <row r="11" spans="1:27" s="312" customFormat="1" ht="9" customHeight="1" x14ac:dyDescent="0.15">
      <c r="A11" s="302"/>
      <c r="B11" s="302" t="s">
        <v>251</v>
      </c>
      <c r="C11" s="297"/>
      <c r="D11" s="669">
        <v>76945</v>
      </c>
      <c r="E11" s="669"/>
      <c r="F11" s="669">
        <v>0</v>
      </c>
      <c r="G11" s="300"/>
      <c r="H11" s="669" t="s">
        <v>125</v>
      </c>
      <c r="I11" s="302"/>
      <c r="J11" s="669">
        <v>76945</v>
      </c>
      <c r="K11" s="1446">
        <v>0.01</v>
      </c>
      <c r="L11" s="1446"/>
      <c r="M11" s="669">
        <v>405472</v>
      </c>
      <c r="N11" s="302"/>
      <c r="O11" s="669">
        <v>5</v>
      </c>
      <c r="P11" s="669"/>
      <c r="Q11" s="669" t="s">
        <v>125</v>
      </c>
      <c r="R11" s="302"/>
      <c r="S11" s="669">
        <v>939</v>
      </c>
      <c r="T11" s="669"/>
      <c r="U11" s="669">
        <v>1</v>
      </c>
      <c r="V11" s="302"/>
      <c r="W11" s="669">
        <v>1</v>
      </c>
      <c r="X11" s="669"/>
      <c r="Y11" s="669"/>
      <c r="Z11" s="675"/>
      <c r="AA11" s="676"/>
    </row>
    <row r="12" spans="1:27" s="312" customFormat="1" ht="9" customHeight="1" x14ac:dyDescent="0.15">
      <c r="A12" s="1521"/>
      <c r="B12" s="1521" t="s">
        <v>252</v>
      </c>
      <c r="C12" s="1522"/>
      <c r="D12" s="1523">
        <v>0</v>
      </c>
      <c r="E12" s="1523"/>
      <c r="F12" s="1523">
        <v>0</v>
      </c>
      <c r="G12" s="1524"/>
      <c r="H12" s="1523">
        <v>0</v>
      </c>
      <c r="I12" s="1525"/>
      <c r="J12" s="1523">
        <v>0</v>
      </c>
      <c r="K12" s="1526">
        <v>0</v>
      </c>
      <c r="L12" s="1526"/>
      <c r="M12" s="1523">
        <v>0</v>
      </c>
      <c r="N12" s="1525"/>
      <c r="O12" s="1523">
        <v>0</v>
      </c>
      <c r="P12" s="1523"/>
      <c r="Q12" s="1523">
        <v>0</v>
      </c>
      <c r="R12" s="1525"/>
      <c r="S12" s="1523">
        <v>0</v>
      </c>
      <c r="T12" s="1523"/>
      <c r="U12" s="1523">
        <v>0</v>
      </c>
      <c r="V12" s="1525"/>
      <c r="W12" s="1523">
        <v>0</v>
      </c>
      <c r="X12" s="1523"/>
      <c r="Y12" s="1527"/>
      <c r="Z12" s="1528"/>
      <c r="AA12" s="676"/>
    </row>
    <row r="13" spans="1:27" s="312" customFormat="1" ht="9" customHeight="1" x14ac:dyDescent="0.15">
      <c r="A13" s="302"/>
      <c r="B13" s="302" t="s">
        <v>253</v>
      </c>
      <c r="C13" s="297"/>
      <c r="D13" s="1523">
        <v>0</v>
      </c>
      <c r="E13" s="1523"/>
      <c r="F13" s="1523">
        <v>0</v>
      </c>
      <c r="G13" s="1524"/>
      <c r="H13" s="1523">
        <v>0</v>
      </c>
      <c r="I13" s="1525"/>
      <c r="J13" s="1523">
        <v>0</v>
      </c>
      <c r="K13" s="1526">
        <v>0</v>
      </c>
      <c r="L13" s="1526"/>
      <c r="M13" s="1523">
        <v>0</v>
      </c>
      <c r="N13" s="1525"/>
      <c r="O13" s="1523">
        <v>0</v>
      </c>
      <c r="P13" s="1523"/>
      <c r="Q13" s="1523">
        <v>0</v>
      </c>
      <c r="R13" s="1525"/>
      <c r="S13" s="1523">
        <v>0</v>
      </c>
      <c r="T13" s="1523"/>
      <c r="U13" s="1523">
        <v>0</v>
      </c>
      <c r="V13" s="1525"/>
      <c r="W13" s="1523">
        <v>0</v>
      </c>
      <c r="X13" s="1523"/>
      <c r="Y13" s="669"/>
      <c r="Z13" s="1528"/>
      <c r="AA13" s="676"/>
    </row>
    <row r="14" spans="1:27" s="312" customFormat="1" ht="9" customHeight="1" x14ac:dyDescent="0.15">
      <c r="A14" s="1521"/>
      <c r="B14" s="1521" t="s">
        <v>254</v>
      </c>
      <c r="C14" s="1522"/>
      <c r="D14" s="1523">
        <v>0</v>
      </c>
      <c r="E14" s="1523"/>
      <c r="F14" s="1523">
        <v>0</v>
      </c>
      <c r="G14" s="1524"/>
      <c r="H14" s="1523">
        <v>0</v>
      </c>
      <c r="I14" s="1525"/>
      <c r="J14" s="1523">
        <v>0</v>
      </c>
      <c r="K14" s="1526">
        <v>0</v>
      </c>
      <c r="L14" s="1526"/>
      <c r="M14" s="1523">
        <v>0</v>
      </c>
      <c r="N14" s="1525"/>
      <c r="O14" s="1523">
        <v>0</v>
      </c>
      <c r="P14" s="1523"/>
      <c r="Q14" s="1523">
        <v>0</v>
      </c>
      <c r="R14" s="1525"/>
      <c r="S14" s="1523">
        <v>0</v>
      </c>
      <c r="T14" s="1523"/>
      <c r="U14" s="1523">
        <v>0</v>
      </c>
      <c r="V14" s="1525"/>
      <c r="W14" s="1523">
        <v>0</v>
      </c>
      <c r="X14" s="1523"/>
      <c r="Y14" s="1527"/>
      <c r="Z14" s="1528"/>
      <c r="AA14" s="676"/>
    </row>
    <row r="15" spans="1:27" s="312" customFormat="1" ht="9" customHeight="1" x14ac:dyDescent="0.15">
      <c r="A15" s="302"/>
      <c r="B15" s="302" t="s">
        <v>255</v>
      </c>
      <c r="C15" s="297"/>
      <c r="D15" s="1523">
        <v>0</v>
      </c>
      <c r="E15" s="1523"/>
      <c r="F15" s="1523">
        <v>0</v>
      </c>
      <c r="G15" s="1524"/>
      <c r="H15" s="1523">
        <v>0</v>
      </c>
      <c r="I15" s="1525"/>
      <c r="J15" s="1523">
        <v>0</v>
      </c>
      <c r="K15" s="1526">
        <v>0</v>
      </c>
      <c r="L15" s="1526"/>
      <c r="M15" s="1523">
        <v>0</v>
      </c>
      <c r="N15" s="1525"/>
      <c r="O15" s="1523">
        <v>0</v>
      </c>
      <c r="P15" s="1523"/>
      <c r="Q15" s="1523">
        <v>0</v>
      </c>
      <c r="R15" s="1525"/>
      <c r="S15" s="1523">
        <v>0</v>
      </c>
      <c r="T15" s="1523"/>
      <c r="U15" s="1523">
        <v>0</v>
      </c>
      <c r="V15" s="1525"/>
      <c r="W15" s="1523">
        <v>0</v>
      </c>
      <c r="X15" s="1523"/>
      <c r="Y15" s="669"/>
      <c r="Z15" s="1528"/>
      <c r="AA15" s="676"/>
    </row>
    <row r="16" spans="1:27" s="312" customFormat="1" ht="9" customHeight="1" x14ac:dyDescent="0.15">
      <c r="A16" s="1521"/>
      <c r="B16" s="1521" t="s">
        <v>256</v>
      </c>
      <c r="C16" s="1522"/>
      <c r="D16" s="1523">
        <v>0</v>
      </c>
      <c r="E16" s="1523"/>
      <c r="F16" s="1523">
        <v>0</v>
      </c>
      <c r="G16" s="1524"/>
      <c r="H16" s="1523">
        <v>0</v>
      </c>
      <c r="I16" s="1525"/>
      <c r="J16" s="1523">
        <v>0</v>
      </c>
      <c r="K16" s="1526">
        <v>0</v>
      </c>
      <c r="L16" s="1526"/>
      <c r="M16" s="1523">
        <v>0</v>
      </c>
      <c r="N16" s="1525"/>
      <c r="O16" s="1523">
        <v>0</v>
      </c>
      <c r="P16" s="1523"/>
      <c r="Q16" s="1523">
        <v>0</v>
      </c>
      <c r="R16" s="1525"/>
      <c r="S16" s="1523">
        <v>0</v>
      </c>
      <c r="T16" s="1523"/>
      <c r="U16" s="1523">
        <v>0</v>
      </c>
      <c r="V16" s="1525"/>
      <c r="W16" s="1523">
        <v>0</v>
      </c>
      <c r="X16" s="1523"/>
      <c r="Y16" s="1527"/>
      <c r="Z16" s="1528"/>
      <c r="AA16" s="676"/>
    </row>
    <row r="17" spans="1:27" s="312" customFormat="1" ht="9" customHeight="1" x14ac:dyDescent="0.15">
      <c r="A17" s="1521"/>
      <c r="B17" s="1521" t="s">
        <v>257</v>
      </c>
      <c r="C17" s="1522"/>
      <c r="D17" s="1523">
        <v>0</v>
      </c>
      <c r="E17" s="1523"/>
      <c r="F17" s="1523">
        <v>0</v>
      </c>
      <c r="G17" s="1524"/>
      <c r="H17" s="1523">
        <v>0</v>
      </c>
      <c r="I17" s="1525"/>
      <c r="J17" s="1523">
        <v>0</v>
      </c>
      <c r="K17" s="1526">
        <v>0</v>
      </c>
      <c r="L17" s="1526"/>
      <c r="M17" s="1523">
        <v>0</v>
      </c>
      <c r="N17" s="1525"/>
      <c r="O17" s="1523">
        <v>0</v>
      </c>
      <c r="P17" s="1523"/>
      <c r="Q17" s="1523">
        <v>0</v>
      </c>
      <c r="R17" s="1525"/>
      <c r="S17" s="1523">
        <v>0</v>
      </c>
      <c r="T17" s="1523"/>
      <c r="U17" s="1523">
        <v>0</v>
      </c>
      <c r="V17" s="1525"/>
      <c r="W17" s="1523">
        <v>0</v>
      </c>
      <c r="X17" s="1523"/>
      <c r="Y17" s="1527"/>
      <c r="Z17" s="1528"/>
      <c r="AA17" s="676"/>
    </row>
    <row r="18" spans="1:27" s="312" customFormat="1" ht="9" customHeight="1" x14ac:dyDescent="0.15">
      <c r="A18" s="1521"/>
      <c r="B18" s="1529" t="s">
        <v>258</v>
      </c>
      <c r="C18" s="297"/>
      <c r="D18" s="1456">
        <v>0</v>
      </c>
      <c r="E18" s="1456"/>
      <c r="F18" s="1456">
        <v>0</v>
      </c>
      <c r="G18" s="1457"/>
      <c r="H18" s="1456">
        <v>0</v>
      </c>
      <c r="I18" s="1655"/>
      <c r="J18" s="1456">
        <v>0</v>
      </c>
      <c r="K18" s="1458">
        <v>0</v>
      </c>
      <c r="L18" s="1458"/>
      <c r="M18" s="1456">
        <v>0</v>
      </c>
      <c r="N18" s="1655"/>
      <c r="O18" s="1456">
        <v>0</v>
      </c>
      <c r="P18" s="1456"/>
      <c r="Q18" s="1456">
        <v>0</v>
      </c>
      <c r="R18" s="1655"/>
      <c r="S18" s="1456">
        <v>0</v>
      </c>
      <c r="T18" s="1456"/>
      <c r="U18" s="1456">
        <v>0</v>
      </c>
      <c r="V18" s="1655"/>
      <c r="W18" s="1456">
        <v>0</v>
      </c>
      <c r="X18" s="1456"/>
      <c r="Y18" s="669"/>
      <c r="Z18" s="681"/>
      <c r="AA18" s="682"/>
    </row>
    <row r="19" spans="1:27" s="312" customFormat="1" ht="9" customHeight="1" x14ac:dyDescent="0.15">
      <c r="A19" s="2605"/>
      <c r="B19" s="2606"/>
      <c r="C19" s="317"/>
      <c r="D19" s="1435">
        <f>SUM(D11:D18)</f>
        <v>76945</v>
      </c>
      <c r="E19" s="1435"/>
      <c r="F19" s="1435">
        <f>SUM(F11:F18)</f>
        <v>0</v>
      </c>
      <c r="G19" s="1433"/>
      <c r="H19" s="1435" t="s">
        <v>125</v>
      </c>
      <c r="I19" s="1434"/>
      <c r="J19" s="1435">
        <f>SUM(J11:J18)</f>
        <v>76945</v>
      </c>
      <c r="K19" s="1459">
        <v>0.01</v>
      </c>
      <c r="L19" s="1459"/>
      <c r="M19" s="1460">
        <f>SUM(M11:M18)</f>
        <v>405472</v>
      </c>
      <c r="N19" s="1434"/>
      <c r="O19" s="1435">
        <v>5</v>
      </c>
      <c r="P19" s="1435"/>
      <c r="Q19" s="1435" t="s">
        <v>125</v>
      </c>
      <c r="R19" s="1434"/>
      <c r="S19" s="1435">
        <f>SUM(S11:S18)</f>
        <v>939</v>
      </c>
      <c r="T19" s="1435"/>
      <c r="U19" s="1435">
        <v>1</v>
      </c>
      <c r="V19" s="1434"/>
      <c r="W19" s="1439">
        <f>SUM(W11:W18)</f>
        <v>1</v>
      </c>
      <c r="X19" s="1435"/>
      <c r="Y19" s="1435">
        <v>14</v>
      </c>
      <c r="Z19" s="683"/>
      <c r="AA19" s="684"/>
    </row>
    <row r="20" spans="1:27" s="312" customFormat="1" ht="9" customHeight="1" x14ac:dyDescent="0.15">
      <c r="A20" s="2582" t="s">
        <v>498</v>
      </c>
      <c r="B20" s="2582"/>
      <c r="C20" s="666"/>
      <c r="D20" s="667"/>
      <c r="E20" s="667"/>
      <c r="F20" s="667"/>
      <c r="G20" s="300"/>
      <c r="H20" s="668"/>
      <c r="I20" s="302"/>
      <c r="J20" s="669"/>
      <c r="K20" s="670"/>
      <c r="L20" s="670"/>
      <c r="M20" s="669"/>
      <c r="N20" s="302"/>
      <c r="O20" s="671"/>
      <c r="P20" s="671"/>
      <c r="Q20" s="672"/>
      <c r="R20" s="302"/>
      <c r="S20" s="669"/>
      <c r="T20" s="669"/>
      <c r="U20" s="671"/>
      <c r="V20" s="302"/>
      <c r="W20" s="305"/>
      <c r="X20" s="669"/>
      <c r="Y20" s="673"/>
      <c r="Z20" s="675"/>
      <c r="AA20" s="674"/>
    </row>
    <row r="21" spans="1:27" s="312" customFormat="1" ht="9" customHeight="1" x14ac:dyDescent="0.15">
      <c r="A21" s="302"/>
      <c r="B21" s="302" t="s">
        <v>251</v>
      </c>
      <c r="C21" s="297"/>
      <c r="D21" s="669">
        <v>96456</v>
      </c>
      <c r="E21" s="669"/>
      <c r="F21" s="669">
        <v>47146</v>
      </c>
      <c r="G21" s="300"/>
      <c r="H21" s="669">
        <v>31</v>
      </c>
      <c r="I21" s="302"/>
      <c r="J21" s="669">
        <v>111246</v>
      </c>
      <c r="K21" s="1446">
        <v>7.0000000000000007E-2</v>
      </c>
      <c r="L21" s="1446"/>
      <c r="M21" s="669">
        <v>585979</v>
      </c>
      <c r="N21" s="302"/>
      <c r="O21" s="669">
        <v>22</v>
      </c>
      <c r="P21" s="669"/>
      <c r="Q21" s="669" t="s">
        <v>125</v>
      </c>
      <c r="R21" s="302"/>
      <c r="S21" s="669">
        <v>4432</v>
      </c>
      <c r="T21" s="669"/>
      <c r="U21" s="669">
        <v>4</v>
      </c>
      <c r="V21" s="302"/>
      <c r="W21" s="669">
        <v>16</v>
      </c>
      <c r="X21" s="669"/>
      <c r="Y21" s="669"/>
      <c r="Z21" s="675"/>
      <c r="AA21" s="676"/>
    </row>
    <row r="22" spans="1:27" s="312" customFormat="1" ht="9" customHeight="1" x14ac:dyDescent="0.15">
      <c r="A22" s="1521"/>
      <c r="B22" s="1521" t="s">
        <v>252</v>
      </c>
      <c r="C22" s="1522"/>
      <c r="D22" s="1523">
        <v>7464</v>
      </c>
      <c r="E22" s="1523"/>
      <c r="F22" s="1523">
        <v>0</v>
      </c>
      <c r="G22" s="1524"/>
      <c r="H22" s="1523">
        <v>0</v>
      </c>
      <c r="I22" s="1525"/>
      <c r="J22" s="1523">
        <v>7464</v>
      </c>
      <c r="K22" s="1526">
        <v>0.19</v>
      </c>
      <c r="L22" s="1526"/>
      <c r="M22" s="1523">
        <v>59389</v>
      </c>
      <c r="N22" s="1525"/>
      <c r="O22" s="1523">
        <v>25</v>
      </c>
      <c r="P22" s="1523"/>
      <c r="Q22" s="1523" t="s">
        <v>125</v>
      </c>
      <c r="R22" s="1525"/>
      <c r="S22" s="1523">
        <v>750</v>
      </c>
      <c r="T22" s="1523"/>
      <c r="U22" s="1523">
        <v>10</v>
      </c>
      <c r="V22" s="1525"/>
      <c r="W22" s="1523">
        <v>3</v>
      </c>
      <c r="X22" s="1523"/>
      <c r="Y22" s="1527"/>
      <c r="Z22" s="1528"/>
      <c r="AA22" s="676"/>
    </row>
    <row r="23" spans="1:27" s="312" customFormat="1" ht="9" customHeight="1" x14ac:dyDescent="0.15">
      <c r="A23" s="302"/>
      <c r="B23" s="302" t="s">
        <v>253</v>
      </c>
      <c r="C23" s="297"/>
      <c r="D23" s="1523">
        <v>21259</v>
      </c>
      <c r="E23" s="1523"/>
      <c r="F23" s="1523">
        <v>5185</v>
      </c>
      <c r="G23" s="1524"/>
      <c r="H23" s="1523">
        <v>83</v>
      </c>
      <c r="I23" s="1525"/>
      <c r="J23" s="1523">
        <v>25556</v>
      </c>
      <c r="K23" s="1526">
        <v>0.32</v>
      </c>
      <c r="L23" s="1526"/>
      <c r="M23" s="1523">
        <v>148513</v>
      </c>
      <c r="N23" s="1525"/>
      <c r="O23" s="1523">
        <v>23</v>
      </c>
      <c r="P23" s="1523"/>
      <c r="Q23" s="1523" t="s">
        <v>125</v>
      </c>
      <c r="R23" s="1525"/>
      <c r="S23" s="1523">
        <v>3519</v>
      </c>
      <c r="T23" s="1523"/>
      <c r="U23" s="1523">
        <v>14</v>
      </c>
      <c r="V23" s="1525"/>
      <c r="W23" s="1523">
        <v>19</v>
      </c>
      <c r="X23" s="1523"/>
      <c r="Y23" s="669"/>
      <c r="Z23" s="1528"/>
      <c r="AA23" s="676"/>
    </row>
    <row r="24" spans="1:27" s="312" customFormat="1" ht="9" customHeight="1" x14ac:dyDescent="0.15">
      <c r="A24" s="1521"/>
      <c r="B24" s="1521" t="s">
        <v>254</v>
      </c>
      <c r="C24" s="1522"/>
      <c r="D24" s="1523">
        <v>10661</v>
      </c>
      <c r="E24" s="1523"/>
      <c r="F24" s="1523">
        <v>1008</v>
      </c>
      <c r="G24" s="1524"/>
      <c r="H24" s="1523">
        <v>32</v>
      </c>
      <c r="I24" s="1525"/>
      <c r="J24" s="1523">
        <v>10979</v>
      </c>
      <c r="K24" s="1526">
        <v>0.57999999999999996</v>
      </c>
      <c r="L24" s="1526"/>
      <c r="M24" s="1523">
        <v>68545</v>
      </c>
      <c r="N24" s="1525"/>
      <c r="O24" s="1523">
        <v>19</v>
      </c>
      <c r="P24" s="1523"/>
      <c r="Q24" s="1523" t="s">
        <v>125</v>
      </c>
      <c r="R24" s="1525"/>
      <c r="S24" s="1523">
        <v>1917</v>
      </c>
      <c r="T24" s="1523"/>
      <c r="U24" s="1523">
        <v>17</v>
      </c>
      <c r="V24" s="1525"/>
      <c r="W24" s="1523">
        <v>12</v>
      </c>
      <c r="X24" s="1523"/>
      <c r="Y24" s="1527"/>
      <c r="Z24" s="1528"/>
      <c r="AA24" s="676"/>
    </row>
    <row r="25" spans="1:27" s="312" customFormat="1" ht="9" customHeight="1" x14ac:dyDescent="0.15">
      <c r="A25" s="302"/>
      <c r="B25" s="302" t="s">
        <v>255</v>
      </c>
      <c r="C25" s="297"/>
      <c r="D25" s="1523">
        <v>7922</v>
      </c>
      <c r="E25" s="1523"/>
      <c r="F25" s="1523">
        <v>428</v>
      </c>
      <c r="G25" s="1524"/>
      <c r="H25" s="1523">
        <v>34</v>
      </c>
      <c r="I25" s="1525"/>
      <c r="J25" s="1523">
        <v>8069</v>
      </c>
      <c r="K25" s="1526">
        <v>1.28</v>
      </c>
      <c r="L25" s="1526"/>
      <c r="M25" s="1523">
        <v>58241</v>
      </c>
      <c r="N25" s="1525"/>
      <c r="O25" s="1523">
        <v>24</v>
      </c>
      <c r="P25" s="1523"/>
      <c r="Q25" s="1523" t="s">
        <v>125</v>
      </c>
      <c r="R25" s="1525"/>
      <c r="S25" s="1523">
        <v>2996</v>
      </c>
      <c r="T25" s="1523"/>
      <c r="U25" s="1523">
        <v>37</v>
      </c>
      <c r="V25" s="1525"/>
      <c r="W25" s="1523">
        <v>25</v>
      </c>
      <c r="X25" s="1523"/>
      <c r="Y25" s="669"/>
      <c r="Z25" s="1528"/>
      <c r="AA25" s="676"/>
    </row>
    <row r="26" spans="1:27" s="312" customFormat="1" ht="9" customHeight="1" x14ac:dyDescent="0.15">
      <c r="A26" s="1521"/>
      <c r="B26" s="1521" t="s">
        <v>256</v>
      </c>
      <c r="C26" s="1522"/>
      <c r="D26" s="1523">
        <v>2998</v>
      </c>
      <c r="E26" s="1523"/>
      <c r="F26" s="1523">
        <v>22</v>
      </c>
      <c r="G26" s="1524"/>
      <c r="H26" s="1523">
        <v>40</v>
      </c>
      <c r="I26" s="1525"/>
      <c r="J26" s="1523">
        <v>3007</v>
      </c>
      <c r="K26" s="1526">
        <v>6.06</v>
      </c>
      <c r="L26" s="1526"/>
      <c r="M26" s="1523">
        <v>27586</v>
      </c>
      <c r="N26" s="1525"/>
      <c r="O26" s="1523">
        <v>21</v>
      </c>
      <c r="P26" s="1523"/>
      <c r="Q26" s="1523" t="s">
        <v>125</v>
      </c>
      <c r="R26" s="1525"/>
      <c r="S26" s="1523">
        <v>2350</v>
      </c>
      <c r="T26" s="1523"/>
      <c r="U26" s="1523">
        <v>78</v>
      </c>
      <c r="V26" s="1525"/>
      <c r="W26" s="1523">
        <v>37</v>
      </c>
      <c r="X26" s="1523"/>
      <c r="Y26" s="1527"/>
      <c r="Z26" s="1528"/>
      <c r="AA26" s="676"/>
    </row>
    <row r="27" spans="1:27" s="312" customFormat="1" ht="9" customHeight="1" x14ac:dyDescent="0.15">
      <c r="A27" s="1521"/>
      <c r="B27" s="1521" t="s">
        <v>257</v>
      </c>
      <c r="C27" s="1522"/>
      <c r="D27" s="1523">
        <v>510</v>
      </c>
      <c r="E27" s="1523"/>
      <c r="F27" s="1523">
        <v>28</v>
      </c>
      <c r="G27" s="1524"/>
      <c r="H27" s="1523">
        <v>38</v>
      </c>
      <c r="I27" s="1525"/>
      <c r="J27" s="1523">
        <v>521</v>
      </c>
      <c r="K27" s="1526">
        <v>36.369999999999997</v>
      </c>
      <c r="L27" s="1526"/>
      <c r="M27" s="1523">
        <v>5449</v>
      </c>
      <c r="N27" s="1525"/>
      <c r="O27" s="1523">
        <v>24</v>
      </c>
      <c r="P27" s="1523"/>
      <c r="Q27" s="1523" t="s">
        <v>125</v>
      </c>
      <c r="R27" s="1525"/>
      <c r="S27" s="1523">
        <v>734</v>
      </c>
      <c r="T27" s="1523"/>
      <c r="U27" s="1523">
        <v>141</v>
      </c>
      <c r="V27" s="1525"/>
      <c r="W27" s="1523">
        <v>42</v>
      </c>
      <c r="X27" s="1523"/>
      <c r="Y27" s="1527"/>
      <c r="Z27" s="1528"/>
      <c r="AA27" s="676"/>
    </row>
    <row r="28" spans="1:27" s="312" customFormat="1" ht="9" customHeight="1" x14ac:dyDescent="0.15">
      <c r="A28" s="1521"/>
      <c r="B28" s="1529" t="s">
        <v>258</v>
      </c>
      <c r="C28" s="297"/>
      <c r="D28" s="1456">
        <v>286</v>
      </c>
      <c r="E28" s="1456"/>
      <c r="F28" s="1456">
        <v>0</v>
      </c>
      <c r="G28" s="1457"/>
      <c r="H28" s="1456">
        <v>0</v>
      </c>
      <c r="I28" s="1655"/>
      <c r="J28" s="1456">
        <v>286</v>
      </c>
      <c r="K28" s="1458">
        <v>100</v>
      </c>
      <c r="L28" s="1458"/>
      <c r="M28" s="1456">
        <v>3876</v>
      </c>
      <c r="N28" s="1655"/>
      <c r="O28" s="1456">
        <v>27</v>
      </c>
      <c r="P28" s="1456"/>
      <c r="Q28" s="1456" t="s">
        <v>125</v>
      </c>
      <c r="R28" s="1655"/>
      <c r="S28" s="1456">
        <v>338</v>
      </c>
      <c r="T28" s="1456"/>
      <c r="U28" s="1523">
        <v>118</v>
      </c>
      <c r="V28" s="1655"/>
      <c r="W28" s="1456">
        <v>56</v>
      </c>
      <c r="X28" s="1456"/>
      <c r="Y28" s="669"/>
      <c r="Z28" s="681"/>
      <c r="AA28" s="682"/>
    </row>
    <row r="29" spans="1:27" s="312" customFormat="1" ht="9" customHeight="1" x14ac:dyDescent="0.15">
      <c r="A29" s="2605"/>
      <c r="B29" s="2606"/>
      <c r="C29" s="317"/>
      <c r="D29" s="1435">
        <f>SUM(D21:D28)</f>
        <v>147556</v>
      </c>
      <c r="E29" s="1435"/>
      <c r="F29" s="1435">
        <f>SUM(F21:F28)</f>
        <v>53817</v>
      </c>
      <c r="G29" s="1433"/>
      <c r="H29" s="1435">
        <v>36</v>
      </c>
      <c r="I29" s="1434"/>
      <c r="J29" s="1435">
        <f>SUM(J21:J28)</f>
        <v>167128</v>
      </c>
      <c r="K29" s="1459">
        <v>0.6</v>
      </c>
      <c r="L29" s="1459"/>
      <c r="M29" s="1435">
        <f>SUM(M21:M28)</f>
        <v>957578</v>
      </c>
      <c r="N29" s="1434"/>
      <c r="O29" s="1435">
        <v>22</v>
      </c>
      <c r="P29" s="1435"/>
      <c r="Q29" s="1435" t="s">
        <v>125</v>
      </c>
      <c r="R29" s="1434"/>
      <c r="S29" s="1435">
        <f>SUM(S21:S28)</f>
        <v>17036</v>
      </c>
      <c r="T29" s="1435"/>
      <c r="U29" s="1435">
        <v>10</v>
      </c>
      <c r="V29" s="1434"/>
      <c r="W29" s="1439">
        <f>SUM(W21:W28)</f>
        <v>210</v>
      </c>
      <c r="X29" s="1435"/>
      <c r="Y29" s="1435">
        <v>98</v>
      </c>
      <c r="Z29" s="683"/>
      <c r="AA29" s="684"/>
    </row>
    <row r="30" spans="1:27" s="312" customFormat="1" ht="9" customHeight="1" x14ac:dyDescent="0.15">
      <c r="A30" s="2582" t="s">
        <v>499</v>
      </c>
      <c r="B30" s="2582"/>
      <c r="C30" s="685"/>
      <c r="D30" s="1461"/>
      <c r="E30" s="657"/>
      <c r="F30" s="657"/>
      <c r="G30" s="659"/>
      <c r="H30" s="660"/>
      <c r="I30" s="661"/>
      <c r="J30" s="657"/>
      <c r="K30" s="1462"/>
      <c r="L30" s="1462"/>
      <c r="M30" s="1461"/>
      <c r="N30" s="661"/>
      <c r="O30" s="1463"/>
      <c r="P30" s="1463"/>
      <c r="Q30" s="664"/>
      <c r="R30" s="661"/>
      <c r="S30" s="657"/>
      <c r="T30" s="657"/>
      <c r="U30" s="1461"/>
      <c r="V30" s="661"/>
      <c r="W30" s="1461"/>
      <c r="X30" s="657"/>
      <c r="Y30" s="1461"/>
      <c r="Z30" s="686"/>
      <c r="AA30" s="687"/>
    </row>
    <row r="31" spans="1:27" s="312" customFormat="1" ht="9" customHeight="1" x14ac:dyDescent="0.15">
      <c r="A31" s="302"/>
      <c r="B31" s="302" t="s">
        <v>251</v>
      </c>
      <c r="C31" s="297"/>
      <c r="D31" s="669">
        <v>3704</v>
      </c>
      <c r="E31" s="669"/>
      <c r="F31" s="669">
        <v>44674</v>
      </c>
      <c r="G31" s="300"/>
      <c r="H31" s="669">
        <v>78</v>
      </c>
      <c r="I31" s="302"/>
      <c r="J31" s="669">
        <v>38486</v>
      </c>
      <c r="K31" s="1446">
        <v>0.05</v>
      </c>
      <c r="L31" s="1446"/>
      <c r="M31" s="669">
        <v>3875829</v>
      </c>
      <c r="N31" s="302"/>
      <c r="O31" s="669">
        <v>95</v>
      </c>
      <c r="P31" s="669"/>
      <c r="Q31" s="669" t="s">
        <v>125</v>
      </c>
      <c r="R31" s="302"/>
      <c r="S31" s="669">
        <v>1357</v>
      </c>
      <c r="T31" s="669"/>
      <c r="U31" s="669">
        <v>4</v>
      </c>
      <c r="V31" s="302"/>
      <c r="W31" s="669">
        <v>20</v>
      </c>
      <c r="X31" s="669"/>
      <c r="Y31" s="669"/>
      <c r="Z31" s="675"/>
      <c r="AA31" s="676"/>
    </row>
    <row r="32" spans="1:27" s="312" customFormat="1" ht="9" customHeight="1" x14ac:dyDescent="0.15">
      <c r="A32" s="1521"/>
      <c r="B32" s="1521" t="s">
        <v>252</v>
      </c>
      <c r="C32" s="1522"/>
      <c r="D32" s="1523">
        <v>1193</v>
      </c>
      <c r="E32" s="1523"/>
      <c r="F32" s="1523">
        <v>5736</v>
      </c>
      <c r="G32" s="1524"/>
      <c r="H32" s="1523">
        <v>78</v>
      </c>
      <c r="I32" s="1525"/>
      <c r="J32" s="1523">
        <v>5661</v>
      </c>
      <c r="K32" s="1526">
        <v>0.21</v>
      </c>
      <c r="L32" s="1526"/>
      <c r="M32" s="1523">
        <v>1317215</v>
      </c>
      <c r="N32" s="1525"/>
      <c r="O32" s="1523">
        <v>89</v>
      </c>
      <c r="P32" s="1523"/>
      <c r="Q32" s="1523" t="s">
        <v>125</v>
      </c>
      <c r="R32" s="1525"/>
      <c r="S32" s="1523">
        <v>580</v>
      </c>
      <c r="T32" s="1523"/>
      <c r="U32" s="1523">
        <v>10</v>
      </c>
      <c r="V32" s="1525"/>
      <c r="W32" s="1523">
        <v>10</v>
      </c>
      <c r="X32" s="1523"/>
      <c r="Y32" s="1527"/>
      <c r="Z32" s="1528"/>
      <c r="AA32" s="676"/>
    </row>
    <row r="33" spans="1:27" s="312" customFormat="1" ht="9" customHeight="1" x14ac:dyDescent="0.15">
      <c r="A33" s="302"/>
      <c r="B33" s="302" t="s">
        <v>253</v>
      </c>
      <c r="C33" s="297"/>
      <c r="D33" s="1523">
        <v>2293</v>
      </c>
      <c r="E33" s="1523"/>
      <c r="F33" s="1523">
        <v>5567</v>
      </c>
      <c r="G33" s="1524"/>
      <c r="H33" s="1523">
        <v>71</v>
      </c>
      <c r="I33" s="1525"/>
      <c r="J33" s="1523">
        <v>6247</v>
      </c>
      <c r="K33" s="1526">
        <v>0.36</v>
      </c>
      <c r="L33" s="1526"/>
      <c r="M33" s="1523">
        <v>987283</v>
      </c>
      <c r="N33" s="1525"/>
      <c r="O33" s="1523">
        <v>89</v>
      </c>
      <c r="P33" s="1523"/>
      <c r="Q33" s="1523" t="s">
        <v>125</v>
      </c>
      <c r="R33" s="1525"/>
      <c r="S33" s="1523">
        <v>1002</v>
      </c>
      <c r="T33" s="1523"/>
      <c r="U33" s="1523">
        <v>16</v>
      </c>
      <c r="V33" s="1525"/>
      <c r="W33" s="1523">
        <v>20</v>
      </c>
      <c r="X33" s="1523"/>
      <c r="Y33" s="669"/>
      <c r="Z33" s="1528"/>
      <c r="AA33" s="676"/>
    </row>
    <row r="34" spans="1:27" s="312" customFormat="1" ht="9" customHeight="1" x14ac:dyDescent="0.15">
      <c r="A34" s="1521"/>
      <c r="B34" s="1521" t="s">
        <v>254</v>
      </c>
      <c r="C34" s="1522"/>
      <c r="D34" s="1523">
        <v>2852</v>
      </c>
      <c r="E34" s="1523"/>
      <c r="F34" s="1523">
        <v>3707</v>
      </c>
      <c r="G34" s="1524"/>
      <c r="H34" s="1523">
        <v>60</v>
      </c>
      <c r="I34" s="1525"/>
      <c r="J34" s="1523">
        <v>5068</v>
      </c>
      <c r="K34" s="1526">
        <v>0.66</v>
      </c>
      <c r="L34" s="1526"/>
      <c r="M34" s="1523">
        <v>571347</v>
      </c>
      <c r="N34" s="1525"/>
      <c r="O34" s="1523">
        <v>90</v>
      </c>
      <c r="P34" s="1523"/>
      <c r="Q34" s="1523" t="s">
        <v>125</v>
      </c>
      <c r="R34" s="1525"/>
      <c r="S34" s="1523">
        <v>1328</v>
      </c>
      <c r="T34" s="1523"/>
      <c r="U34" s="1523">
        <v>26</v>
      </c>
      <c r="V34" s="1525"/>
      <c r="W34" s="1523">
        <v>30</v>
      </c>
      <c r="X34" s="1523"/>
      <c r="Y34" s="1527"/>
      <c r="Z34" s="1528"/>
      <c r="AA34" s="676"/>
    </row>
    <row r="35" spans="1:27" s="312" customFormat="1" ht="9" customHeight="1" x14ac:dyDescent="0.15">
      <c r="A35" s="302"/>
      <c r="B35" s="302" t="s">
        <v>255</v>
      </c>
      <c r="C35" s="297"/>
      <c r="D35" s="1523">
        <v>6485</v>
      </c>
      <c r="E35" s="1523"/>
      <c r="F35" s="1523">
        <v>6948</v>
      </c>
      <c r="G35" s="1524"/>
      <c r="H35" s="1523">
        <v>71</v>
      </c>
      <c r="I35" s="1525"/>
      <c r="J35" s="1523">
        <v>11430</v>
      </c>
      <c r="K35" s="1526">
        <v>1.45</v>
      </c>
      <c r="L35" s="1526"/>
      <c r="M35" s="1523">
        <v>1967168</v>
      </c>
      <c r="N35" s="1525"/>
      <c r="O35" s="1523">
        <v>91</v>
      </c>
      <c r="P35" s="1523"/>
      <c r="Q35" s="1523" t="s">
        <v>125</v>
      </c>
      <c r="R35" s="1525"/>
      <c r="S35" s="1523">
        <v>5507</v>
      </c>
      <c r="T35" s="1523"/>
      <c r="U35" s="1523">
        <v>48</v>
      </c>
      <c r="V35" s="1525"/>
      <c r="W35" s="1523">
        <v>151</v>
      </c>
      <c r="X35" s="1523"/>
      <c r="Y35" s="669"/>
      <c r="Z35" s="1528"/>
      <c r="AA35" s="676"/>
    </row>
    <row r="36" spans="1:27" s="312" customFormat="1" ht="9" customHeight="1" x14ac:dyDescent="0.15">
      <c r="A36" s="1521"/>
      <c r="B36" s="1521" t="s">
        <v>256</v>
      </c>
      <c r="C36" s="1522"/>
      <c r="D36" s="1523">
        <v>4903</v>
      </c>
      <c r="E36" s="1523"/>
      <c r="F36" s="1523">
        <v>2101</v>
      </c>
      <c r="G36" s="1524"/>
      <c r="H36" s="1523">
        <v>71</v>
      </c>
      <c r="I36" s="1525"/>
      <c r="J36" s="1523">
        <v>6401</v>
      </c>
      <c r="K36" s="1526">
        <v>4.3499999999999996</v>
      </c>
      <c r="L36" s="1526"/>
      <c r="M36" s="1523">
        <v>1011905</v>
      </c>
      <c r="N36" s="1525"/>
      <c r="O36" s="1523">
        <v>89</v>
      </c>
      <c r="P36" s="1523"/>
      <c r="Q36" s="1523" t="s">
        <v>125</v>
      </c>
      <c r="R36" s="1525"/>
      <c r="S36" s="1523">
        <v>6499</v>
      </c>
      <c r="T36" s="1523"/>
      <c r="U36" s="1523">
        <v>102</v>
      </c>
      <c r="V36" s="1525"/>
      <c r="W36" s="1523">
        <v>247</v>
      </c>
      <c r="X36" s="1523"/>
      <c r="Y36" s="1527"/>
      <c r="Z36" s="1528"/>
      <c r="AA36" s="676"/>
    </row>
    <row r="37" spans="1:27" s="312" customFormat="1" ht="9" customHeight="1" x14ac:dyDescent="0.15">
      <c r="A37" s="1521"/>
      <c r="B37" s="1521" t="s">
        <v>257</v>
      </c>
      <c r="C37" s="1522"/>
      <c r="D37" s="1523">
        <v>994</v>
      </c>
      <c r="E37" s="1523"/>
      <c r="F37" s="1523">
        <v>528</v>
      </c>
      <c r="G37" s="1524"/>
      <c r="H37" s="1523">
        <v>70</v>
      </c>
      <c r="I37" s="1525"/>
      <c r="J37" s="1523">
        <v>1245</v>
      </c>
      <c r="K37" s="1526">
        <v>29.52</v>
      </c>
      <c r="L37" s="1526"/>
      <c r="M37" s="1523">
        <v>281319</v>
      </c>
      <c r="N37" s="1525"/>
      <c r="O37" s="1523">
        <v>89</v>
      </c>
      <c r="P37" s="1523"/>
      <c r="Q37" s="1523" t="s">
        <v>125</v>
      </c>
      <c r="R37" s="1525"/>
      <c r="S37" s="1523">
        <v>2806</v>
      </c>
      <c r="T37" s="1523"/>
      <c r="U37" s="1523">
        <v>225</v>
      </c>
      <c r="V37" s="1525"/>
      <c r="W37" s="1523">
        <v>328</v>
      </c>
      <c r="X37" s="1523"/>
      <c r="Y37" s="1527"/>
      <c r="Z37" s="1528"/>
      <c r="AA37" s="676"/>
    </row>
    <row r="38" spans="1:27" s="312" customFormat="1" ht="9" customHeight="1" x14ac:dyDescent="0.15">
      <c r="A38" s="1521"/>
      <c r="B38" s="1529" t="s">
        <v>258</v>
      </c>
      <c r="C38" s="297"/>
      <c r="D38" s="1456">
        <v>44</v>
      </c>
      <c r="E38" s="1456"/>
      <c r="F38" s="1456">
        <v>0</v>
      </c>
      <c r="G38" s="1457"/>
      <c r="H38" s="1456">
        <v>0</v>
      </c>
      <c r="I38" s="1655"/>
      <c r="J38" s="1456">
        <v>44</v>
      </c>
      <c r="K38" s="1458">
        <v>100</v>
      </c>
      <c r="L38" s="1458"/>
      <c r="M38" s="1456">
        <v>15547</v>
      </c>
      <c r="N38" s="1655"/>
      <c r="O38" s="1456">
        <v>85</v>
      </c>
      <c r="P38" s="1456"/>
      <c r="Q38" s="1456" t="s">
        <v>125</v>
      </c>
      <c r="R38" s="1655"/>
      <c r="S38" s="1456">
        <v>76</v>
      </c>
      <c r="T38" s="1456"/>
      <c r="U38" s="1523">
        <v>170</v>
      </c>
      <c r="V38" s="1655"/>
      <c r="W38" s="1456">
        <v>35</v>
      </c>
      <c r="X38" s="1456"/>
      <c r="Y38" s="669"/>
      <c r="Z38" s="681"/>
      <c r="AA38" s="682"/>
    </row>
    <row r="39" spans="1:27" s="312" customFormat="1" ht="9" customHeight="1" x14ac:dyDescent="0.15">
      <c r="A39" s="2605"/>
      <c r="B39" s="2606"/>
      <c r="C39" s="317"/>
      <c r="D39" s="1435">
        <f>SUM(D31:D38)</f>
        <v>22468</v>
      </c>
      <c r="E39" s="1435"/>
      <c r="F39" s="1435">
        <f>SUM(F31:F38)</f>
        <v>69261</v>
      </c>
      <c r="G39" s="1433"/>
      <c r="H39" s="1435">
        <v>75</v>
      </c>
      <c r="I39" s="1434"/>
      <c r="J39" s="1435">
        <f>SUM(J31:J38)</f>
        <v>74582</v>
      </c>
      <c r="K39" s="1459">
        <v>1.27</v>
      </c>
      <c r="L39" s="1459"/>
      <c r="M39" s="1460">
        <f>SUM(M31:M38)</f>
        <v>10027613</v>
      </c>
      <c r="N39" s="1434"/>
      <c r="O39" s="1435">
        <v>92</v>
      </c>
      <c r="P39" s="1435"/>
      <c r="Q39" s="1435" t="s">
        <v>125</v>
      </c>
      <c r="R39" s="1434"/>
      <c r="S39" s="1435">
        <f>SUM(S31:S38)</f>
        <v>19155</v>
      </c>
      <c r="T39" s="1435"/>
      <c r="U39" s="1435">
        <v>26</v>
      </c>
      <c r="V39" s="1434"/>
      <c r="W39" s="1439">
        <f>SUM(W31:W38)</f>
        <v>841</v>
      </c>
      <c r="X39" s="1435"/>
      <c r="Y39" s="1435">
        <v>806</v>
      </c>
      <c r="Z39" s="683"/>
      <c r="AA39" s="684"/>
    </row>
    <row r="40" spans="1:27" s="312" customFormat="1" ht="9" customHeight="1" x14ac:dyDescent="0.15">
      <c r="A40" s="2582" t="s">
        <v>500</v>
      </c>
      <c r="B40" s="2582"/>
      <c r="C40" s="656"/>
      <c r="D40" s="657"/>
      <c r="E40" s="657"/>
      <c r="F40" s="657"/>
      <c r="G40" s="659"/>
      <c r="H40" s="660"/>
      <c r="I40" s="661"/>
      <c r="J40" s="657"/>
      <c r="K40" s="1462"/>
      <c r="L40" s="1462"/>
      <c r="M40" s="1461"/>
      <c r="N40" s="661"/>
      <c r="O40" s="1463"/>
      <c r="P40" s="1463"/>
      <c r="Q40" s="664"/>
      <c r="R40" s="661"/>
      <c r="S40" s="657"/>
      <c r="T40" s="657"/>
      <c r="U40" s="1461"/>
      <c r="V40" s="661"/>
      <c r="W40" s="1461"/>
      <c r="X40" s="657"/>
      <c r="Y40" s="1461"/>
      <c r="Z40" s="686"/>
      <c r="AA40" s="687"/>
    </row>
    <row r="41" spans="1:27" s="312" customFormat="1" ht="9" customHeight="1" x14ac:dyDescent="0.15">
      <c r="A41" s="302"/>
      <c r="B41" s="302" t="s">
        <v>251</v>
      </c>
      <c r="C41" s="297"/>
      <c r="D41" s="669">
        <v>3324</v>
      </c>
      <c r="E41" s="669"/>
      <c r="F41" s="669">
        <v>1767</v>
      </c>
      <c r="G41" s="300"/>
      <c r="H41" s="669">
        <v>75</v>
      </c>
      <c r="I41" s="302"/>
      <c r="J41" s="669">
        <v>4646</v>
      </c>
      <c r="K41" s="1446">
        <v>0.11</v>
      </c>
      <c r="L41" s="1446"/>
      <c r="M41" s="669">
        <v>74650</v>
      </c>
      <c r="N41" s="302"/>
      <c r="O41" s="669">
        <v>63</v>
      </c>
      <c r="P41" s="669"/>
      <c r="Q41" s="669" t="s">
        <v>125</v>
      </c>
      <c r="R41" s="302"/>
      <c r="S41" s="669">
        <v>471</v>
      </c>
      <c r="T41" s="669"/>
      <c r="U41" s="669">
        <v>10</v>
      </c>
      <c r="V41" s="302"/>
      <c r="W41" s="669">
        <v>2</v>
      </c>
      <c r="X41" s="669"/>
      <c r="Y41" s="669"/>
      <c r="Z41" s="675"/>
      <c r="AA41" s="676"/>
    </row>
    <row r="42" spans="1:27" s="312" customFormat="1" ht="9" customHeight="1" x14ac:dyDescent="0.15">
      <c r="A42" s="1521"/>
      <c r="B42" s="1521" t="s">
        <v>252</v>
      </c>
      <c r="C42" s="1522"/>
      <c r="D42" s="1523">
        <v>60</v>
      </c>
      <c r="E42" s="1523"/>
      <c r="F42" s="1523">
        <v>13</v>
      </c>
      <c r="G42" s="1524"/>
      <c r="H42" s="1523">
        <v>17</v>
      </c>
      <c r="I42" s="1525"/>
      <c r="J42" s="1523">
        <v>63</v>
      </c>
      <c r="K42" s="1526">
        <v>0.22</v>
      </c>
      <c r="L42" s="1526"/>
      <c r="M42" s="1523">
        <v>17097</v>
      </c>
      <c r="N42" s="1525"/>
      <c r="O42" s="1523">
        <v>84</v>
      </c>
      <c r="P42" s="1523"/>
      <c r="Q42" s="1523" t="s">
        <v>125</v>
      </c>
      <c r="R42" s="1525"/>
      <c r="S42" s="1523">
        <v>24</v>
      </c>
      <c r="T42" s="1523"/>
      <c r="U42" s="1523">
        <v>38</v>
      </c>
      <c r="V42" s="1525"/>
      <c r="W42" s="1523">
        <v>0</v>
      </c>
      <c r="X42" s="1523"/>
      <c r="Y42" s="1527"/>
      <c r="Z42" s="1528"/>
      <c r="AA42" s="676"/>
    </row>
    <row r="43" spans="1:27" s="312" customFormat="1" ht="9" customHeight="1" x14ac:dyDescent="0.15">
      <c r="A43" s="302"/>
      <c r="B43" s="302" t="s">
        <v>253</v>
      </c>
      <c r="C43" s="297"/>
      <c r="D43" s="1523">
        <v>755</v>
      </c>
      <c r="E43" s="1523"/>
      <c r="F43" s="1523">
        <v>589</v>
      </c>
      <c r="G43" s="1524"/>
      <c r="H43" s="1523">
        <v>58</v>
      </c>
      <c r="I43" s="1525"/>
      <c r="J43" s="1523">
        <v>1097</v>
      </c>
      <c r="K43" s="1526">
        <v>0.3</v>
      </c>
      <c r="L43" s="1526"/>
      <c r="M43" s="1523">
        <v>42475</v>
      </c>
      <c r="N43" s="1525"/>
      <c r="O43" s="1523">
        <v>75</v>
      </c>
      <c r="P43" s="1523"/>
      <c r="Q43" s="1523" t="s">
        <v>125</v>
      </c>
      <c r="R43" s="1525"/>
      <c r="S43" s="1523">
        <v>450</v>
      </c>
      <c r="T43" s="1523"/>
      <c r="U43" s="1523">
        <v>41</v>
      </c>
      <c r="V43" s="1525"/>
      <c r="W43" s="1523">
        <v>2</v>
      </c>
      <c r="X43" s="1523"/>
      <c r="Y43" s="669"/>
      <c r="Z43" s="1528"/>
      <c r="AA43" s="676"/>
    </row>
    <row r="44" spans="1:27" s="312" customFormat="1" ht="9" customHeight="1" x14ac:dyDescent="0.15">
      <c r="A44" s="1521"/>
      <c r="B44" s="1521" t="s">
        <v>254</v>
      </c>
      <c r="C44" s="1522"/>
      <c r="D44" s="1523">
        <v>950</v>
      </c>
      <c r="E44" s="1523"/>
      <c r="F44" s="1523">
        <v>273</v>
      </c>
      <c r="G44" s="1524"/>
      <c r="H44" s="1523">
        <v>53</v>
      </c>
      <c r="I44" s="1525"/>
      <c r="J44" s="1523">
        <v>1096</v>
      </c>
      <c r="K44" s="1526">
        <v>0.61</v>
      </c>
      <c r="L44" s="1526"/>
      <c r="M44" s="1523">
        <v>30318</v>
      </c>
      <c r="N44" s="1525"/>
      <c r="O44" s="1523">
        <v>70</v>
      </c>
      <c r="P44" s="1523"/>
      <c r="Q44" s="1523" t="s">
        <v>125</v>
      </c>
      <c r="R44" s="1525"/>
      <c r="S44" s="1523">
        <v>673</v>
      </c>
      <c r="T44" s="1523"/>
      <c r="U44" s="1523">
        <v>61</v>
      </c>
      <c r="V44" s="1525"/>
      <c r="W44" s="1523">
        <v>5</v>
      </c>
      <c r="X44" s="1523"/>
      <c r="Y44" s="1527"/>
      <c r="Z44" s="1528"/>
      <c r="AA44" s="676"/>
    </row>
    <row r="45" spans="1:27" s="312" customFormat="1" ht="9" customHeight="1" x14ac:dyDescent="0.15">
      <c r="A45" s="1521"/>
      <c r="B45" s="1521" t="s">
        <v>255</v>
      </c>
      <c r="C45" s="1522"/>
      <c r="D45" s="1523">
        <v>4110</v>
      </c>
      <c r="E45" s="1523"/>
      <c r="F45" s="1523">
        <v>774</v>
      </c>
      <c r="G45" s="1524"/>
      <c r="H45" s="1523">
        <v>59</v>
      </c>
      <c r="I45" s="1525"/>
      <c r="J45" s="1523">
        <v>4569</v>
      </c>
      <c r="K45" s="1526">
        <v>1.21</v>
      </c>
      <c r="L45" s="1526"/>
      <c r="M45" s="1523">
        <v>124471</v>
      </c>
      <c r="N45" s="1525"/>
      <c r="O45" s="1523">
        <v>71</v>
      </c>
      <c r="P45" s="1523"/>
      <c r="Q45" s="1523" t="s">
        <v>125</v>
      </c>
      <c r="R45" s="1525"/>
      <c r="S45" s="1523">
        <v>3810</v>
      </c>
      <c r="T45" s="1523"/>
      <c r="U45" s="1523">
        <v>83</v>
      </c>
      <c r="V45" s="1525"/>
      <c r="W45" s="1523">
        <v>41</v>
      </c>
      <c r="X45" s="1523"/>
      <c r="Y45" s="1527"/>
      <c r="Z45" s="1528"/>
      <c r="AA45" s="676"/>
    </row>
    <row r="46" spans="1:27" s="312" customFormat="1" ht="9" customHeight="1" x14ac:dyDescent="0.15">
      <c r="A46" s="1521"/>
      <c r="B46" s="1521" t="s">
        <v>256</v>
      </c>
      <c r="C46" s="1522"/>
      <c r="D46" s="1523">
        <v>2324</v>
      </c>
      <c r="E46" s="1523"/>
      <c r="F46" s="1523">
        <v>158</v>
      </c>
      <c r="G46" s="1524"/>
      <c r="H46" s="1523">
        <v>67</v>
      </c>
      <c r="I46" s="1525"/>
      <c r="J46" s="1523">
        <v>2431</v>
      </c>
      <c r="K46" s="1526">
        <v>4.29</v>
      </c>
      <c r="L46" s="1526"/>
      <c r="M46" s="1523">
        <v>149086</v>
      </c>
      <c r="N46" s="1525"/>
      <c r="O46" s="1523">
        <v>79</v>
      </c>
      <c r="P46" s="1523"/>
      <c r="Q46" s="1523" t="s">
        <v>125</v>
      </c>
      <c r="R46" s="1525"/>
      <c r="S46" s="1523">
        <v>2275</v>
      </c>
      <c r="T46" s="1523"/>
      <c r="U46" s="1523">
        <v>94</v>
      </c>
      <c r="V46" s="1525"/>
      <c r="W46" s="1523">
        <v>72</v>
      </c>
      <c r="X46" s="1523"/>
      <c r="Y46" s="1527"/>
      <c r="Z46" s="1528"/>
      <c r="AA46" s="676"/>
    </row>
    <row r="47" spans="1:27" s="312" customFormat="1" ht="9" customHeight="1" x14ac:dyDescent="0.15">
      <c r="A47" s="1521"/>
      <c r="B47" s="1521" t="s">
        <v>257</v>
      </c>
      <c r="C47" s="1522"/>
      <c r="D47" s="1523">
        <v>567</v>
      </c>
      <c r="E47" s="1523"/>
      <c r="F47" s="1523">
        <v>291</v>
      </c>
      <c r="G47" s="1524"/>
      <c r="H47" s="1523">
        <v>61</v>
      </c>
      <c r="I47" s="1525"/>
      <c r="J47" s="1523">
        <v>743</v>
      </c>
      <c r="K47" s="1526">
        <v>52.4</v>
      </c>
      <c r="L47" s="1526"/>
      <c r="M47" s="1523">
        <v>289843</v>
      </c>
      <c r="N47" s="1525"/>
      <c r="O47" s="1523">
        <v>76</v>
      </c>
      <c r="P47" s="1523"/>
      <c r="Q47" s="1523" t="s">
        <v>125</v>
      </c>
      <c r="R47" s="1525"/>
      <c r="S47" s="1523">
        <v>526</v>
      </c>
      <c r="T47" s="1523"/>
      <c r="U47" s="1523">
        <v>71</v>
      </c>
      <c r="V47" s="1525"/>
      <c r="W47" s="1523">
        <v>88</v>
      </c>
      <c r="X47" s="1523"/>
      <c r="Y47" s="1527"/>
      <c r="Z47" s="1528"/>
      <c r="AA47" s="676"/>
    </row>
    <row r="48" spans="1:27" s="312" customFormat="1" ht="9" customHeight="1" x14ac:dyDescent="0.15">
      <c r="A48" s="1521"/>
      <c r="B48" s="1529" t="s">
        <v>258</v>
      </c>
      <c r="C48" s="297"/>
      <c r="D48" s="1456">
        <v>67</v>
      </c>
      <c r="E48" s="1456"/>
      <c r="F48" s="1456">
        <v>1</v>
      </c>
      <c r="G48" s="1457"/>
      <c r="H48" s="1456">
        <v>58</v>
      </c>
      <c r="I48" s="1655"/>
      <c r="J48" s="1456">
        <v>68</v>
      </c>
      <c r="K48" s="1458">
        <v>100</v>
      </c>
      <c r="L48" s="1458"/>
      <c r="M48" s="1456">
        <v>11993</v>
      </c>
      <c r="N48" s="1655"/>
      <c r="O48" s="1456">
        <v>78</v>
      </c>
      <c r="P48" s="1456"/>
      <c r="Q48" s="1456" t="s">
        <v>125</v>
      </c>
      <c r="R48" s="1655"/>
      <c r="S48" s="1456">
        <v>12</v>
      </c>
      <c r="T48" s="1456"/>
      <c r="U48" s="1523">
        <v>17</v>
      </c>
      <c r="V48" s="1655"/>
      <c r="W48" s="1456">
        <v>63</v>
      </c>
      <c r="X48" s="1456"/>
      <c r="Y48" s="669"/>
      <c r="Z48" s="681"/>
      <c r="AA48" s="682"/>
    </row>
    <row r="49" spans="1:27" s="312" customFormat="1" ht="9" customHeight="1" x14ac:dyDescent="0.15">
      <c r="A49" s="2595"/>
      <c r="B49" s="2595"/>
      <c r="C49" s="317"/>
      <c r="D49" s="1435">
        <f>SUM(D41:D48)</f>
        <v>12157</v>
      </c>
      <c r="E49" s="1435"/>
      <c r="F49" s="1435">
        <f>SUM(F41:F48)</f>
        <v>3866</v>
      </c>
      <c r="G49" s="1433"/>
      <c r="H49" s="1435">
        <v>66</v>
      </c>
      <c r="I49" s="1434"/>
      <c r="J49" s="1435">
        <f>SUM(J41:J48)</f>
        <v>14713</v>
      </c>
      <c r="K49" s="1459">
        <v>4.29</v>
      </c>
      <c r="L49" s="1459"/>
      <c r="M49" s="1460">
        <f>SUM(M41:M48)</f>
        <v>739933</v>
      </c>
      <c r="N49" s="1434"/>
      <c r="O49" s="1435">
        <v>70</v>
      </c>
      <c r="P49" s="1435"/>
      <c r="Q49" s="1435" t="s">
        <v>125</v>
      </c>
      <c r="R49" s="1434"/>
      <c r="S49" s="1435">
        <f>SUM(S41:S48)</f>
        <v>8241</v>
      </c>
      <c r="T49" s="1435"/>
      <c r="U49" s="1435">
        <v>56</v>
      </c>
      <c r="V49" s="1434"/>
      <c r="W49" s="1439">
        <f>SUM(W41:W48)</f>
        <v>273</v>
      </c>
      <c r="X49" s="1435"/>
      <c r="Y49" s="1435">
        <v>140</v>
      </c>
      <c r="Z49" s="683"/>
      <c r="AA49" s="684"/>
    </row>
    <row r="50" spans="1:27" s="312" customFormat="1" ht="9" customHeight="1" thickBot="1" x14ac:dyDescent="0.2">
      <c r="A50" s="2592" t="s">
        <v>330</v>
      </c>
      <c r="B50" s="2592"/>
      <c r="C50" s="688"/>
      <c r="D50" s="1464">
        <f>D19+D29+D39+D49+'CR6_B&amp;G - PQ3'!D19+'CR6_B&amp;G - PQ3'!D29+'CR6_B&amp;G - PQ3'!D39</f>
        <v>409804</v>
      </c>
      <c r="E50" s="1464"/>
      <c r="F50" s="1464">
        <f>F19+F29+F39+F49+'CR6_B&amp;G - PQ3'!F19+'CR6_B&amp;G - PQ3'!F29+'CR6_B&amp;G - PQ3'!F39</f>
        <v>293927</v>
      </c>
      <c r="G50" s="1465"/>
      <c r="H50" s="1464">
        <v>70</v>
      </c>
      <c r="I50" s="1466"/>
      <c r="J50" s="1464">
        <f>J19+J29+J39+J49+'CR6_B&amp;G - PQ3'!J19+'CR6_B&amp;G - PQ3'!J29+'CR6_B&amp;G - PQ3'!J39</f>
        <v>615342</v>
      </c>
      <c r="K50" s="1467">
        <v>0.41</v>
      </c>
      <c r="L50" s="1467"/>
      <c r="M50" s="1464">
        <f>M19+M29+M39+M49+'CR6_B&amp;G - PQ3'!M19+'CR6_B&amp;G - PQ3'!M29+'CR6_B&amp;G - PQ3'!M39</f>
        <v>12179857</v>
      </c>
      <c r="N50" s="1466"/>
      <c r="O50" s="1464">
        <v>17</v>
      </c>
      <c r="P50" s="1464"/>
      <c r="Q50" s="1464" t="s">
        <v>125</v>
      </c>
      <c r="R50" s="1466"/>
      <c r="S50" s="1464">
        <f>S19+S29+S39+S49+'CR6_B&amp;G - PQ3'!S19+'CR6_B&amp;G - PQ3'!S29+'CR6_B&amp;G - PQ3'!S39</f>
        <v>120234</v>
      </c>
      <c r="T50" s="1464"/>
      <c r="U50" s="1464">
        <v>20</v>
      </c>
      <c r="V50" s="1466"/>
      <c r="W50" s="1464">
        <f>W19+W29+W39+W49+'CR6_B&amp;G - PQ3'!W19+'CR6_B&amp;G - PQ3'!W29+'CR6_B&amp;G - PQ3'!W39</f>
        <v>1801</v>
      </c>
      <c r="X50" s="1464"/>
      <c r="Y50" s="1464">
        <f>Y19+Y29+Y39+Y49+'CR6_B&amp;G - PQ3'!Y19+'CR6_B&amp;G - PQ3'!Y29+'CR6_B&amp;G - PQ3'!Y39</f>
        <v>1238</v>
      </c>
      <c r="Z50" s="689"/>
      <c r="AA50" s="690"/>
    </row>
    <row r="51" spans="1:27" s="691" customFormat="1" ht="6" customHeight="1" x14ac:dyDescent="0.15">
      <c r="A51" s="2591"/>
      <c r="B51" s="2591"/>
      <c r="C51" s="2591"/>
      <c r="D51" s="2591"/>
      <c r="E51" s="2591"/>
      <c r="F51" s="2591"/>
      <c r="G51" s="2591"/>
      <c r="H51" s="2591"/>
      <c r="I51" s="2591"/>
      <c r="J51" s="2591"/>
      <c r="K51" s="2591"/>
      <c r="L51" s="2591"/>
      <c r="M51" s="2591"/>
      <c r="N51" s="2591"/>
      <c r="O51" s="2591"/>
      <c r="P51" s="2591"/>
      <c r="Q51" s="2591"/>
      <c r="R51" s="2591"/>
      <c r="S51" s="2591"/>
      <c r="T51" s="2591"/>
      <c r="U51" s="2591"/>
      <c r="V51" s="2591"/>
      <c r="W51" s="2591"/>
      <c r="X51" s="2591"/>
      <c r="Y51" s="2591"/>
      <c r="Z51" s="1653"/>
      <c r="AA51" s="1653"/>
    </row>
    <row r="52" spans="1:27" s="691" customFormat="1" ht="7.5" customHeight="1" x14ac:dyDescent="0.15">
      <c r="A52" s="2602" t="s">
        <v>932</v>
      </c>
      <c r="B52" s="2602"/>
      <c r="C52" s="2602"/>
      <c r="D52" s="2602"/>
      <c r="E52" s="2602"/>
      <c r="F52" s="2602"/>
      <c r="G52" s="2602"/>
      <c r="H52" s="2602"/>
      <c r="I52" s="2602"/>
      <c r="J52" s="2602"/>
      <c r="K52" s="2602"/>
      <c r="L52" s="2602"/>
      <c r="M52" s="2602"/>
      <c r="N52" s="2602"/>
      <c r="O52" s="2602"/>
      <c r="P52" s="2602"/>
      <c r="Q52" s="2602"/>
      <c r="R52" s="2602"/>
      <c r="S52" s="2602"/>
      <c r="T52" s="2602"/>
      <c r="U52" s="2602"/>
      <c r="V52" s="2602"/>
      <c r="W52" s="2602"/>
      <c r="X52" s="2602"/>
      <c r="Y52" s="2602"/>
      <c r="Z52" s="2602"/>
      <c r="AA52" s="2602"/>
    </row>
  </sheetData>
  <mergeCells count="28">
    <mergeCell ref="A52:AA52"/>
    <mergeCell ref="A9:B9"/>
    <mergeCell ref="A10:B10"/>
    <mergeCell ref="A19:B19"/>
    <mergeCell ref="A20:B20"/>
    <mergeCell ref="A29:B29"/>
    <mergeCell ref="A30:B30"/>
    <mergeCell ref="A39:B39"/>
    <mergeCell ref="A40:B40"/>
    <mergeCell ref="A49:B49"/>
    <mergeCell ref="A50:B50"/>
    <mergeCell ref="A51:Y51"/>
    <mergeCell ref="C7:D7"/>
    <mergeCell ref="E7:F7"/>
    <mergeCell ref="I7:J7"/>
    <mergeCell ref="V7:W7"/>
    <mergeCell ref="A8:B8"/>
    <mergeCell ref="E8:F8"/>
    <mergeCell ref="I8:J8"/>
    <mergeCell ref="V8:W8"/>
    <mergeCell ref="C6:D6"/>
    <mergeCell ref="E6:F6"/>
    <mergeCell ref="I6:J6"/>
    <mergeCell ref="A1:AA1"/>
    <mergeCell ref="A3:B3"/>
    <mergeCell ref="C3:AA3"/>
    <mergeCell ref="C5:D5"/>
    <mergeCell ref="E5:F5"/>
  </mergeCells>
  <pageMargins left="0.5" right="0.5" top="0.5" bottom="0.5" header="0.3" footer="0.3"/>
  <pageSetup scale="9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zoomScaleNormal="100" zoomScaleSheetLayoutView="100" workbookViewId="0">
      <selection activeCell="Q46" sqref="Q46"/>
    </sheetView>
  </sheetViews>
  <sheetFormatPr defaultColWidth="9.140625" defaultRowHeight="11.25" x14ac:dyDescent="0.2"/>
  <cols>
    <col min="1" max="1" width="2.140625" style="37" customWidth="1"/>
    <col min="2" max="2" width="8.5703125" style="37" customWidth="1"/>
    <col min="3" max="3" width="49" style="37" customWidth="1"/>
    <col min="4" max="8" width="7.140625" style="37" customWidth="1"/>
    <col min="9" max="9" width="9.28515625" style="37" customWidth="1"/>
    <col min="10" max="10" width="8.5703125" style="37" customWidth="1"/>
    <col min="11" max="13" width="7.140625" style="37" customWidth="1"/>
    <col min="14" max="14" width="1.28515625" style="37" customWidth="1"/>
    <col min="15" max="15" width="9.140625" style="37" customWidth="1"/>
    <col min="16" max="16384" width="9.140625" style="37"/>
  </cols>
  <sheetData>
    <row r="1" spans="1:14" ht="14.25" customHeight="1" x14ac:dyDescent="0.25">
      <c r="A1" s="2253" t="s">
        <v>265</v>
      </c>
      <c r="B1" s="2253"/>
      <c r="C1" s="2253"/>
      <c r="D1" s="2253"/>
      <c r="E1" s="2253"/>
      <c r="F1" s="2253"/>
      <c r="G1" s="2253"/>
      <c r="H1" s="2253"/>
      <c r="I1" s="2253"/>
      <c r="J1" s="2253"/>
      <c r="K1" s="2253"/>
      <c r="L1" s="2253"/>
      <c r="M1" s="2253"/>
      <c r="N1" s="2253"/>
    </row>
    <row r="2" spans="1:14" s="4" customFormat="1" ht="9" customHeight="1" x14ac:dyDescent="0.15">
      <c r="A2" s="2617"/>
      <c r="B2" s="2617"/>
      <c r="C2" s="2617"/>
      <c r="D2" s="2617"/>
      <c r="E2" s="2617"/>
      <c r="F2" s="2617"/>
      <c r="G2" s="2617"/>
      <c r="H2" s="2617"/>
      <c r="I2" s="2617"/>
      <c r="J2" s="2617"/>
      <c r="K2" s="2617"/>
      <c r="L2" s="2617"/>
      <c r="M2" s="2617"/>
      <c r="N2" s="330"/>
    </row>
    <row r="3" spans="1:14" s="4" customFormat="1" ht="9.75" customHeight="1" x14ac:dyDescent="0.15">
      <c r="A3" s="2330" t="s">
        <v>1</v>
      </c>
      <c r="B3" s="2330"/>
      <c r="C3" s="331"/>
      <c r="D3" s="2372" t="s">
        <v>1220</v>
      </c>
      <c r="E3" s="2373"/>
      <c r="F3" s="2373"/>
      <c r="G3" s="2373"/>
      <c r="H3" s="2373"/>
      <c r="I3" s="2373"/>
      <c r="J3" s="2373"/>
      <c r="K3" s="2373"/>
      <c r="L3" s="2373"/>
      <c r="M3" s="2373"/>
      <c r="N3" s="2374"/>
    </row>
    <row r="4" spans="1:14" s="4" customFormat="1" ht="9.75" customHeight="1" x14ac:dyDescent="0.15">
      <c r="A4" s="2611" t="s">
        <v>266</v>
      </c>
      <c r="B4" s="2611"/>
      <c r="C4" s="2611"/>
      <c r="D4" s="2611"/>
      <c r="E4" s="2611"/>
      <c r="F4" s="2611"/>
      <c r="G4" s="2611"/>
      <c r="H4" s="2611"/>
      <c r="I4" s="2611"/>
      <c r="J4" s="2611"/>
      <c r="K4" s="2611"/>
      <c r="L4" s="2611"/>
      <c r="M4" s="2611"/>
      <c r="N4" s="332"/>
    </row>
    <row r="5" spans="1:14" s="4" customFormat="1" ht="9.75" customHeight="1" x14ac:dyDescent="0.15">
      <c r="A5" s="2609" t="s">
        <v>267</v>
      </c>
      <c r="B5" s="2609"/>
      <c r="C5" s="2609"/>
      <c r="D5" s="2609"/>
      <c r="E5" s="2609"/>
      <c r="F5" s="2609"/>
      <c r="G5" s="2609"/>
      <c r="H5" s="2609"/>
      <c r="I5" s="2609"/>
      <c r="J5" s="2609"/>
      <c r="K5" s="2609"/>
      <c r="L5" s="2609"/>
      <c r="M5" s="2609"/>
      <c r="N5" s="9"/>
    </row>
    <row r="6" spans="1:14" s="4" customFormat="1" ht="9.75" customHeight="1" x14ac:dyDescent="0.15">
      <c r="C6" s="9"/>
      <c r="D6" s="333" t="s">
        <v>268</v>
      </c>
      <c r="E6" s="334" t="s">
        <v>269</v>
      </c>
      <c r="F6" s="334"/>
      <c r="G6" s="2607" t="s">
        <v>270</v>
      </c>
      <c r="H6" s="2607"/>
      <c r="I6" s="2607"/>
      <c r="J6" s="2607"/>
      <c r="K6" s="2607"/>
      <c r="L6" s="335"/>
      <c r="M6" s="335"/>
      <c r="N6" s="336"/>
    </row>
    <row r="7" spans="1:14" s="4" customFormat="1" ht="9.75" customHeight="1" x14ac:dyDescent="0.15">
      <c r="A7" s="9"/>
      <c r="B7" s="9"/>
      <c r="C7" s="9"/>
      <c r="D7" s="337" t="s">
        <v>271</v>
      </c>
      <c r="E7" s="338" t="s">
        <v>271</v>
      </c>
      <c r="F7" s="338"/>
      <c r="G7" s="338"/>
      <c r="H7" s="338"/>
      <c r="I7" s="338"/>
      <c r="J7" s="338" t="s">
        <v>272</v>
      </c>
      <c r="K7" s="338"/>
      <c r="L7" s="338"/>
      <c r="M7" s="338"/>
      <c r="N7" s="339"/>
    </row>
    <row r="8" spans="1:14" s="4" customFormat="1" ht="9.75" customHeight="1" x14ac:dyDescent="0.15">
      <c r="A8" s="2612" t="s">
        <v>273</v>
      </c>
      <c r="B8" s="2612"/>
      <c r="C8" s="340" t="s">
        <v>274</v>
      </c>
      <c r="D8" s="337" t="s">
        <v>229</v>
      </c>
      <c r="E8" s="338" t="s">
        <v>229</v>
      </c>
      <c r="F8" s="338" t="s">
        <v>275</v>
      </c>
      <c r="G8" s="338" t="s">
        <v>276</v>
      </c>
      <c r="H8" s="338" t="s">
        <v>277</v>
      </c>
      <c r="I8" s="338" t="s">
        <v>278</v>
      </c>
      <c r="J8" s="338" t="s">
        <v>279</v>
      </c>
      <c r="K8" s="338"/>
      <c r="L8" s="338"/>
      <c r="M8" s="338" t="s">
        <v>237</v>
      </c>
      <c r="N8" s="339"/>
    </row>
    <row r="9" spans="1:14" s="4" customFormat="1" ht="9.75" customHeight="1" x14ac:dyDescent="0.15">
      <c r="A9" s="2613" t="s">
        <v>280</v>
      </c>
      <c r="B9" s="2613"/>
      <c r="C9" s="341" t="s">
        <v>246</v>
      </c>
      <c r="D9" s="342" t="s">
        <v>169</v>
      </c>
      <c r="E9" s="343" t="s">
        <v>169</v>
      </c>
      <c r="F9" s="343" t="s">
        <v>281</v>
      </c>
      <c r="G9" s="343" t="s">
        <v>282</v>
      </c>
      <c r="H9" s="343" t="s">
        <v>282</v>
      </c>
      <c r="I9" s="343" t="s">
        <v>282</v>
      </c>
      <c r="J9" s="343" t="s">
        <v>283</v>
      </c>
      <c r="K9" s="343" t="s">
        <v>86</v>
      </c>
      <c r="L9" s="343" t="s">
        <v>109</v>
      </c>
      <c r="M9" s="343" t="s">
        <v>247</v>
      </c>
      <c r="N9" s="344"/>
    </row>
    <row r="10" spans="1:14" s="4" customFormat="1" ht="9.75" customHeight="1" x14ac:dyDescent="0.15">
      <c r="A10" s="2616" t="s">
        <v>284</v>
      </c>
      <c r="B10" s="2616"/>
      <c r="C10" s="345" t="s">
        <v>285</v>
      </c>
      <c r="D10" s="2046">
        <v>0</v>
      </c>
      <c r="E10" s="2047">
        <v>0</v>
      </c>
      <c r="F10" s="2047">
        <v>50</v>
      </c>
      <c r="G10" s="2047">
        <v>0</v>
      </c>
      <c r="H10" s="2047">
        <v>0</v>
      </c>
      <c r="I10" s="2047">
        <v>0</v>
      </c>
      <c r="J10" s="2047">
        <v>0</v>
      </c>
      <c r="K10" s="2048">
        <f>SUM(G10:J10)</f>
        <v>0</v>
      </c>
      <c r="L10" s="2047">
        <v>0</v>
      </c>
      <c r="M10" s="2047">
        <v>0</v>
      </c>
      <c r="N10" s="346"/>
    </row>
    <row r="11" spans="1:14" s="4" customFormat="1" ht="9.75" customHeight="1" x14ac:dyDescent="0.15">
      <c r="A11" s="2614"/>
      <c r="B11" s="2614"/>
      <c r="C11" s="347" t="s">
        <v>286</v>
      </c>
      <c r="D11" s="2049">
        <v>310</v>
      </c>
      <c r="E11" s="2050">
        <v>0</v>
      </c>
      <c r="F11" s="2050">
        <v>70</v>
      </c>
      <c r="G11" s="2050">
        <v>0</v>
      </c>
      <c r="H11" s="2050">
        <v>0</v>
      </c>
      <c r="I11" s="2050">
        <v>0</v>
      </c>
      <c r="J11" s="2050">
        <v>310</v>
      </c>
      <c r="K11" s="2051">
        <f>SUM(G11:J11)</f>
        <v>310</v>
      </c>
      <c r="L11" s="2050">
        <v>230</v>
      </c>
      <c r="M11" s="2050">
        <v>1</v>
      </c>
      <c r="N11" s="346"/>
    </row>
    <row r="12" spans="1:14" s="4" customFormat="1" ht="9.75" customHeight="1" x14ac:dyDescent="0.15">
      <c r="A12" s="2614" t="s">
        <v>287</v>
      </c>
      <c r="B12" s="2614"/>
      <c r="C12" s="347" t="s">
        <v>285</v>
      </c>
      <c r="D12" s="2049">
        <v>0</v>
      </c>
      <c r="E12" s="2050">
        <v>0</v>
      </c>
      <c r="F12" s="2050">
        <v>70</v>
      </c>
      <c r="G12" s="2050">
        <v>0</v>
      </c>
      <c r="H12" s="2050">
        <v>0</v>
      </c>
      <c r="I12" s="2050">
        <v>0</v>
      </c>
      <c r="J12" s="2050">
        <v>0</v>
      </c>
      <c r="K12" s="2051">
        <f t="shared" ref="K12:K15" si="0">SUM(G12:J12)</f>
        <v>0</v>
      </c>
      <c r="L12" s="2050">
        <v>0</v>
      </c>
      <c r="M12" s="2050">
        <v>0</v>
      </c>
      <c r="N12" s="346"/>
    </row>
    <row r="13" spans="1:14" s="4" customFormat="1" ht="9.75" customHeight="1" x14ac:dyDescent="0.15">
      <c r="A13" s="2614"/>
      <c r="B13" s="2614"/>
      <c r="C13" s="347" t="s">
        <v>286</v>
      </c>
      <c r="D13" s="2049">
        <v>86</v>
      </c>
      <c r="E13" s="2050">
        <v>0</v>
      </c>
      <c r="F13" s="2050">
        <v>90</v>
      </c>
      <c r="G13" s="2050">
        <v>0</v>
      </c>
      <c r="H13" s="2050">
        <v>0</v>
      </c>
      <c r="I13" s="2050">
        <v>0</v>
      </c>
      <c r="J13" s="2050">
        <v>86</v>
      </c>
      <c r="K13" s="2051">
        <f t="shared" si="0"/>
        <v>86</v>
      </c>
      <c r="L13" s="2050">
        <v>82</v>
      </c>
      <c r="M13" s="2050">
        <v>1</v>
      </c>
      <c r="N13" s="346"/>
    </row>
    <row r="14" spans="1:14" s="4" customFormat="1" ht="9.75" customHeight="1" x14ac:dyDescent="0.15">
      <c r="A14" s="2614" t="s">
        <v>288</v>
      </c>
      <c r="B14" s="2614"/>
      <c r="C14" s="348"/>
      <c r="D14" s="2049">
        <v>29</v>
      </c>
      <c r="E14" s="2050">
        <v>0</v>
      </c>
      <c r="F14" s="2050">
        <v>115</v>
      </c>
      <c r="G14" s="2050">
        <v>0</v>
      </c>
      <c r="H14" s="2050">
        <v>0</v>
      </c>
      <c r="I14" s="2050">
        <v>0</v>
      </c>
      <c r="J14" s="2050">
        <v>29</v>
      </c>
      <c r="K14" s="2051">
        <f t="shared" si="0"/>
        <v>29</v>
      </c>
      <c r="L14" s="2050">
        <v>35</v>
      </c>
      <c r="M14" s="2050">
        <v>1</v>
      </c>
      <c r="N14" s="346"/>
    </row>
    <row r="15" spans="1:14" s="4" customFormat="1" ht="9.75" customHeight="1" x14ac:dyDescent="0.15">
      <c r="A15" s="2614" t="s">
        <v>289</v>
      </c>
      <c r="B15" s="2614"/>
      <c r="C15" s="349"/>
      <c r="D15" s="2049">
        <v>0</v>
      </c>
      <c r="E15" s="2050">
        <v>0</v>
      </c>
      <c r="F15" s="2050">
        <v>250</v>
      </c>
      <c r="G15" s="2050">
        <v>0</v>
      </c>
      <c r="H15" s="2050">
        <v>0</v>
      </c>
      <c r="I15" s="2050">
        <v>0</v>
      </c>
      <c r="J15" s="2050">
        <v>0</v>
      </c>
      <c r="K15" s="2051">
        <f t="shared" si="0"/>
        <v>0</v>
      </c>
      <c r="L15" s="2050">
        <v>0</v>
      </c>
      <c r="M15" s="2050">
        <v>0</v>
      </c>
      <c r="N15" s="346"/>
    </row>
    <row r="16" spans="1:14" s="4" customFormat="1" ht="9.75" customHeight="1" x14ac:dyDescent="0.15">
      <c r="A16" s="2615" t="s">
        <v>290</v>
      </c>
      <c r="B16" s="2615"/>
      <c r="C16" s="350"/>
      <c r="D16" s="2052">
        <v>0</v>
      </c>
      <c r="E16" s="2053">
        <v>0</v>
      </c>
      <c r="F16" s="2053" t="s">
        <v>291</v>
      </c>
      <c r="G16" s="2053">
        <v>0</v>
      </c>
      <c r="H16" s="2053">
        <v>0</v>
      </c>
      <c r="I16" s="2053">
        <v>0</v>
      </c>
      <c r="J16" s="2053">
        <v>0</v>
      </c>
      <c r="K16" s="2054">
        <f>SUM(G16:J16)</f>
        <v>0</v>
      </c>
      <c r="L16" s="2053">
        <v>0</v>
      </c>
      <c r="M16" s="2053">
        <v>0</v>
      </c>
      <c r="N16" s="351"/>
    </row>
    <row r="17" spans="1:14" s="4" customFormat="1" ht="9.75" customHeight="1" thickBot="1" x14ac:dyDescent="0.2">
      <c r="A17" s="2315" t="s">
        <v>86</v>
      </c>
      <c r="B17" s="2315"/>
      <c r="C17" s="352"/>
      <c r="D17" s="2055">
        <f>SUM(D10:D16)</f>
        <v>425</v>
      </c>
      <c r="E17" s="2056">
        <f>SUM(E10:E16)</f>
        <v>0</v>
      </c>
      <c r="F17" s="2056"/>
      <c r="G17" s="2056">
        <f t="shared" ref="G17:M17" si="1">SUM(G10:G16)</f>
        <v>0</v>
      </c>
      <c r="H17" s="2056">
        <f t="shared" si="1"/>
        <v>0</v>
      </c>
      <c r="I17" s="2056">
        <f t="shared" si="1"/>
        <v>0</v>
      </c>
      <c r="J17" s="2056">
        <f t="shared" si="1"/>
        <v>425</v>
      </c>
      <c r="K17" s="2057">
        <f t="shared" si="1"/>
        <v>425</v>
      </c>
      <c r="L17" s="2056">
        <f t="shared" si="1"/>
        <v>347</v>
      </c>
      <c r="M17" s="2056">
        <f t="shared" si="1"/>
        <v>3</v>
      </c>
      <c r="N17" s="31"/>
    </row>
    <row r="18" spans="1:14" s="4" customFormat="1" ht="9.75" customHeight="1" x14ac:dyDescent="0.15">
      <c r="A18" s="23"/>
      <c r="B18" s="110"/>
      <c r="C18" s="111"/>
      <c r="D18" s="353"/>
      <c r="E18" s="353"/>
      <c r="F18" s="353"/>
      <c r="G18" s="354"/>
      <c r="H18" s="354"/>
      <c r="I18" s="354"/>
      <c r="J18" s="354"/>
      <c r="K18" s="354"/>
      <c r="L18" s="354"/>
      <c r="M18" s="354"/>
      <c r="N18" s="355"/>
    </row>
    <row r="19" spans="1:14" s="4" customFormat="1" ht="9.75" customHeight="1" x14ac:dyDescent="0.15">
      <c r="A19" s="2330" t="s">
        <v>1</v>
      </c>
      <c r="B19" s="2330"/>
      <c r="C19" s="331"/>
      <c r="D19" s="2608" t="s">
        <v>2</v>
      </c>
      <c r="E19" s="2609"/>
      <c r="F19" s="2609"/>
      <c r="G19" s="2609"/>
      <c r="H19" s="2609"/>
      <c r="I19" s="2609"/>
      <c r="J19" s="2609"/>
      <c r="K19" s="2609"/>
      <c r="L19" s="2609"/>
      <c r="M19" s="2609"/>
      <c r="N19" s="2610"/>
    </row>
    <row r="20" spans="1:14" s="4" customFormat="1" ht="9.75" customHeight="1" x14ac:dyDescent="0.15">
      <c r="A20" s="2611" t="s">
        <v>266</v>
      </c>
      <c r="B20" s="2611"/>
      <c r="C20" s="2611"/>
      <c r="D20" s="2611"/>
      <c r="E20" s="2611"/>
      <c r="F20" s="2611"/>
      <c r="G20" s="2611"/>
      <c r="H20" s="2611"/>
      <c r="I20" s="2611"/>
      <c r="J20" s="2611"/>
      <c r="K20" s="2611"/>
      <c r="L20" s="2611"/>
      <c r="M20" s="2611"/>
      <c r="N20" s="332"/>
    </row>
    <row r="21" spans="1:14" s="4" customFormat="1" ht="9.75" customHeight="1" x14ac:dyDescent="0.15">
      <c r="A21" s="2609" t="s">
        <v>267</v>
      </c>
      <c r="B21" s="2609"/>
      <c r="C21" s="2609"/>
      <c r="D21" s="2609"/>
      <c r="E21" s="2609"/>
      <c r="F21" s="2609"/>
      <c r="G21" s="2609"/>
      <c r="H21" s="2609"/>
      <c r="I21" s="2609"/>
      <c r="J21" s="2609"/>
      <c r="K21" s="2609"/>
      <c r="L21" s="2609"/>
      <c r="M21" s="2609"/>
      <c r="N21" s="9"/>
    </row>
    <row r="22" spans="1:14" s="4" customFormat="1" ht="9.75" customHeight="1" x14ac:dyDescent="0.15">
      <c r="C22" s="9"/>
      <c r="D22" s="356" t="s">
        <v>268</v>
      </c>
      <c r="E22" s="335" t="s">
        <v>269</v>
      </c>
      <c r="F22" s="335"/>
      <c r="G22" s="2607" t="s">
        <v>270</v>
      </c>
      <c r="H22" s="2607"/>
      <c r="I22" s="2607"/>
      <c r="J22" s="2607"/>
      <c r="K22" s="2607"/>
      <c r="L22" s="335"/>
      <c r="M22" s="335"/>
      <c r="N22" s="336"/>
    </row>
    <row r="23" spans="1:14" s="4" customFormat="1" ht="9.75" customHeight="1" x14ac:dyDescent="0.15">
      <c r="A23" s="9"/>
      <c r="B23" s="9"/>
      <c r="C23" s="9"/>
      <c r="D23" s="357" t="s">
        <v>271</v>
      </c>
      <c r="E23" s="10" t="s">
        <v>271</v>
      </c>
      <c r="F23" s="10"/>
      <c r="G23" s="338"/>
      <c r="H23" s="338"/>
      <c r="I23" s="338"/>
      <c r="J23" s="338" t="s">
        <v>272</v>
      </c>
      <c r="K23" s="338"/>
      <c r="L23" s="10"/>
      <c r="M23" s="10"/>
      <c r="N23" s="339"/>
    </row>
    <row r="24" spans="1:14" s="4" customFormat="1" ht="9.75" customHeight="1" x14ac:dyDescent="0.15">
      <c r="A24" s="2612" t="s">
        <v>273</v>
      </c>
      <c r="B24" s="2612"/>
      <c r="C24" s="340" t="s">
        <v>274</v>
      </c>
      <c r="D24" s="357" t="s">
        <v>229</v>
      </c>
      <c r="E24" s="10" t="s">
        <v>229</v>
      </c>
      <c r="F24" s="338" t="s">
        <v>275</v>
      </c>
      <c r="G24" s="338" t="s">
        <v>276</v>
      </c>
      <c r="H24" s="338" t="s">
        <v>277</v>
      </c>
      <c r="I24" s="338" t="s">
        <v>278</v>
      </c>
      <c r="J24" s="338" t="s">
        <v>279</v>
      </c>
      <c r="K24" s="338"/>
      <c r="L24" s="10"/>
      <c r="M24" s="10" t="s">
        <v>237</v>
      </c>
      <c r="N24" s="339"/>
    </row>
    <row r="25" spans="1:14" s="4" customFormat="1" ht="9.75" customHeight="1" x14ac:dyDescent="0.15">
      <c r="A25" s="2613" t="s">
        <v>280</v>
      </c>
      <c r="B25" s="2613"/>
      <c r="C25" s="341" t="s">
        <v>246</v>
      </c>
      <c r="D25" s="358" t="s">
        <v>169</v>
      </c>
      <c r="E25" s="13" t="s">
        <v>169</v>
      </c>
      <c r="F25" s="343" t="s">
        <v>281</v>
      </c>
      <c r="G25" s="343" t="s">
        <v>282</v>
      </c>
      <c r="H25" s="343" t="s">
        <v>282</v>
      </c>
      <c r="I25" s="343" t="s">
        <v>282</v>
      </c>
      <c r="J25" s="343" t="s">
        <v>283</v>
      </c>
      <c r="K25" s="343" t="s">
        <v>86</v>
      </c>
      <c r="L25" s="13" t="s">
        <v>109</v>
      </c>
      <c r="M25" s="13" t="s">
        <v>247</v>
      </c>
      <c r="N25" s="344"/>
    </row>
    <row r="26" spans="1:14" s="4" customFormat="1" ht="9.75" customHeight="1" x14ac:dyDescent="0.15">
      <c r="A26" s="2616" t="s">
        <v>284</v>
      </c>
      <c r="B26" s="2616"/>
      <c r="C26" s="345" t="s">
        <v>285</v>
      </c>
      <c r="D26" s="1744">
        <v>0</v>
      </c>
      <c r="E26" s="1745">
        <v>0</v>
      </c>
      <c r="F26" s="1745">
        <v>50</v>
      </c>
      <c r="G26" s="1745">
        <v>0</v>
      </c>
      <c r="H26" s="1745">
        <v>0</v>
      </c>
      <c r="I26" s="1745">
        <v>0</v>
      </c>
      <c r="J26" s="1745">
        <v>0</v>
      </c>
      <c r="K26" s="359">
        <f>SUM(G26:J26)</f>
        <v>0</v>
      </c>
      <c r="L26" s="1745">
        <v>0</v>
      </c>
      <c r="M26" s="1745">
        <v>0</v>
      </c>
      <c r="N26" s="346"/>
    </row>
    <row r="27" spans="1:14" s="4" customFormat="1" ht="9.75" customHeight="1" x14ac:dyDescent="0.15">
      <c r="A27" s="2614"/>
      <c r="B27" s="2614"/>
      <c r="C27" s="347" t="s">
        <v>286</v>
      </c>
      <c r="D27" s="1746">
        <v>330</v>
      </c>
      <c r="E27" s="1747">
        <v>0</v>
      </c>
      <c r="F27" s="1747">
        <v>70</v>
      </c>
      <c r="G27" s="1747">
        <v>0</v>
      </c>
      <c r="H27" s="1747">
        <v>0</v>
      </c>
      <c r="I27" s="1747">
        <v>0</v>
      </c>
      <c r="J27" s="1747">
        <v>330</v>
      </c>
      <c r="K27" s="362">
        <f>SUM(G27:J27)</f>
        <v>330</v>
      </c>
      <c r="L27" s="1747">
        <v>245</v>
      </c>
      <c r="M27" s="1747">
        <v>1</v>
      </c>
      <c r="N27" s="346"/>
    </row>
    <row r="28" spans="1:14" s="4" customFormat="1" ht="9.75" customHeight="1" x14ac:dyDescent="0.15">
      <c r="A28" s="2614" t="s">
        <v>287</v>
      </c>
      <c r="B28" s="2614"/>
      <c r="C28" s="347" t="s">
        <v>285</v>
      </c>
      <c r="D28" s="1746">
        <v>0</v>
      </c>
      <c r="E28" s="1747">
        <v>0</v>
      </c>
      <c r="F28" s="1747">
        <v>70</v>
      </c>
      <c r="G28" s="1747">
        <v>0</v>
      </c>
      <c r="H28" s="1747">
        <v>0</v>
      </c>
      <c r="I28" s="1747">
        <v>0</v>
      </c>
      <c r="J28" s="1747">
        <v>0</v>
      </c>
      <c r="K28" s="362">
        <f t="shared" ref="K28:K31" si="2">SUM(G28:J28)</f>
        <v>0</v>
      </c>
      <c r="L28" s="1747">
        <v>0</v>
      </c>
      <c r="M28" s="1747">
        <v>0</v>
      </c>
      <c r="N28" s="346"/>
    </row>
    <row r="29" spans="1:14" s="4" customFormat="1" ht="9.75" customHeight="1" x14ac:dyDescent="0.15">
      <c r="A29" s="2614"/>
      <c r="B29" s="2614"/>
      <c r="C29" s="347" t="s">
        <v>286</v>
      </c>
      <c r="D29" s="1746">
        <v>114</v>
      </c>
      <c r="E29" s="1747">
        <v>0</v>
      </c>
      <c r="F29" s="1747">
        <v>90</v>
      </c>
      <c r="G29" s="1747">
        <v>0</v>
      </c>
      <c r="H29" s="1747">
        <v>0</v>
      </c>
      <c r="I29" s="1747">
        <v>0</v>
      </c>
      <c r="J29" s="1747">
        <v>114</v>
      </c>
      <c r="K29" s="362">
        <f t="shared" si="2"/>
        <v>114</v>
      </c>
      <c r="L29" s="1747">
        <v>109</v>
      </c>
      <c r="M29" s="1747">
        <v>1</v>
      </c>
      <c r="N29" s="346"/>
    </row>
    <row r="30" spans="1:14" s="4" customFormat="1" ht="9.75" customHeight="1" x14ac:dyDescent="0.15">
      <c r="A30" s="2614" t="s">
        <v>288</v>
      </c>
      <c r="B30" s="2614"/>
      <c r="C30" s="348"/>
      <c r="D30" s="1746">
        <v>29</v>
      </c>
      <c r="E30" s="1747">
        <v>0</v>
      </c>
      <c r="F30" s="1747">
        <v>115</v>
      </c>
      <c r="G30" s="1747">
        <v>0</v>
      </c>
      <c r="H30" s="1747">
        <v>0</v>
      </c>
      <c r="I30" s="1747">
        <v>0</v>
      </c>
      <c r="J30" s="1747">
        <v>29</v>
      </c>
      <c r="K30" s="362">
        <f t="shared" si="2"/>
        <v>29</v>
      </c>
      <c r="L30" s="1747">
        <v>35</v>
      </c>
      <c r="M30" s="1747">
        <v>1</v>
      </c>
      <c r="N30" s="346"/>
    </row>
    <row r="31" spans="1:14" s="4" customFormat="1" ht="9.75" customHeight="1" x14ac:dyDescent="0.15">
      <c r="A31" s="2614" t="s">
        <v>289</v>
      </c>
      <c r="B31" s="2614"/>
      <c r="C31" s="349"/>
      <c r="D31" s="1746">
        <v>0</v>
      </c>
      <c r="E31" s="1747">
        <v>0</v>
      </c>
      <c r="F31" s="1747">
        <v>250</v>
      </c>
      <c r="G31" s="1747">
        <v>0</v>
      </c>
      <c r="H31" s="1747">
        <v>0</v>
      </c>
      <c r="I31" s="1747">
        <v>0</v>
      </c>
      <c r="J31" s="1747">
        <v>0</v>
      </c>
      <c r="K31" s="362">
        <f t="shared" si="2"/>
        <v>0</v>
      </c>
      <c r="L31" s="1747">
        <v>0</v>
      </c>
      <c r="M31" s="1747">
        <v>0</v>
      </c>
      <c r="N31" s="346"/>
    </row>
    <row r="32" spans="1:14" s="4" customFormat="1" ht="9.75" customHeight="1" x14ac:dyDescent="0.15">
      <c r="A32" s="2615" t="s">
        <v>290</v>
      </c>
      <c r="B32" s="2615"/>
      <c r="C32" s="350"/>
      <c r="D32" s="1748">
        <v>0</v>
      </c>
      <c r="E32" s="1749">
        <v>0</v>
      </c>
      <c r="F32" s="1749" t="s">
        <v>291</v>
      </c>
      <c r="G32" s="1749">
        <v>0</v>
      </c>
      <c r="H32" s="1749">
        <v>0</v>
      </c>
      <c r="I32" s="1749">
        <v>0</v>
      </c>
      <c r="J32" s="1749">
        <v>0</v>
      </c>
      <c r="K32" s="365">
        <f>SUM(G32:J32)</f>
        <v>0</v>
      </c>
      <c r="L32" s="1749">
        <v>0</v>
      </c>
      <c r="M32" s="1749">
        <v>0</v>
      </c>
      <c r="N32" s="351"/>
    </row>
    <row r="33" spans="1:14" s="4" customFormat="1" ht="9.75" customHeight="1" thickBot="1" x14ac:dyDescent="0.2">
      <c r="A33" s="2315" t="s">
        <v>86</v>
      </c>
      <c r="B33" s="2315"/>
      <c r="C33" s="352"/>
      <c r="D33" s="366">
        <f>SUM(D26:D32)</f>
        <v>473</v>
      </c>
      <c r="E33" s="367">
        <f>SUM(E26:E32)</f>
        <v>0</v>
      </c>
      <c r="F33" s="367"/>
      <c r="G33" s="30">
        <v>0</v>
      </c>
      <c r="H33" s="30">
        <v>0</v>
      </c>
      <c r="I33" s="30">
        <v>0</v>
      </c>
      <c r="J33" s="30">
        <f>SUM(J26:J32)</f>
        <v>473</v>
      </c>
      <c r="K33" s="30">
        <f>SUM(K26:K32)</f>
        <v>473</v>
      </c>
      <c r="L33" s="30">
        <f>SUM(L26:L32)</f>
        <v>389</v>
      </c>
      <c r="M33" s="30">
        <f>SUM(M26:M32)</f>
        <v>3</v>
      </c>
      <c r="N33" s="31"/>
    </row>
    <row r="34" spans="1:14" s="4" customFormat="1" ht="9.75" customHeight="1" x14ac:dyDescent="0.15">
      <c r="A34" s="330"/>
      <c r="B34" s="330"/>
      <c r="C34" s="330"/>
      <c r="D34" s="330"/>
      <c r="E34" s="330"/>
      <c r="F34" s="330"/>
      <c r="G34" s="330"/>
      <c r="H34" s="330"/>
      <c r="I34" s="330"/>
      <c r="J34" s="330"/>
      <c r="K34" s="330"/>
      <c r="L34" s="330"/>
      <c r="M34" s="330"/>
      <c r="N34" s="330"/>
    </row>
    <row r="35" spans="1:14" s="4" customFormat="1" ht="9.75" customHeight="1" x14ac:dyDescent="0.15">
      <c r="A35" s="2330" t="s">
        <v>1</v>
      </c>
      <c r="B35" s="2330"/>
      <c r="C35" s="331"/>
      <c r="D35" s="2608" t="s">
        <v>95</v>
      </c>
      <c r="E35" s="2609"/>
      <c r="F35" s="2609"/>
      <c r="G35" s="2609"/>
      <c r="H35" s="2609"/>
      <c r="I35" s="2609"/>
      <c r="J35" s="2609"/>
      <c r="K35" s="2609"/>
      <c r="L35" s="2609"/>
      <c r="M35" s="2609"/>
      <c r="N35" s="2610"/>
    </row>
    <row r="36" spans="1:14" s="4" customFormat="1" ht="9.75" customHeight="1" x14ac:dyDescent="0.15">
      <c r="A36" s="2611" t="s">
        <v>266</v>
      </c>
      <c r="B36" s="2611"/>
      <c r="C36" s="2611"/>
      <c r="D36" s="2611"/>
      <c r="E36" s="2611"/>
      <c r="F36" s="2611"/>
      <c r="G36" s="2611"/>
      <c r="H36" s="2611"/>
      <c r="I36" s="2611"/>
      <c r="J36" s="2611"/>
      <c r="K36" s="2611"/>
      <c r="L36" s="2611"/>
      <c r="M36" s="2611"/>
      <c r="N36" s="332"/>
    </row>
    <row r="37" spans="1:14" s="4" customFormat="1" ht="9.75" customHeight="1" x14ac:dyDescent="0.15">
      <c r="A37" s="2609" t="s">
        <v>267</v>
      </c>
      <c r="B37" s="2609"/>
      <c r="C37" s="2609"/>
      <c r="D37" s="2609"/>
      <c r="E37" s="2609"/>
      <c r="F37" s="2609"/>
      <c r="G37" s="2609"/>
      <c r="H37" s="2609"/>
      <c r="I37" s="2609"/>
      <c r="J37" s="2609"/>
      <c r="K37" s="2609"/>
      <c r="L37" s="2609"/>
      <c r="M37" s="2609"/>
      <c r="N37" s="9"/>
    </row>
    <row r="38" spans="1:14" s="4" customFormat="1" ht="9.75" customHeight="1" x14ac:dyDescent="0.15">
      <c r="C38" s="9"/>
      <c r="D38" s="356" t="s">
        <v>268</v>
      </c>
      <c r="E38" s="335" t="s">
        <v>269</v>
      </c>
      <c r="F38" s="335"/>
      <c r="G38" s="2607" t="s">
        <v>270</v>
      </c>
      <c r="H38" s="2607"/>
      <c r="I38" s="2607"/>
      <c r="J38" s="2607"/>
      <c r="K38" s="2607"/>
      <c r="L38" s="335"/>
      <c r="M38" s="335"/>
      <c r="N38" s="336"/>
    </row>
    <row r="39" spans="1:14" s="4" customFormat="1" ht="9.75" customHeight="1" x14ac:dyDescent="0.15">
      <c r="A39" s="9"/>
      <c r="B39" s="9"/>
      <c r="C39" s="9"/>
      <c r="D39" s="357" t="s">
        <v>271</v>
      </c>
      <c r="E39" s="10" t="s">
        <v>271</v>
      </c>
      <c r="F39" s="10"/>
      <c r="G39" s="338"/>
      <c r="H39" s="338"/>
      <c r="I39" s="338"/>
      <c r="J39" s="338" t="s">
        <v>272</v>
      </c>
      <c r="K39" s="338"/>
      <c r="L39" s="10"/>
      <c r="M39" s="10"/>
      <c r="N39" s="339"/>
    </row>
    <row r="40" spans="1:14" s="4" customFormat="1" ht="9.75" customHeight="1" x14ac:dyDescent="0.15">
      <c r="A40" s="2612" t="s">
        <v>273</v>
      </c>
      <c r="B40" s="2612"/>
      <c r="C40" s="340" t="s">
        <v>274</v>
      </c>
      <c r="D40" s="357" t="s">
        <v>229</v>
      </c>
      <c r="E40" s="10" t="s">
        <v>229</v>
      </c>
      <c r="F40" s="338" t="s">
        <v>275</v>
      </c>
      <c r="G40" s="338" t="s">
        <v>276</v>
      </c>
      <c r="H40" s="338" t="s">
        <v>277</v>
      </c>
      <c r="I40" s="338" t="s">
        <v>278</v>
      </c>
      <c r="J40" s="338" t="s">
        <v>279</v>
      </c>
      <c r="K40" s="338"/>
      <c r="L40" s="10"/>
      <c r="M40" s="10" t="s">
        <v>237</v>
      </c>
      <c r="N40" s="339"/>
    </row>
    <row r="41" spans="1:14" s="4" customFormat="1" ht="9.75" customHeight="1" x14ac:dyDescent="0.15">
      <c r="A41" s="2613" t="s">
        <v>280</v>
      </c>
      <c r="B41" s="2613"/>
      <c r="C41" s="341" t="s">
        <v>246</v>
      </c>
      <c r="D41" s="358" t="s">
        <v>169</v>
      </c>
      <c r="E41" s="13" t="s">
        <v>169</v>
      </c>
      <c r="F41" s="343" t="s">
        <v>281</v>
      </c>
      <c r="G41" s="343" t="s">
        <v>282</v>
      </c>
      <c r="H41" s="343" t="s">
        <v>282</v>
      </c>
      <c r="I41" s="343" t="s">
        <v>282</v>
      </c>
      <c r="J41" s="343" t="s">
        <v>283</v>
      </c>
      <c r="K41" s="343" t="s">
        <v>86</v>
      </c>
      <c r="L41" s="13" t="s">
        <v>109</v>
      </c>
      <c r="M41" s="13" t="s">
        <v>247</v>
      </c>
      <c r="N41" s="344"/>
    </row>
    <row r="42" spans="1:14" s="4" customFormat="1" ht="9.75" customHeight="1" x14ac:dyDescent="0.15">
      <c r="A42" s="2616" t="s">
        <v>284</v>
      </c>
      <c r="B42" s="2616"/>
      <c r="C42" s="345" t="s">
        <v>285</v>
      </c>
      <c r="D42" s="356">
        <v>0</v>
      </c>
      <c r="E42" s="335">
        <v>0</v>
      </c>
      <c r="F42" s="335">
        <v>50</v>
      </c>
      <c r="G42" s="335">
        <v>0</v>
      </c>
      <c r="H42" s="335">
        <v>0</v>
      </c>
      <c r="I42" s="335">
        <v>0</v>
      </c>
      <c r="J42" s="335">
        <v>0</v>
      </c>
      <c r="K42" s="359">
        <f>SUM(G42:J42)</f>
        <v>0</v>
      </c>
      <c r="L42" s="335">
        <v>0</v>
      </c>
      <c r="M42" s="335">
        <v>0</v>
      </c>
      <c r="N42" s="346"/>
    </row>
    <row r="43" spans="1:14" s="4" customFormat="1" ht="9.75" customHeight="1" x14ac:dyDescent="0.15">
      <c r="A43" s="2614"/>
      <c r="B43" s="2614"/>
      <c r="C43" s="347" t="s">
        <v>286</v>
      </c>
      <c r="D43" s="360">
        <v>404</v>
      </c>
      <c r="E43" s="361">
        <v>3</v>
      </c>
      <c r="F43" s="361">
        <v>70</v>
      </c>
      <c r="G43" s="361">
        <v>0</v>
      </c>
      <c r="H43" s="361">
        <v>0</v>
      </c>
      <c r="I43" s="361">
        <v>0</v>
      </c>
      <c r="J43" s="361">
        <v>407</v>
      </c>
      <c r="K43" s="362">
        <f>SUM(G43:J43)</f>
        <v>407</v>
      </c>
      <c r="L43" s="361">
        <v>301</v>
      </c>
      <c r="M43" s="361">
        <v>2</v>
      </c>
      <c r="N43" s="346"/>
    </row>
    <row r="44" spans="1:14" s="4" customFormat="1" ht="9.75" customHeight="1" x14ac:dyDescent="0.15">
      <c r="A44" s="2614" t="s">
        <v>287</v>
      </c>
      <c r="B44" s="2614"/>
      <c r="C44" s="347" t="s">
        <v>285</v>
      </c>
      <c r="D44" s="360">
        <v>0</v>
      </c>
      <c r="E44" s="361">
        <v>0</v>
      </c>
      <c r="F44" s="361">
        <v>70</v>
      </c>
      <c r="G44" s="361">
        <v>0</v>
      </c>
      <c r="H44" s="361">
        <v>0</v>
      </c>
      <c r="I44" s="361">
        <v>0</v>
      </c>
      <c r="J44" s="361">
        <v>0</v>
      </c>
      <c r="K44" s="362">
        <f t="shared" ref="K44:K47" si="3">SUM(G44:J44)</f>
        <v>0</v>
      </c>
      <c r="L44" s="361">
        <v>0</v>
      </c>
      <c r="M44" s="361">
        <v>0</v>
      </c>
      <c r="N44" s="346"/>
    </row>
    <row r="45" spans="1:14" s="4" customFormat="1" ht="9.75" customHeight="1" x14ac:dyDescent="0.15">
      <c r="A45" s="2614"/>
      <c r="B45" s="2614"/>
      <c r="C45" s="347" t="s">
        <v>286</v>
      </c>
      <c r="D45" s="360">
        <v>94</v>
      </c>
      <c r="E45" s="361">
        <v>0</v>
      </c>
      <c r="F45" s="361">
        <v>90</v>
      </c>
      <c r="G45" s="361">
        <v>0</v>
      </c>
      <c r="H45" s="361">
        <v>0</v>
      </c>
      <c r="I45" s="361">
        <v>0</v>
      </c>
      <c r="J45" s="361">
        <v>94</v>
      </c>
      <c r="K45" s="362">
        <f t="shared" si="3"/>
        <v>94</v>
      </c>
      <c r="L45" s="361">
        <v>90</v>
      </c>
      <c r="M45" s="361">
        <v>1</v>
      </c>
      <c r="N45" s="346"/>
    </row>
    <row r="46" spans="1:14" s="4" customFormat="1" ht="9.75" customHeight="1" x14ac:dyDescent="0.15">
      <c r="A46" s="2614" t="s">
        <v>288</v>
      </c>
      <c r="B46" s="2614"/>
      <c r="C46" s="348"/>
      <c r="D46" s="360">
        <v>32</v>
      </c>
      <c r="E46" s="361">
        <v>0</v>
      </c>
      <c r="F46" s="361">
        <v>115</v>
      </c>
      <c r="G46" s="361">
        <v>0</v>
      </c>
      <c r="H46" s="361">
        <v>0</v>
      </c>
      <c r="I46" s="361">
        <v>0</v>
      </c>
      <c r="J46" s="361">
        <v>32</v>
      </c>
      <c r="K46" s="362">
        <f t="shared" si="3"/>
        <v>32</v>
      </c>
      <c r="L46" s="361">
        <v>39</v>
      </c>
      <c r="M46" s="361">
        <v>1</v>
      </c>
      <c r="N46" s="346"/>
    </row>
    <row r="47" spans="1:14" s="4" customFormat="1" ht="9.75" customHeight="1" x14ac:dyDescent="0.15">
      <c r="A47" s="2614" t="s">
        <v>289</v>
      </c>
      <c r="B47" s="2614"/>
      <c r="C47" s="349"/>
      <c r="D47" s="360">
        <v>0</v>
      </c>
      <c r="E47" s="361">
        <v>0</v>
      </c>
      <c r="F47" s="361">
        <v>250</v>
      </c>
      <c r="G47" s="361">
        <v>0</v>
      </c>
      <c r="H47" s="361">
        <v>0</v>
      </c>
      <c r="I47" s="361">
        <v>0</v>
      </c>
      <c r="J47" s="361">
        <v>0</v>
      </c>
      <c r="K47" s="362">
        <f t="shared" si="3"/>
        <v>0</v>
      </c>
      <c r="L47" s="361">
        <v>1</v>
      </c>
      <c r="M47" s="361">
        <v>0</v>
      </c>
      <c r="N47" s="346"/>
    </row>
    <row r="48" spans="1:14" s="4" customFormat="1" ht="9.75" customHeight="1" x14ac:dyDescent="0.15">
      <c r="A48" s="2615" t="s">
        <v>290</v>
      </c>
      <c r="B48" s="2615"/>
      <c r="C48" s="350"/>
      <c r="D48" s="363">
        <v>1</v>
      </c>
      <c r="E48" s="364">
        <v>0</v>
      </c>
      <c r="F48" s="364">
        <v>0</v>
      </c>
      <c r="G48" s="364">
        <v>0</v>
      </c>
      <c r="H48" s="364">
        <v>0</v>
      </c>
      <c r="I48" s="364">
        <v>0</v>
      </c>
      <c r="J48" s="364">
        <v>1</v>
      </c>
      <c r="K48" s="365">
        <f>SUM(G48:J48)</f>
        <v>1</v>
      </c>
      <c r="L48" s="364">
        <v>0</v>
      </c>
      <c r="M48" s="364">
        <v>1</v>
      </c>
      <c r="N48" s="351"/>
    </row>
    <row r="49" spans="1:14" s="4" customFormat="1" ht="9.75" customHeight="1" thickBot="1" x14ac:dyDescent="0.2">
      <c r="A49" s="2315" t="s">
        <v>86</v>
      </c>
      <c r="B49" s="2315"/>
      <c r="C49" s="352"/>
      <c r="D49" s="366">
        <f>SUM(D42:D48)</f>
        <v>531</v>
      </c>
      <c r="E49" s="367">
        <f>SUM(E42:E48)</f>
        <v>3</v>
      </c>
      <c r="F49" s="367"/>
      <c r="G49" s="30">
        <v>0</v>
      </c>
      <c r="H49" s="30">
        <v>0</v>
      </c>
      <c r="I49" s="30">
        <v>0</v>
      </c>
      <c r="J49" s="30">
        <f>SUM(J42:J48)</f>
        <v>534</v>
      </c>
      <c r="K49" s="30">
        <f>SUM(K42:K48)</f>
        <v>534</v>
      </c>
      <c r="L49" s="30">
        <f>SUM(L42:L48)</f>
        <v>431</v>
      </c>
      <c r="M49" s="30">
        <f>SUM(M42:M48)</f>
        <v>5</v>
      </c>
      <c r="N49" s="31"/>
    </row>
    <row r="50" spans="1:14" ht="4.5" customHeight="1" x14ac:dyDescent="0.2">
      <c r="A50" s="2620"/>
      <c r="B50" s="2620"/>
      <c r="C50" s="2620"/>
      <c r="D50" s="2620"/>
      <c r="E50" s="2620"/>
      <c r="F50" s="2620"/>
      <c r="G50" s="2620"/>
      <c r="H50" s="2620"/>
      <c r="I50" s="2620"/>
      <c r="J50" s="2620"/>
      <c r="K50" s="2620"/>
      <c r="L50" s="2620"/>
      <c r="M50" s="2620"/>
      <c r="N50" s="2620"/>
    </row>
    <row r="51" spans="1:14" s="368" customFormat="1" ht="9" customHeight="1" x14ac:dyDescent="0.15">
      <c r="A51" s="369" t="s">
        <v>72</v>
      </c>
      <c r="B51" s="2619" t="s">
        <v>292</v>
      </c>
      <c r="C51" s="2619"/>
      <c r="D51" s="2619"/>
      <c r="E51" s="2619"/>
      <c r="F51" s="2619"/>
      <c r="G51" s="2619"/>
      <c r="H51" s="2619"/>
      <c r="I51" s="2619"/>
      <c r="J51" s="2619"/>
      <c r="K51" s="2619"/>
      <c r="L51" s="2619"/>
      <c r="M51" s="2619"/>
      <c r="N51" s="2619"/>
    </row>
    <row r="52" spans="1:14" s="368" customFormat="1" ht="9" customHeight="1" x14ac:dyDescent="0.15">
      <c r="A52" s="369" t="s">
        <v>74</v>
      </c>
      <c r="B52" s="2619" t="s">
        <v>293</v>
      </c>
      <c r="C52" s="2619"/>
      <c r="D52" s="2619"/>
      <c r="E52" s="2619"/>
      <c r="F52" s="2619"/>
      <c r="G52" s="2619"/>
      <c r="H52" s="2619"/>
      <c r="I52" s="2619"/>
      <c r="J52" s="2619"/>
      <c r="K52" s="2619"/>
      <c r="L52" s="2619"/>
      <c r="M52" s="2619"/>
      <c r="N52" s="2619"/>
    </row>
    <row r="53" spans="1:14" ht="9" customHeight="1" x14ac:dyDescent="0.2"/>
    <row r="54" spans="1:14" ht="9" customHeight="1" x14ac:dyDescent="0.2"/>
    <row r="55" spans="1:14" ht="9" customHeight="1" x14ac:dyDescent="0.2"/>
    <row r="90" spans="1:13" ht="9" customHeight="1" x14ac:dyDescent="0.2"/>
    <row r="91" spans="1:13" ht="9" customHeight="1" x14ac:dyDescent="0.2">
      <c r="A91" s="2618"/>
      <c r="B91" s="2618"/>
      <c r="C91" s="2618"/>
      <c r="D91" s="2618"/>
      <c r="E91" s="2618"/>
      <c r="F91" s="2618"/>
      <c r="G91" s="2618"/>
      <c r="H91" s="2618"/>
      <c r="I91" s="2618"/>
      <c r="J91" s="2618"/>
      <c r="K91" s="2618"/>
      <c r="L91" s="2618"/>
      <c r="M91" s="2618"/>
    </row>
    <row r="92" spans="1:13" ht="9" customHeight="1" x14ac:dyDescent="0.2"/>
    <row r="93" spans="1:13" ht="9" customHeight="1" x14ac:dyDescent="0.2"/>
    <row r="94" spans="1:13" ht="9" customHeight="1" x14ac:dyDescent="0.2">
      <c r="A94" s="2618"/>
      <c r="B94" s="2618"/>
    </row>
    <row r="95" spans="1:13" ht="9" customHeight="1" x14ac:dyDescent="0.2">
      <c r="A95" s="2618"/>
      <c r="B95" s="2618"/>
      <c r="G95" s="2618"/>
      <c r="H95" s="2618"/>
      <c r="I95" s="2618"/>
      <c r="J95" s="2618"/>
      <c r="K95" s="2618"/>
    </row>
    <row r="96" spans="1:13" ht="9" customHeight="1" x14ac:dyDescent="0.2">
      <c r="A96" s="2618"/>
      <c r="B96" s="2618"/>
    </row>
    <row r="97" spans="1:13" ht="9" customHeight="1" x14ac:dyDescent="0.2">
      <c r="A97" s="2618"/>
      <c r="B97" s="2618"/>
    </row>
    <row r="98" spans="1:13" ht="9" customHeight="1" x14ac:dyDescent="0.2">
      <c r="A98" s="2618"/>
      <c r="B98" s="2618"/>
    </row>
    <row r="99" spans="1:13" ht="9" customHeight="1" x14ac:dyDescent="0.2">
      <c r="A99" s="2618"/>
      <c r="B99" s="2618"/>
    </row>
    <row r="100" spans="1:13" ht="9" customHeight="1" x14ac:dyDescent="0.2">
      <c r="A100" s="2618"/>
      <c r="B100" s="2618"/>
    </row>
    <row r="101" spans="1:13" ht="9" customHeight="1" x14ac:dyDescent="0.2">
      <c r="A101" s="2618"/>
      <c r="B101" s="2618"/>
    </row>
    <row r="102" spans="1:13" ht="9" customHeight="1" x14ac:dyDescent="0.2">
      <c r="A102" s="2618"/>
      <c r="B102" s="2618"/>
    </row>
    <row r="103" spans="1:13" ht="9" customHeight="1" x14ac:dyDescent="0.2">
      <c r="A103" s="2618"/>
      <c r="B103" s="2618"/>
    </row>
    <row r="104" spans="1:13" ht="9" customHeight="1" x14ac:dyDescent="0.2">
      <c r="A104" s="2618"/>
      <c r="B104" s="2618"/>
    </row>
    <row r="105" spans="1:13" ht="9" customHeight="1" x14ac:dyDescent="0.2">
      <c r="A105" s="2618"/>
      <c r="B105" s="2618"/>
    </row>
    <row r="106" spans="1:13" ht="9" customHeight="1" x14ac:dyDescent="0.2"/>
    <row r="107" spans="1:13" ht="9" customHeight="1" x14ac:dyDescent="0.2">
      <c r="A107" s="2618"/>
      <c r="B107" s="2618"/>
      <c r="C107" s="2618"/>
      <c r="D107" s="2618"/>
      <c r="E107" s="2618"/>
      <c r="F107" s="2618"/>
      <c r="G107" s="2618"/>
      <c r="H107" s="2618"/>
      <c r="I107" s="2618"/>
      <c r="J107" s="2618"/>
      <c r="K107" s="2618"/>
      <c r="L107" s="2618"/>
      <c r="M107" s="2618"/>
    </row>
    <row r="108" spans="1:13" ht="9" customHeight="1" x14ac:dyDescent="0.2"/>
    <row r="109" spans="1:13" ht="9" customHeight="1" x14ac:dyDescent="0.2"/>
    <row r="110" spans="1:13" ht="9" customHeight="1" x14ac:dyDescent="0.2"/>
    <row r="111" spans="1:13" ht="9" customHeight="1" x14ac:dyDescent="0.2">
      <c r="A111" s="2618"/>
      <c r="B111" s="2618"/>
      <c r="G111" s="2618"/>
      <c r="H111" s="2618"/>
      <c r="I111" s="2618"/>
      <c r="J111" s="2618"/>
      <c r="K111" s="2618"/>
    </row>
    <row r="112" spans="1:13" ht="9" customHeight="1" x14ac:dyDescent="0.2">
      <c r="A112" s="2618"/>
      <c r="B112" s="2618"/>
      <c r="C112" s="2618"/>
    </row>
    <row r="113" spans="1:3" ht="9" customHeight="1" x14ac:dyDescent="0.2">
      <c r="A113" s="2618"/>
      <c r="B113" s="2618"/>
    </row>
    <row r="114" spans="1:3" ht="9" customHeight="1" x14ac:dyDescent="0.2">
      <c r="A114" s="2618"/>
      <c r="B114" s="2618"/>
      <c r="C114" s="2618"/>
    </row>
    <row r="115" spans="1:3" ht="9" customHeight="1" x14ac:dyDescent="0.2">
      <c r="A115" s="2618"/>
      <c r="B115" s="2618"/>
      <c r="C115" s="2618"/>
    </row>
    <row r="116" spans="1:3" ht="9" customHeight="1" x14ac:dyDescent="0.2">
      <c r="A116" s="2618"/>
      <c r="B116" s="2618"/>
    </row>
  </sheetData>
  <mergeCells count="72">
    <mergeCell ref="A112:C112"/>
    <mergeCell ref="A113:B113"/>
    <mergeCell ref="A114:C114"/>
    <mergeCell ref="A115:C115"/>
    <mergeCell ref="A116:B116"/>
    <mergeCell ref="A103:B103"/>
    <mergeCell ref="A104:B104"/>
    <mergeCell ref="A105:B105"/>
    <mergeCell ref="A107:M107"/>
    <mergeCell ref="A111:B111"/>
    <mergeCell ref="G111:K111"/>
    <mergeCell ref="A98:B98"/>
    <mergeCell ref="A99:B99"/>
    <mergeCell ref="A100:B100"/>
    <mergeCell ref="A101:B101"/>
    <mergeCell ref="A102:B102"/>
    <mergeCell ref="A94:B94"/>
    <mergeCell ref="A95:B95"/>
    <mergeCell ref="G95:K95"/>
    <mergeCell ref="A96:B96"/>
    <mergeCell ref="A97:B97"/>
    <mergeCell ref="A47:B47"/>
    <mergeCell ref="A40:B40"/>
    <mergeCell ref="A41:B41"/>
    <mergeCell ref="A91:M91"/>
    <mergeCell ref="B51:N51"/>
    <mergeCell ref="B52:N52"/>
    <mergeCell ref="A50:N50"/>
    <mergeCell ref="A48:B48"/>
    <mergeCell ref="A49:B49"/>
    <mergeCell ref="A44:B44"/>
    <mergeCell ref="A45:B45"/>
    <mergeCell ref="A43:B43"/>
    <mergeCell ref="A46:B46"/>
    <mergeCell ref="A33:B33"/>
    <mergeCell ref="A19:B19"/>
    <mergeCell ref="A25:B25"/>
    <mergeCell ref="A26:B26"/>
    <mergeCell ref="A27:B27"/>
    <mergeCell ref="A28:B28"/>
    <mergeCell ref="A1:N1"/>
    <mergeCell ref="A42:B42"/>
    <mergeCell ref="A15:B15"/>
    <mergeCell ref="A11:B11"/>
    <mergeCell ref="A12:B12"/>
    <mergeCell ref="A13:B13"/>
    <mergeCell ref="A14:B14"/>
    <mergeCell ref="D35:N35"/>
    <mergeCell ref="A2:M2"/>
    <mergeCell ref="A16:B16"/>
    <mergeCell ref="A17:B17"/>
    <mergeCell ref="A36:M36"/>
    <mergeCell ref="A10:B10"/>
    <mergeCell ref="A3:B3"/>
    <mergeCell ref="A35:B35"/>
    <mergeCell ref="A37:M37"/>
    <mergeCell ref="D3:N3"/>
    <mergeCell ref="G38:K38"/>
    <mergeCell ref="D19:N19"/>
    <mergeCell ref="A20:M20"/>
    <mergeCell ref="A21:M21"/>
    <mergeCell ref="A24:B24"/>
    <mergeCell ref="G22:K22"/>
    <mergeCell ref="A8:B8"/>
    <mergeCell ref="G6:K6"/>
    <mergeCell ref="A9:B9"/>
    <mergeCell ref="A4:M4"/>
    <mergeCell ref="A5:M5"/>
    <mergeCell ref="A29:B29"/>
    <mergeCell ref="A30:B30"/>
    <mergeCell ref="A31:B31"/>
    <mergeCell ref="A32:B32"/>
  </mergeCells>
  <pageMargins left="0.5" right="0.5" top="0.5" bottom="0.5" header="0.3" footer="0.3"/>
  <pageSetup scale="9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zoomScaleNormal="100" zoomScaleSheetLayoutView="100" workbookViewId="0">
      <selection activeCell="A15" sqref="A15:I15"/>
    </sheetView>
  </sheetViews>
  <sheetFormatPr defaultColWidth="9.140625" defaultRowHeight="11.25" x14ac:dyDescent="0.2"/>
  <cols>
    <col min="1" max="1" width="2.140625" style="1658" customWidth="1"/>
    <col min="2" max="2" width="8.5703125" style="1658" customWidth="1"/>
    <col min="3" max="3" width="49" style="1658" customWidth="1"/>
    <col min="4" max="8" width="7.140625" style="1658" customWidth="1"/>
    <col min="9" max="9" width="9.28515625" style="1658" customWidth="1"/>
    <col min="10" max="10" width="8.5703125" style="1658" customWidth="1"/>
    <col min="11" max="13" width="7.140625" style="1658" customWidth="1"/>
    <col min="14" max="14" width="1.28515625" style="1658" customWidth="1"/>
    <col min="15" max="15" width="9.140625" style="1658" customWidth="1"/>
    <col min="16" max="16384" width="9.140625" style="1658"/>
  </cols>
  <sheetData>
    <row r="1" spans="1:14" ht="14.25" customHeight="1" x14ac:dyDescent="0.25">
      <c r="A1" s="2253" t="s">
        <v>1222</v>
      </c>
      <c r="B1" s="2253"/>
      <c r="C1" s="2253"/>
      <c r="D1" s="2253"/>
      <c r="E1" s="2253"/>
      <c r="F1" s="2253"/>
      <c r="G1" s="2253"/>
      <c r="H1" s="2253"/>
      <c r="I1" s="2253"/>
      <c r="J1" s="2253"/>
      <c r="K1" s="2253"/>
      <c r="L1" s="2253"/>
      <c r="M1" s="2253"/>
      <c r="N1" s="2253"/>
    </row>
    <row r="2" spans="1:14" s="4" customFormat="1" ht="9" customHeight="1" x14ac:dyDescent="0.15">
      <c r="A2" s="2617"/>
      <c r="B2" s="2617"/>
      <c r="C2" s="2617"/>
      <c r="D2" s="2617"/>
      <c r="E2" s="2617"/>
      <c r="F2" s="2617"/>
      <c r="G2" s="2617"/>
      <c r="H2" s="2617"/>
      <c r="I2" s="2617"/>
      <c r="J2" s="2617"/>
      <c r="K2" s="2617"/>
      <c r="L2" s="2617"/>
      <c r="M2" s="2617"/>
      <c r="N2" s="1659"/>
    </row>
    <row r="3" spans="1:14" s="4" customFormat="1" ht="9.75" customHeight="1" x14ac:dyDescent="0.15">
      <c r="A3" s="2330" t="s">
        <v>1</v>
      </c>
      <c r="B3" s="2330"/>
      <c r="C3" s="331"/>
      <c r="D3" s="2608" t="s">
        <v>106</v>
      </c>
      <c r="E3" s="2609"/>
      <c r="F3" s="2609"/>
      <c r="G3" s="2609"/>
      <c r="H3" s="2609"/>
      <c r="I3" s="2609"/>
      <c r="J3" s="2609"/>
      <c r="K3" s="2609"/>
      <c r="L3" s="2609"/>
      <c r="M3" s="2609"/>
      <c r="N3" s="2610"/>
    </row>
    <row r="4" spans="1:14" s="4" customFormat="1" ht="9.75" customHeight="1" x14ac:dyDescent="0.15">
      <c r="A4" s="2611" t="s">
        <v>266</v>
      </c>
      <c r="B4" s="2611"/>
      <c r="C4" s="2611"/>
      <c r="D4" s="2611"/>
      <c r="E4" s="2611"/>
      <c r="F4" s="2611"/>
      <c r="G4" s="2611"/>
      <c r="H4" s="2611"/>
      <c r="I4" s="2611"/>
      <c r="J4" s="2611"/>
      <c r="K4" s="2611"/>
      <c r="L4" s="2611"/>
      <c r="M4" s="2611"/>
      <c r="N4" s="332"/>
    </row>
    <row r="5" spans="1:14" s="4" customFormat="1" ht="9.75" customHeight="1" x14ac:dyDescent="0.15">
      <c r="A5" s="2609" t="s">
        <v>267</v>
      </c>
      <c r="B5" s="2609"/>
      <c r="C5" s="2609"/>
      <c r="D5" s="2609"/>
      <c r="E5" s="2609"/>
      <c r="F5" s="2609"/>
      <c r="G5" s="2609"/>
      <c r="H5" s="2609"/>
      <c r="I5" s="2609"/>
      <c r="J5" s="2609"/>
      <c r="K5" s="2609"/>
      <c r="L5" s="2609"/>
      <c r="M5" s="2609"/>
      <c r="N5" s="9"/>
    </row>
    <row r="6" spans="1:14" s="4" customFormat="1" ht="9.75" customHeight="1" x14ac:dyDescent="0.15">
      <c r="C6" s="9"/>
      <c r="D6" s="356" t="s">
        <v>268</v>
      </c>
      <c r="E6" s="335" t="s">
        <v>269</v>
      </c>
      <c r="F6" s="335"/>
      <c r="G6" s="2607" t="s">
        <v>270</v>
      </c>
      <c r="H6" s="2607"/>
      <c r="I6" s="2607"/>
      <c r="J6" s="2607"/>
      <c r="K6" s="2607"/>
      <c r="L6" s="335"/>
      <c r="M6" s="335"/>
      <c r="N6" s="336"/>
    </row>
    <row r="7" spans="1:14" s="4" customFormat="1" ht="9.75" customHeight="1" x14ac:dyDescent="0.15">
      <c r="A7" s="9"/>
      <c r="B7" s="9"/>
      <c r="C7" s="9"/>
      <c r="D7" s="357" t="s">
        <v>271</v>
      </c>
      <c r="E7" s="1640" t="s">
        <v>271</v>
      </c>
      <c r="F7" s="1640"/>
      <c r="G7" s="338"/>
      <c r="H7" s="338"/>
      <c r="I7" s="338"/>
      <c r="J7" s="338" t="s">
        <v>272</v>
      </c>
      <c r="K7" s="338"/>
      <c r="L7" s="1640"/>
      <c r="M7" s="1640"/>
      <c r="N7" s="339"/>
    </row>
    <row r="8" spans="1:14" s="4" customFormat="1" ht="9.75" customHeight="1" x14ac:dyDescent="0.15">
      <c r="A8" s="2612" t="s">
        <v>273</v>
      </c>
      <c r="B8" s="2612"/>
      <c r="C8" s="340" t="s">
        <v>274</v>
      </c>
      <c r="D8" s="357" t="s">
        <v>229</v>
      </c>
      <c r="E8" s="1640" t="s">
        <v>229</v>
      </c>
      <c r="F8" s="338" t="s">
        <v>275</v>
      </c>
      <c r="G8" s="338" t="s">
        <v>276</v>
      </c>
      <c r="H8" s="338" t="s">
        <v>277</v>
      </c>
      <c r="I8" s="338" t="s">
        <v>278</v>
      </c>
      <c r="J8" s="338" t="s">
        <v>279</v>
      </c>
      <c r="K8" s="338"/>
      <c r="L8" s="1640"/>
      <c r="M8" s="1640" t="s">
        <v>237</v>
      </c>
      <c r="N8" s="339"/>
    </row>
    <row r="9" spans="1:14" s="4" customFormat="1" ht="9.75" customHeight="1" x14ac:dyDescent="0.15">
      <c r="A9" s="2613" t="s">
        <v>280</v>
      </c>
      <c r="B9" s="2613"/>
      <c r="C9" s="341" t="s">
        <v>246</v>
      </c>
      <c r="D9" s="358" t="s">
        <v>169</v>
      </c>
      <c r="E9" s="13" t="s">
        <v>169</v>
      </c>
      <c r="F9" s="343" t="s">
        <v>281</v>
      </c>
      <c r="G9" s="343" t="s">
        <v>282</v>
      </c>
      <c r="H9" s="343" t="s">
        <v>282</v>
      </c>
      <c r="I9" s="343" t="s">
        <v>282</v>
      </c>
      <c r="J9" s="343" t="s">
        <v>283</v>
      </c>
      <c r="K9" s="343" t="s">
        <v>86</v>
      </c>
      <c r="L9" s="13" t="s">
        <v>109</v>
      </c>
      <c r="M9" s="13" t="s">
        <v>247</v>
      </c>
      <c r="N9" s="344"/>
    </row>
    <row r="10" spans="1:14" s="4" customFormat="1" ht="9.75" customHeight="1" x14ac:dyDescent="0.15">
      <c r="A10" s="2616" t="s">
        <v>284</v>
      </c>
      <c r="B10" s="2616"/>
      <c r="C10" s="345" t="s">
        <v>285</v>
      </c>
      <c r="D10" s="356">
        <v>0</v>
      </c>
      <c r="E10" s="335">
        <v>0</v>
      </c>
      <c r="F10" s="335">
        <v>50</v>
      </c>
      <c r="G10" s="335">
        <v>0</v>
      </c>
      <c r="H10" s="335">
        <v>0</v>
      </c>
      <c r="I10" s="335">
        <v>0</v>
      </c>
      <c r="J10" s="335">
        <v>0</v>
      </c>
      <c r="K10" s="359">
        <f>SUM(G10:J10)</f>
        <v>0</v>
      </c>
      <c r="L10" s="335">
        <v>0</v>
      </c>
      <c r="M10" s="335">
        <v>0</v>
      </c>
      <c r="N10" s="346"/>
    </row>
    <row r="11" spans="1:14" s="4" customFormat="1" ht="9.75" customHeight="1" x14ac:dyDescent="0.15">
      <c r="A11" s="2614"/>
      <c r="B11" s="2614"/>
      <c r="C11" s="347" t="s">
        <v>286</v>
      </c>
      <c r="D11" s="360">
        <v>495</v>
      </c>
      <c r="E11" s="361">
        <v>4</v>
      </c>
      <c r="F11" s="361">
        <v>70</v>
      </c>
      <c r="G11" s="361">
        <v>0</v>
      </c>
      <c r="H11" s="361">
        <v>0</v>
      </c>
      <c r="I11" s="361">
        <v>0</v>
      </c>
      <c r="J11" s="361">
        <v>499</v>
      </c>
      <c r="K11" s="362">
        <f>SUM(G11:J11)</f>
        <v>499</v>
      </c>
      <c r="L11" s="361">
        <v>371</v>
      </c>
      <c r="M11" s="361">
        <v>2</v>
      </c>
      <c r="N11" s="346"/>
    </row>
    <row r="12" spans="1:14" s="4" customFormat="1" ht="9.75" customHeight="1" x14ac:dyDescent="0.15">
      <c r="A12" s="2614" t="s">
        <v>287</v>
      </c>
      <c r="B12" s="2614"/>
      <c r="C12" s="347" t="s">
        <v>285</v>
      </c>
      <c r="D12" s="360">
        <v>0</v>
      </c>
      <c r="E12" s="361">
        <v>0</v>
      </c>
      <c r="F12" s="361">
        <v>70</v>
      </c>
      <c r="G12" s="361">
        <v>0</v>
      </c>
      <c r="H12" s="361">
        <v>0</v>
      </c>
      <c r="I12" s="361">
        <v>0</v>
      </c>
      <c r="J12" s="361">
        <v>0</v>
      </c>
      <c r="K12" s="362">
        <f t="shared" ref="K12:K15" si="0">SUM(G12:J12)</f>
        <v>0</v>
      </c>
      <c r="L12" s="361">
        <v>0</v>
      </c>
      <c r="M12" s="361">
        <v>0</v>
      </c>
      <c r="N12" s="346"/>
    </row>
    <row r="13" spans="1:14" s="4" customFormat="1" ht="9.75" customHeight="1" x14ac:dyDescent="0.15">
      <c r="A13" s="2614"/>
      <c r="B13" s="2614"/>
      <c r="C13" s="347" t="s">
        <v>286</v>
      </c>
      <c r="D13" s="360">
        <v>99</v>
      </c>
      <c r="E13" s="361">
        <v>0</v>
      </c>
      <c r="F13" s="361">
        <v>90</v>
      </c>
      <c r="G13" s="361">
        <v>0</v>
      </c>
      <c r="H13" s="361">
        <v>0</v>
      </c>
      <c r="I13" s="361">
        <v>0</v>
      </c>
      <c r="J13" s="361">
        <v>99</v>
      </c>
      <c r="K13" s="362">
        <f t="shared" si="0"/>
        <v>99</v>
      </c>
      <c r="L13" s="361">
        <v>94</v>
      </c>
      <c r="M13" s="361">
        <v>1</v>
      </c>
      <c r="N13" s="346"/>
    </row>
    <row r="14" spans="1:14" s="4" customFormat="1" ht="9.75" customHeight="1" x14ac:dyDescent="0.15">
      <c r="A14" s="2614" t="s">
        <v>288</v>
      </c>
      <c r="B14" s="2614"/>
      <c r="C14" s="348"/>
      <c r="D14" s="360">
        <v>25</v>
      </c>
      <c r="E14" s="361">
        <v>0</v>
      </c>
      <c r="F14" s="361">
        <v>115</v>
      </c>
      <c r="G14" s="361">
        <v>0</v>
      </c>
      <c r="H14" s="361">
        <v>0</v>
      </c>
      <c r="I14" s="361">
        <v>0</v>
      </c>
      <c r="J14" s="361">
        <v>25</v>
      </c>
      <c r="K14" s="362">
        <f t="shared" si="0"/>
        <v>25</v>
      </c>
      <c r="L14" s="361">
        <v>30</v>
      </c>
      <c r="M14" s="361">
        <v>1</v>
      </c>
      <c r="N14" s="346"/>
    </row>
    <row r="15" spans="1:14" s="4" customFormat="1" ht="9.75" customHeight="1" x14ac:dyDescent="0.15">
      <c r="A15" s="2614" t="s">
        <v>289</v>
      </c>
      <c r="B15" s="2614"/>
      <c r="C15" s="349"/>
      <c r="D15" s="360">
        <v>1</v>
      </c>
      <c r="E15" s="361">
        <v>0</v>
      </c>
      <c r="F15" s="361">
        <v>250</v>
      </c>
      <c r="G15" s="361">
        <v>0</v>
      </c>
      <c r="H15" s="361">
        <v>0</v>
      </c>
      <c r="I15" s="361">
        <v>0</v>
      </c>
      <c r="J15" s="361">
        <v>1</v>
      </c>
      <c r="K15" s="362">
        <f t="shared" si="0"/>
        <v>1</v>
      </c>
      <c r="L15" s="361">
        <v>2</v>
      </c>
      <c r="M15" s="361">
        <v>0</v>
      </c>
      <c r="N15" s="346"/>
    </row>
    <row r="16" spans="1:14" s="4" customFormat="1" ht="9.75" customHeight="1" x14ac:dyDescent="0.15">
      <c r="A16" s="2615" t="s">
        <v>290</v>
      </c>
      <c r="B16" s="2615"/>
      <c r="C16" s="350"/>
      <c r="D16" s="363">
        <v>1</v>
      </c>
      <c r="E16" s="364">
        <v>0</v>
      </c>
      <c r="F16" s="364">
        <v>0</v>
      </c>
      <c r="G16" s="364">
        <v>0</v>
      </c>
      <c r="H16" s="364">
        <v>0</v>
      </c>
      <c r="I16" s="364">
        <v>0</v>
      </c>
      <c r="J16" s="364">
        <v>1</v>
      </c>
      <c r="K16" s="365">
        <f>SUM(G16:J16)</f>
        <v>1</v>
      </c>
      <c r="L16" s="364">
        <v>0</v>
      </c>
      <c r="M16" s="364">
        <v>0</v>
      </c>
      <c r="N16" s="351"/>
    </row>
    <row r="17" spans="1:14" s="4" customFormat="1" ht="9.75" customHeight="1" thickBot="1" x14ac:dyDescent="0.2">
      <c r="A17" s="2315" t="s">
        <v>86</v>
      </c>
      <c r="B17" s="2315"/>
      <c r="C17" s="352"/>
      <c r="D17" s="366">
        <f>SUM(D10:D16)</f>
        <v>621</v>
      </c>
      <c r="E17" s="367">
        <f>SUM(E10:E16)</f>
        <v>4</v>
      </c>
      <c r="F17" s="367"/>
      <c r="G17" s="30">
        <v>0</v>
      </c>
      <c r="H17" s="30">
        <v>0</v>
      </c>
      <c r="I17" s="30">
        <v>0</v>
      </c>
      <c r="J17" s="30">
        <f>SUM(J10:J16)</f>
        <v>625</v>
      </c>
      <c r="K17" s="30">
        <f>SUM(K10:K16)</f>
        <v>625</v>
      </c>
      <c r="L17" s="30">
        <f>SUM(L10:L16)</f>
        <v>497</v>
      </c>
      <c r="M17" s="30">
        <f>SUM(M10:M16)</f>
        <v>4</v>
      </c>
      <c r="N17" s="31"/>
    </row>
    <row r="18" spans="1:14" s="4" customFormat="1" ht="9.75" hidden="1" customHeight="1" x14ac:dyDescent="0.15">
      <c r="A18" s="1659"/>
      <c r="B18" s="1659"/>
      <c r="C18" s="1659"/>
      <c r="D18" s="1659"/>
      <c r="E18" s="1659"/>
      <c r="F18" s="1659"/>
      <c r="G18" s="1659"/>
      <c r="H18" s="1659"/>
      <c r="I18" s="1659"/>
      <c r="J18" s="1659"/>
      <c r="K18" s="1659"/>
      <c r="L18" s="1659"/>
      <c r="M18" s="1659"/>
      <c r="N18" s="1659"/>
    </row>
    <row r="19" spans="1:14" s="4" customFormat="1" ht="9.75" hidden="1" customHeight="1" x14ac:dyDescent="0.15">
      <c r="A19" s="2330" t="s">
        <v>1</v>
      </c>
      <c r="B19" s="2330"/>
      <c r="C19" s="331"/>
      <c r="D19" s="2608" t="s">
        <v>106</v>
      </c>
      <c r="E19" s="2609"/>
      <c r="F19" s="2609"/>
      <c r="G19" s="2609"/>
      <c r="H19" s="2609"/>
      <c r="I19" s="2609"/>
      <c r="J19" s="2609"/>
      <c r="K19" s="2609"/>
      <c r="L19" s="2609"/>
      <c r="M19" s="2609"/>
      <c r="N19" s="2610"/>
    </row>
    <row r="20" spans="1:14" s="4" customFormat="1" ht="9.75" hidden="1" customHeight="1" x14ac:dyDescent="0.15">
      <c r="A20" s="2611" t="s">
        <v>266</v>
      </c>
      <c r="B20" s="2611"/>
      <c r="C20" s="2611"/>
      <c r="D20" s="2611"/>
      <c r="E20" s="2611"/>
      <c r="F20" s="2611"/>
      <c r="G20" s="2611"/>
      <c r="H20" s="2611"/>
      <c r="I20" s="2611"/>
      <c r="J20" s="2611"/>
      <c r="K20" s="2611"/>
      <c r="L20" s="2611"/>
      <c r="M20" s="2611"/>
      <c r="N20" s="332"/>
    </row>
    <row r="21" spans="1:14" s="4" customFormat="1" ht="9.75" hidden="1" customHeight="1" x14ac:dyDescent="0.15">
      <c r="A21" s="2609" t="s">
        <v>267</v>
      </c>
      <c r="B21" s="2609"/>
      <c r="C21" s="2609"/>
      <c r="D21" s="2609"/>
      <c r="E21" s="2609"/>
      <c r="F21" s="2609"/>
      <c r="G21" s="2609"/>
      <c r="H21" s="2609"/>
      <c r="I21" s="2609"/>
      <c r="J21" s="2609"/>
      <c r="K21" s="2609"/>
      <c r="L21" s="2609"/>
      <c r="M21" s="2609"/>
      <c r="N21" s="9"/>
    </row>
    <row r="22" spans="1:14" s="4" customFormat="1" ht="9.75" hidden="1" customHeight="1" x14ac:dyDescent="0.15">
      <c r="C22" s="9"/>
      <c r="D22" s="356" t="s">
        <v>268</v>
      </c>
      <c r="E22" s="335" t="s">
        <v>269</v>
      </c>
      <c r="F22" s="335"/>
      <c r="G22" s="2607" t="s">
        <v>270</v>
      </c>
      <c r="H22" s="2607"/>
      <c r="I22" s="2607"/>
      <c r="J22" s="2607"/>
      <c r="K22" s="2607"/>
      <c r="L22" s="335"/>
      <c r="M22" s="335"/>
      <c r="N22" s="336"/>
    </row>
    <row r="23" spans="1:14" s="4" customFormat="1" ht="9.75" hidden="1" customHeight="1" x14ac:dyDescent="0.15">
      <c r="A23" s="9"/>
      <c r="B23" s="9"/>
      <c r="C23" s="9"/>
      <c r="D23" s="357" t="s">
        <v>271</v>
      </c>
      <c r="E23" s="1640" t="s">
        <v>271</v>
      </c>
      <c r="F23" s="1640"/>
      <c r="G23" s="338"/>
      <c r="H23" s="338"/>
      <c r="I23" s="338"/>
      <c r="J23" s="338" t="s">
        <v>272</v>
      </c>
      <c r="K23" s="338"/>
      <c r="L23" s="1640"/>
      <c r="M23" s="1640"/>
      <c r="N23" s="339"/>
    </row>
    <row r="24" spans="1:14" s="4" customFormat="1" ht="9.75" hidden="1" customHeight="1" x14ac:dyDescent="0.15">
      <c r="A24" s="2612" t="s">
        <v>273</v>
      </c>
      <c r="B24" s="2612"/>
      <c r="C24" s="340" t="s">
        <v>274</v>
      </c>
      <c r="D24" s="357" t="s">
        <v>229</v>
      </c>
      <c r="E24" s="1640" t="s">
        <v>229</v>
      </c>
      <c r="F24" s="338" t="s">
        <v>275</v>
      </c>
      <c r="G24" s="338" t="s">
        <v>276</v>
      </c>
      <c r="H24" s="338" t="s">
        <v>277</v>
      </c>
      <c r="I24" s="338" t="s">
        <v>278</v>
      </c>
      <c r="J24" s="338" t="s">
        <v>279</v>
      </c>
      <c r="K24" s="338"/>
      <c r="L24" s="1640"/>
      <c r="M24" s="1640" t="s">
        <v>237</v>
      </c>
      <c r="N24" s="339"/>
    </row>
    <row r="25" spans="1:14" s="4" customFormat="1" ht="9.75" hidden="1" customHeight="1" x14ac:dyDescent="0.15">
      <c r="A25" s="2613" t="s">
        <v>280</v>
      </c>
      <c r="B25" s="2613"/>
      <c r="C25" s="341" t="s">
        <v>246</v>
      </c>
      <c r="D25" s="358" t="s">
        <v>169</v>
      </c>
      <c r="E25" s="13" t="s">
        <v>169</v>
      </c>
      <c r="F25" s="343" t="s">
        <v>281</v>
      </c>
      <c r="G25" s="343" t="s">
        <v>282</v>
      </c>
      <c r="H25" s="343" t="s">
        <v>282</v>
      </c>
      <c r="I25" s="343" t="s">
        <v>282</v>
      </c>
      <c r="J25" s="343" t="s">
        <v>283</v>
      </c>
      <c r="K25" s="343" t="s">
        <v>86</v>
      </c>
      <c r="L25" s="13" t="s">
        <v>109</v>
      </c>
      <c r="M25" s="13" t="s">
        <v>247</v>
      </c>
      <c r="N25" s="344"/>
    </row>
    <row r="26" spans="1:14" s="4" customFormat="1" ht="9.75" hidden="1" customHeight="1" x14ac:dyDescent="0.15">
      <c r="A26" s="2616" t="s">
        <v>284</v>
      </c>
      <c r="B26" s="2616"/>
      <c r="C26" s="345" t="s">
        <v>285</v>
      </c>
      <c r="D26" s="356">
        <v>0</v>
      </c>
      <c r="E26" s="335">
        <v>0</v>
      </c>
      <c r="F26" s="335">
        <v>50</v>
      </c>
      <c r="G26" s="335">
        <v>0</v>
      </c>
      <c r="H26" s="335">
        <v>0</v>
      </c>
      <c r="I26" s="335">
        <v>0</v>
      </c>
      <c r="J26" s="335">
        <v>0</v>
      </c>
      <c r="K26" s="359">
        <v>0</v>
      </c>
      <c r="L26" s="335">
        <v>0</v>
      </c>
      <c r="M26" s="335">
        <v>0</v>
      </c>
      <c r="N26" s="346"/>
    </row>
    <row r="27" spans="1:14" s="4" customFormat="1" ht="9.75" hidden="1" customHeight="1" x14ac:dyDescent="0.15">
      <c r="A27" s="2614"/>
      <c r="B27" s="2614"/>
      <c r="C27" s="347" t="s">
        <v>286</v>
      </c>
      <c r="D27" s="360">
        <v>495</v>
      </c>
      <c r="E27" s="361">
        <v>4</v>
      </c>
      <c r="F27" s="361">
        <v>70</v>
      </c>
      <c r="G27" s="361">
        <v>0</v>
      </c>
      <c r="H27" s="361">
        <v>0</v>
      </c>
      <c r="I27" s="361">
        <v>0</v>
      </c>
      <c r="J27" s="361">
        <v>499</v>
      </c>
      <c r="K27" s="362">
        <v>499</v>
      </c>
      <c r="L27" s="361">
        <v>371</v>
      </c>
      <c r="M27" s="361">
        <v>2</v>
      </c>
      <c r="N27" s="346"/>
    </row>
    <row r="28" spans="1:14" s="4" customFormat="1" ht="9.75" hidden="1" customHeight="1" x14ac:dyDescent="0.15">
      <c r="A28" s="2614" t="s">
        <v>287</v>
      </c>
      <c r="B28" s="2614"/>
      <c r="C28" s="347" t="s">
        <v>285</v>
      </c>
      <c r="D28" s="360">
        <v>0</v>
      </c>
      <c r="E28" s="361">
        <v>0</v>
      </c>
      <c r="F28" s="361">
        <v>70</v>
      </c>
      <c r="G28" s="361">
        <v>0</v>
      </c>
      <c r="H28" s="361">
        <v>0</v>
      </c>
      <c r="I28" s="361">
        <v>0</v>
      </c>
      <c r="J28" s="361">
        <v>0</v>
      </c>
      <c r="K28" s="362">
        <v>0</v>
      </c>
      <c r="L28" s="361">
        <v>0</v>
      </c>
      <c r="M28" s="361">
        <v>0</v>
      </c>
      <c r="N28" s="346"/>
    </row>
    <row r="29" spans="1:14" s="4" customFormat="1" ht="9.75" hidden="1" customHeight="1" x14ac:dyDescent="0.15">
      <c r="A29" s="2614"/>
      <c r="B29" s="2614"/>
      <c r="C29" s="347" t="s">
        <v>286</v>
      </c>
      <c r="D29" s="360">
        <v>99</v>
      </c>
      <c r="E29" s="361">
        <v>0</v>
      </c>
      <c r="F29" s="361">
        <v>90</v>
      </c>
      <c r="G29" s="361">
        <v>0</v>
      </c>
      <c r="H29" s="361">
        <v>0</v>
      </c>
      <c r="I29" s="361">
        <v>0</v>
      </c>
      <c r="J29" s="361">
        <v>99</v>
      </c>
      <c r="K29" s="362">
        <v>99</v>
      </c>
      <c r="L29" s="361">
        <v>94</v>
      </c>
      <c r="M29" s="361">
        <v>1</v>
      </c>
      <c r="N29" s="346"/>
    </row>
    <row r="30" spans="1:14" s="4" customFormat="1" ht="9.75" hidden="1" customHeight="1" x14ac:dyDescent="0.15">
      <c r="A30" s="2614" t="s">
        <v>288</v>
      </c>
      <c r="B30" s="2614"/>
      <c r="C30" s="348"/>
      <c r="D30" s="360">
        <v>25</v>
      </c>
      <c r="E30" s="361">
        <v>0</v>
      </c>
      <c r="F30" s="361">
        <v>115</v>
      </c>
      <c r="G30" s="361">
        <v>0</v>
      </c>
      <c r="H30" s="361">
        <v>0</v>
      </c>
      <c r="I30" s="361">
        <v>0</v>
      </c>
      <c r="J30" s="361">
        <v>25</v>
      </c>
      <c r="K30" s="362">
        <v>25</v>
      </c>
      <c r="L30" s="361">
        <v>30</v>
      </c>
      <c r="M30" s="361">
        <v>1</v>
      </c>
      <c r="N30" s="346"/>
    </row>
    <row r="31" spans="1:14" s="4" customFormat="1" ht="9.75" hidden="1" customHeight="1" x14ac:dyDescent="0.15">
      <c r="A31" s="2614" t="s">
        <v>289</v>
      </c>
      <c r="B31" s="2614"/>
      <c r="C31" s="349"/>
      <c r="D31" s="360">
        <v>1</v>
      </c>
      <c r="E31" s="361">
        <v>0</v>
      </c>
      <c r="F31" s="361">
        <v>250</v>
      </c>
      <c r="G31" s="361">
        <v>0</v>
      </c>
      <c r="H31" s="361">
        <v>0</v>
      </c>
      <c r="I31" s="361">
        <v>0</v>
      </c>
      <c r="J31" s="361">
        <v>1</v>
      </c>
      <c r="K31" s="362">
        <v>1</v>
      </c>
      <c r="L31" s="361">
        <v>2</v>
      </c>
      <c r="M31" s="361">
        <v>0</v>
      </c>
      <c r="N31" s="346"/>
    </row>
    <row r="32" spans="1:14" s="4" customFormat="1" ht="9.75" hidden="1" customHeight="1" x14ac:dyDescent="0.15">
      <c r="A32" s="2615" t="s">
        <v>290</v>
      </c>
      <c r="B32" s="2615"/>
      <c r="C32" s="350"/>
      <c r="D32" s="363">
        <v>1</v>
      </c>
      <c r="E32" s="364">
        <v>0</v>
      </c>
      <c r="F32" s="364">
        <v>0</v>
      </c>
      <c r="G32" s="364">
        <v>0</v>
      </c>
      <c r="H32" s="364">
        <v>0</v>
      </c>
      <c r="I32" s="364">
        <v>0</v>
      </c>
      <c r="J32" s="364">
        <v>1</v>
      </c>
      <c r="K32" s="365">
        <v>1</v>
      </c>
      <c r="L32" s="364">
        <v>0</v>
      </c>
      <c r="M32" s="364">
        <v>0</v>
      </c>
      <c r="N32" s="351"/>
    </row>
    <row r="33" spans="1:27" s="4" customFormat="1" ht="9.75" hidden="1" customHeight="1" thickBot="1" x14ac:dyDescent="0.2">
      <c r="A33" s="2315" t="s">
        <v>86</v>
      </c>
      <c r="B33" s="2315"/>
      <c r="C33" s="352"/>
      <c r="D33" s="366">
        <v>621</v>
      </c>
      <c r="E33" s="367">
        <v>4</v>
      </c>
      <c r="F33" s="367"/>
      <c r="G33" s="30">
        <v>0</v>
      </c>
      <c r="H33" s="30">
        <v>0</v>
      </c>
      <c r="I33" s="30">
        <v>0</v>
      </c>
      <c r="J33" s="30">
        <v>625</v>
      </c>
      <c r="K33" s="30">
        <v>625</v>
      </c>
      <c r="L33" s="30">
        <v>497</v>
      </c>
      <c r="M33" s="30">
        <v>4</v>
      </c>
      <c r="N33" s="31"/>
    </row>
    <row r="34" spans="1:27" ht="4.5" customHeight="1" x14ac:dyDescent="0.2">
      <c r="A34" s="2620"/>
      <c r="B34" s="2620"/>
      <c r="C34" s="2620"/>
      <c r="D34" s="2620"/>
      <c r="E34" s="2620"/>
      <c r="F34" s="2620"/>
      <c r="G34" s="2620"/>
      <c r="H34" s="2620"/>
      <c r="I34" s="2620"/>
      <c r="J34" s="2620"/>
      <c r="K34" s="2620"/>
      <c r="L34" s="2620"/>
      <c r="M34" s="2620"/>
      <c r="N34" s="2620"/>
    </row>
    <row r="35" spans="1:27" s="691" customFormat="1" ht="7.5" customHeight="1" x14ac:dyDescent="0.15">
      <c r="A35" s="2602" t="s">
        <v>1223</v>
      </c>
      <c r="B35" s="2602"/>
      <c r="C35" s="2602"/>
      <c r="D35" s="2602"/>
      <c r="E35" s="2602"/>
      <c r="F35" s="2602"/>
      <c r="G35" s="2602"/>
      <c r="H35" s="2602"/>
      <c r="I35" s="2602"/>
      <c r="J35" s="2602"/>
      <c r="K35" s="2602"/>
      <c r="L35" s="2602"/>
      <c r="M35" s="2602"/>
      <c r="N35" s="2602"/>
      <c r="O35" s="1762"/>
      <c r="P35" s="1762"/>
      <c r="Q35" s="1762"/>
      <c r="R35" s="1762"/>
      <c r="S35" s="1762"/>
      <c r="T35" s="1762"/>
      <c r="U35" s="1762"/>
      <c r="V35" s="1762"/>
      <c r="W35" s="1762"/>
      <c r="X35" s="1762"/>
      <c r="Y35" s="1762"/>
      <c r="Z35" s="1762"/>
      <c r="AA35" s="1762"/>
    </row>
    <row r="36" spans="1:27" ht="9" customHeight="1" x14ac:dyDescent="0.2"/>
    <row r="37" spans="1:27" ht="9" customHeight="1" x14ac:dyDescent="0.2"/>
    <row r="38" spans="1:27" ht="9" customHeight="1" x14ac:dyDescent="0.2"/>
    <row r="73" spans="1:13" ht="9" customHeight="1" x14ac:dyDescent="0.2"/>
    <row r="74" spans="1:13" ht="9" customHeight="1" x14ac:dyDescent="0.2">
      <c r="A74" s="2618"/>
      <c r="B74" s="2618"/>
      <c r="C74" s="2618"/>
      <c r="D74" s="2618"/>
      <c r="E74" s="2618"/>
      <c r="F74" s="2618"/>
      <c r="G74" s="2618"/>
      <c r="H74" s="2618"/>
      <c r="I74" s="2618"/>
      <c r="J74" s="2618"/>
      <c r="K74" s="2618"/>
      <c r="L74" s="2618"/>
      <c r="M74" s="2618"/>
    </row>
    <row r="75" spans="1:13" ht="9" customHeight="1" x14ac:dyDescent="0.2"/>
    <row r="76" spans="1:13" ht="9" customHeight="1" x14ac:dyDescent="0.2"/>
    <row r="77" spans="1:13" ht="9" customHeight="1" x14ac:dyDescent="0.2">
      <c r="A77" s="2618"/>
      <c r="B77" s="2618"/>
    </row>
    <row r="78" spans="1:13" ht="9" customHeight="1" x14ac:dyDescent="0.2">
      <c r="A78" s="2618"/>
      <c r="B78" s="2618"/>
      <c r="G78" s="2618"/>
      <c r="H78" s="2618"/>
      <c r="I78" s="2618"/>
      <c r="J78" s="2618"/>
      <c r="K78" s="2618"/>
    </row>
    <row r="79" spans="1:13" ht="9" customHeight="1" x14ac:dyDescent="0.2">
      <c r="A79" s="2618"/>
      <c r="B79" s="2618"/>
    </row>
    <row r="80" spans="1:13" ht="9" customHeight="1" x14ac:dyDescent="0.2">
      <c r="A80" s="2618"/>
      <c r="B80" s="2618"/>
    </row>
    <row r="81" spans="1:13" ht="9" customHeight="1" x14ac:dyDescent="0.2">
      <c r="A81" s="2618"/>
      <c r="B81" s="2618"/>
    </row>
    <row r="82" spans="1:13" ht="9" customHeight="1" x14ac:dyDescent="0.2">
      <c r="A82" s="2618"/>
      <c r="B82" s="2618"/>
    </row>
    <row r="83" spans="1:13" ht="9" customHeight="1" x14ac:dyDescent="0.2">
      <c r="A83" s="2618"/>
      <c r="B83" s="2618"/>
    </row>
    <row r="84" spans="1:13" ht="9" customHeight="1" x14ac:dyDescent="0.2">
      <c r="A84" s="2618"/>
      <c r="B84" s="2618"/>
    </row>
    <row r="85" spans="1:13" ht="9" customHeight="1" x14ac:dyDescent="0.2">
      <c r="A85" s="2618"/>
      <c r="B85" s="2618"/>
    </row>
    <row r="86" spans="1:13" ht="9" customHeight="1" x14ac:dyDescent="0.2">
      <c r="A86" s="2618"/>
      <c r="B86" s="2618"/>
    </row>
    <row r="87" spans="1:13" ht="9" customHeight="1" x14ac:dyDescent="0.2">
      <c r="A87" s="2618"/>
      <c r="B87" s="2618"/>
    </row>
    <row r="88" spans="1:13" ht="9" customHeight="1" x14ac:dyDescent="0.2">
      <c r="A88" s="2618"/>
      <c r="B88" s="2618"/>
    </row>
    <row r="89" spans="1:13" ht="9" customHeight="1" x14ac:dyDescent="0.2"/>
    <row r="90" spans="1:13" ht="9" customHeight="1" x14ac:dyDescent="0.2">
      <c r="A90" s="2618"/>
      <c r="B90" s="2618"/>
      <c r="C90" s="2618"/>
      <c r="D90" s="2618"/>
      <c r="E90" s="2618"/>
      <c r="F90" s="2618"/>
      <c r="G90" s="2618"/>
      <c r="H90" s="2618"/>
      <c r="I90" s="2618"/>
      <c r="J90" s="2618"/>
      <c r="K90" s="2618"/>
      <c r="L90" s="2618"/>
      <c r="M90" s="2618"/>
    </row>
    <row r="91" spans="1:13" ht="9" customHeight="1" x14ac:dyDescent="0.2"/>
    <row r="92" spans="1:13" ht="9" customHeight="1" x14ac:dyDescent="0.2"/>
    <row r="93" spans="1:13" ht="9" customHeight="1" x14ac:dyDescent="0.2"/>
    <row r="94" spans="1:13" ht="9" customHeight="1" x14ac:dyDescent="0.2">
      <c r="A94" s="2618"/>
      <c r="B94" s="2618"/>
      <c r="G94" s="2618"/>
      <c r="H94" s="2618"/>
      <c r="I94" s="2618"/>
      <c r="J94" s="2618"/>
      <c r="K94" s="2618"/>
    </row>
    <row r="95" spans="1:13" ht="9" customHeight="1" x14ac:dyDescent="0.2">
      <c r="A95" s="2618"/>
      <c r="B95" s="2618"/>
      <c r="C95" s="2618"/>
    </row>
    <row r="96" spans="1:13" ht="9" customHeight="1" x14ac:dyDescent="0.2">
      <c r="A96" s="2618"/>
      <c r="B96" s="2618"/>
    </row>
    <row r="97" spans="1:3" ht="9" customHeight="1" x14ac:dyDescent="0.2">
      <c r="A97" s="2618"/>
      <c r="B97" s="2618"/>
      <c r="C97" s="2618"/>
    </row>
    <row r="98" spans="1:3" ht="9" customHeight="1" x14ac:dyDescent="0.2">
      <c r="A98" s="2618"/>
      <c r="B98" s="2618"/>
      <c r="C98" s="2618"/>
    </row>
    <row r="99" spans="1:3" ht="9" customHeight="1" x14ac:dyDescent="0.2">
      <c r="A99" s="2618"/>
      <c r="B99" s="2618"/>
    </row>
  </sheetData>
  <mergeCells count="56">
    <mergeCell ref="A95:C95"/>
    <mergeCell ref="A96:B96"/>
    <mergeCell ref="A97:C97"/>
    <mergeCell ref="A98:C98"/>
    <mergeCell ref="A99:B99"/>
    <mergeCell ref="A35:N35"/>
    <mergeCell ref="A85:B85"/>
    <mergeCell ref="A86:B86"/>
    <mergeCell ref="A87:B87"/>
    <mergeCell ref="A88:B88"/>
    <mergeCell ref="A74:M74"/>
    <mergeCell ref="A77:B77"/>
    <mergeCell ref="A78:B78"/>
    <mergeCell ref="G78:K78"/>
    <mergeCell ref="A90:M90"/>
    <mergeCell ref="A94:B94"/>
    <mergeCell ref="G94:K94"/>
    <mergeCell ref="A79:B79"/>
    <mergeCell ref="A80:B80"/>
    <mergeCell ref="A81:B81"/>
    <mergeCell ref="A82:B82"/>
    <mergeCell ref="A83:B83"/>
    <mergeCell ref="A84:B84"/>
    <mergeCell ref="A34:N34"/>
    <mergeCell ref="G22:K22"/>
    <mergeCell ref="A24:B24"/>
    <mergeCell ref="A25:B25"/>
    <mergeCell ref="A26:B26"/>
    <mergeCell ref="A27:B27"/>
    <mergeCell ref="A28:B28"/>
    <mergeCell ref="A29:B29"/>
    <mergeCell ref="A30:B30"/>
    <mergeCell ref="A31:B31"/>
    <mergeCell ref="A32:B32"/>
    <mergeCell ref="A33:B33"/>
    <mergeCell ref="A21:M21"/>
    <mergeCell ref="A10:B10"/>
    <mergeCell ref="A11:B11"/>
    <mergeCell ref="A12:B12"/>
    <mergeCell ref="A13:B13"/>
    <mergeCell ref="A14:B14"/>
    <mergeCell ref="A15:B15"/>
    <mergeCell ref="A16:B16"/>
    <mergeCell ref="A17:B17"/>
    <mergeCell ref="A19:B19"/>
    <mergeCell ref="D19:N19"/>
    <mergeCell ref="A20:M20"/>
    <mergeCell ref="A9:B9"/>
    <mergeCell ref="A3:B3"/>
    <mergeCell ref="A1:N1"/>
    <mergeCell ref="A2:M2"/>
    <mergeCell ref="D3:N3"/>
    <mergeCell ref="A4:M4"/>
    <mergeCell ref="A5:M5"/>
    <mergeCell ref="G6:K6"/>
    <mergeCell ref="A8:B8"/>
  </mergeCells>
  <pageMargins left="0.5" right="0.5" top="0.5" bottom="0.5" header="0.3" footer="0.3"/>
  <pageSetup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zoomScaleSheetLayoutView="100" workbookViewId="0">
      <selection activeCell="H11" sqref="H11"/>
    </sheetView>
  </sheetViews>
  <sheetFormatPr defaultColWidth="9.140625" defaultRowHeight="9" customHeight="1" x14ac:dyDescent="0.2"/>
  <cols>
    <col min="1" max="1" width="2.140625" style="37" customWidth="1"/>
    <col min="2" max="2" width="73.140625" style="37" customWidth="1"/>
    <col min="3" max="5" width="9.28515625" style="37" customWidth="1"/>
    <col min="6" max="6" width="2.140625" style="37" customWidth="1"/>
    <col min="7" max="7" width="11.42578125" style="37" customWidth="1"/>
    <col min="8" max="9" width="9.28515625" style="37" customWidth="1"/>
    <col min="10" max="10" width="1.28515625" style="37" customWidth="1"/>
    <col min="11" max="11" width="9.140625" style="37" customWidth="1"/>
    <col min="12" max="16384" width="9.140625" style="37"/>
  </cols>
  <sheetData>
    <row r="1" spans="1:10" ht="15" customHeight="1" x14ac:dyDescent="0.25">
      <c r="A1" s="2623" t="s">
        <v>294</v>
      </c>
      <c r="B1" s="2623"/>
      <c r="C1" s="2623"/>
      <c r="D1" s="2623"/>
      <c r="E1" s="2623"/>
      <c r="F1" s="2623"/>
      <c r="G1" s="2623"/>
      <c r="H1" s="2623"/>
      <c r="I1" s="2623"/>
      <c r="J1" s="2623"/>
    </row>
    <row r="2" spans="1:10" ht="9" customHeight="1" x14ac:dyDescent="0.25">
      <c r="A2" s="2622"/>
      <c r="B2" s="2622"/>
      <c r="C2" s="2622"/>
      <c r="D2" s="2622"/>
      <c r="E2" s="2622"/>
      <c r="F2" s="2622"/>
      <c r="G2" s="2622"/>
      <c r="H2" s="2622"/>
      <c r="I2" s="2622"/>
      <c r="J2" s="370"/>
    </row>
    <row r="3" spans="1:10" s="1658" customFormat="1" ht="10.5" customHeight="1" x14ac:dyDescent="0.2">
      <c r="A3" s="2506" t="s">
        <v>1</v>
      </c>
      <c r="B3" s="2506"/>
      <c r="C3" s="2512" t="s">
        <v>1220</v>
      </c>
      <c r="D3" s="2513"/>
      <c r="E3" s="2513"/>
      <c r="F3" s="2513"/>
      <c r="G3" s="2513"/>
      <c r="H3" s="2513"/>
      <c r="I3" s="2513"/>
      <c r="J3" s="2514"/>
    </row>
    <row r="4" spans="1:10" s="1658" customFormat="1" ht="10.5" customHeight="1" x14ac:dyDescent="0.2">
      <c r="C4" s="263" t="s">
        <v>3</v>
      </c>
      <c r="D4" s="263" t="s">
        <v>4</v>
      </c>
      <c r="E4" s="263" t="s">
        <v>5</v>
      </c>
      <c r="F4" s="263"/>
      <c r="G4" s="263" t="s">
        <v>6</v>
      </c>
      <c r="H4" s="263" t="s">
        <v>7</v>
      </c>
      <c r="I4" s="263" t="s">
        <v>8</v>
      </c>
      <c r="J4" s="264"/>
    </row>
    <row r="5" spans="1:10" s="1658" customFormat="1" ht="10.5" customHeight="1" x14ac:dyDescent="0.2">
      <c r="A5" s="40"/>
      <c r="B5" s="40"/>
      <c r="C5" s="46"/>
      <c r="D5" s="1642" t="s">
        <v>295</v>
      </c>
      <c r="E5" s="46"/>
      <c r="F5" s="46"/>
      <c r="G5" s="1642" t="s">
        <v>296</v>
      </c>
      <c r="H5" s="46"/>
      <c r="I5" s="46"/>
      <c r="J5" s="46"/>
    </row>
    <row r="6" spans="1:10" s="1658" customFormat="1" ht="10.5" customHeight="1" x14ac:dyDescent="0.2">
      <c r="A6" s="40"/>
      <c r="B6" s="40"/>
      <c r="C6" s="1642" t="s">
        <v>297</v>
      </c>
      <c r="D6" s="1642" t="s">
        <v>298</v>
      </c>
      <c r="E6" s="1642"/>
      <c r="F6" s="1642"/>
      <c r="G6" s="1642" t="s">
        <v>299</v>
      </c>
      <c r="H6" s="1642" t="s">
        <v>300</v>
      </c>
      <c r="I6" s="1642"/>
      <c r="J6" s="1642"/>
    </row>
    <row r="7" spans="1:10" s="1658" customFormat="1" ht="10.5" customHeight="1" x14ac:dyDescent="0.2">
      <c r="A7" s="40"/>
      <c r="B7" s="40"/>
      <c r="C7" s="1649" t="s">
        <v>301</v>
      </c>
      <c r="D7" s="1649" t="s">
        <v>239</v>
      </c>
      <c r="E7" s="1649" t="s">
        <v>302</v>
      </c>
      <c r="F7" s="1606" t="s">
        <v>74</v>
      </c>
      <c r="G7" s="1649" t="s">
        <v>303</v>
      </c>
      <c r="H7" s="1649" t="s">
        <v>304</v>
      </c>
      <c r="I7" s="1649" t="s">
        <v>109</v>
      </c>
      <c r="J7" s="1642"/>
    </row>
    <row r="8" spans="1:10" s="1658" customFormat="1" ht="10.5" customHeight="1" x14ac:dyDescent="0.2">
      <c r="A8" s="371">
        <v>1</v>
      </c>
      <c r="B8" s="372" t="s">
        <v>305</v>
      </c>
      <c r="C8" s="1989">
        <v>5578</v>
      </c>
      <c r="D8" s="1990">
        <v>14025</v>
      </c>
      <c r="E8" s="373"/>
      <c r="F8" s="373"/>
      <c r="G8" s="1991">
        <v>1.4</v>
      </c>
      <c r="H8" s="1992">
        <v>27356</v>
      </c>
      <c r="I8" s="1992">
        <v>8233</v>
      </c>
      <c r="J8" s="52"/>
    </row>
    <row r="9" spans="1:10" s="1658" customFormat="1" ht="10.5" customHeight="1" x14ac:dyDescent="0.2">
      <c r="A9" s="374">
        <v>2</v>
      </c>
      <c r="B9" s="375" t="s">
        <v>306</v>
      </c>
      <c r="C9" s="376"/>
      <c r="D9" s="377"/>
      <c r="E9" s="378">
        <v>0</v>
      </c>
      <c r="F9" s="378"/>
      <c r="G9" s="378">
        <v>0</v>
      </c>
      <c r="H9" s="378">
        <v>0</v>
      </c>
      <c r="I9" s="378">
        <v>0</v>
      </c>
      <c r="J9" s="59"/>
    </row>
    <row r="10" spans="1:10" s="1658" customFormat="1" ht="10.5" customHeight="1" x14ac:dyDescent="0.2">
      <c r="A10" s="374">
        <v>3</v>
      </c>
      <c r="B10" s="375" t="s">
        <v>307</v>
      </c>
      <c r="C10" s="376"/>
      <c r="D10" s="377"/>
      <c r="E10" s="377"/>
      <c r="F10" s="377"/>
      <c r="G10" s="379"/>
      <c r="H10" s="378">
        <v>0</v>
      </c>
      <c r="I10" s="378">
        <v>0</v>
      </c>
      <c r="J10" s="59"/>
    </row>
    <row r="11" spans="1:10" s="1658" customFormat="1" ht="10.5" customHeight="1" x14ac:dyDescent="0.2">
      <c r="A11" s="374">
        <v>4</v>
      </c>
      <c r="B11" s="375" t="s">
        <v>308</v>
      </c>
      <c r="C11" s="376"/>
      <c r="D11" s="377"/>
      <c r="E11" s="377"/>
      <c r="F11" s="377"/>
      <c r="G11" s="379"/>
      <c r="H11" s="378">
        <v>12111</v>
      </c>
      <c r="I11" s="378">
        <v>2260</v>
      </c>
      <c r="J11" s="59"/>
    </row>
    <row r="12" spans="1:10" s="1658" customFormat="1" ht="10.5" customHeight="1" x14ac:dyDescent="0.2">
      <c r="A12" s="380">
        <v>5</v>
      </c>
      <c r="B12" s="40" t="s">
        <v>309</v>
      </c>
      <c r="C12" s="381"/>
      <c r="D12" s="382"/>
      <c r="E12" s="382"/>
      <c r="F12" s="382"/>
      <c r="G12" s="383"/>
      <c r="H12" s="1993">
        <v>0</v>
      </c>
      <c r="I12" s="1993">
        <v>0</v>
      </c>
      <c r="J12" s="54"/>
    </row>
    <row r="13" spans="1:10" s="1658" customFormat="1" ht="10.5" customHeight="1" thickBot="1" x14ac:dyDescent="0.25">
      <c r="A13" s="384">
        <v>6</v>
      </c>
      <c r="B13" s="71" t="s">
        <v>86</v>
      </c>
      <c r="C13" s="385"/>
      <c r="D13" s="386"/>
      <c r="E13" s="386"/>
      <c r="F13" s="386"/>
      <c r="G13" s="387"/>
      <c r="H13" s="386"/>
      <c r="I13" s="1910">
        <f>SUM(I8:I12)</f>
        <v>10493</v>
      </c>
      <c r="J13" s="54"/>
    </row>
    <row r="14" spans="1:10" s="1658" customFormat="1" ht="10.5" customHeight="1" x14ac:dyDescent="0.25">
      <c r="A14" s="1660"/>
      <c r="B14" s="1660"/>
      <c r="C14" s="1660"/>
      <c r="D14" s="1660"/>
      <c r="E14" s="1660"/>
      <c r="F14" s="1660"/>
      <c r="G14" s="1660"/>
      <c r="H14" s="1660"/>
      <c r="I14" s="1660"/>
      <c r="J14" s="1660"/>
    </row>
    <row r="15" spans="1:10" ht="10.5" customHeight="1" x14ac:dyDescent="0.2">
      <c r="A15" s="2506" t="s">
        <v>1</v>
      </c>
      <c r="B15" s="2506"/>
      <c r="C15" s="2509" t="s">
        <v>2</v>
      </c>
      <c r="D15" s="2510"/>
      <c r="E15" s="2510"/>
      <c r="F15" s="2510"/>
      <c r="G15" s="2510"/>
      <c r="H15" s="2510"/>
      <c r="I15" s="2510"/>
      <c r="J15" s="2511"/>
    </row>
    <row r="16" spans="1:10" ht="10.5" customHeight="1" x14ac:dyDescent="0.2">
      <c r="C16" s="263" t="s">
        <v>3</v>
      </c>
      <c r="D16" s="263" t="s">
        <v>4</v>
      </c>
      <c r="E16" s="263" t="s">
        <v>5</v>
      </c>
      <c r="F16" s="263"/>
      <c r="G16" s="263" t="s">
        <v>6</v>
      </c>
      <c r="H16" s="263" t="s">
        <v>7</v>
      </c>
      <c r="I16" s="263" t="s">
        <v>8</v>
      </c>
      <c r="J16" s="264"/>
    </row>
    <row r="17" spans="1:10" ht="10.5" customHeight="1" x14ac:dyDescent="0.2">
      <c r="A17" s="40"/>
      <c r="B17" s="40"/>
      <c r="C17" s="46"/>
      <c r="D17" s="45" t="s">
        <v>295</v>
      </c>
      <c r="E17" s="46"/>
      <c r="F17" s="46"/>
      <c r="G17" s="45" t="s">
        <v>296</v>
      </c>
      <c r="H17" s="46"/>
      <c r="I17" s="46"/>
      <c r="J17" s="46"/>
    </row>
    <row r="18" spans="1:10" ht="10.5" customHeight="1" x14ac:dyDescent="0.2">
      <c r="A18" s="40"/>
      <c r="B18" s="40"/>
      <c r="C18" s="45" t="s">
        <v>297</v>
      </c>
      <c r="D18" s="45" t="s">
        <v>298</v>
      </c>
      <c r="E18" s="45"/>
      <c r="F18" s="45"/>
      <c r="G18" s="45" t="s">
        <v>299</v>
      </c>
      <c r="H18" s="45" t="s">
        <v>300</v>
      </c>
      <c r="I18" s="45"/>
      <c r="J18" s="45"/>
    </row>
    <row r="19" spans="1:10" ht="10.5" customHeight="1" x14ac:dyDescent="0.2">
      <c r="A19" s="40"/>
      <c r="B19" s="40"/>
      <c r="C19" s="236" t="s">
        <v>301</v>
      </c>
      <c r="D19" s="236" t="s">
        <v>239</v>
      </c>
      <c r="E19" s="236" t="s">
        <v>302</v>
      </c>
      <c r="F19" s="1606" t="s">
        <v>74</v>
      </c>
      <c r="G19" s="236" t="s">
        <v>303</v>
      </c>
      <c r="H19" s="236" t="s">
        <v>304</v>
      </c>
      <c r="I19" s="236" t="s">
        <v>109</v>
      </c>
      <c r="J19" s="45"/>
    </row>
    <row r="20" spans="1:10" ht="10.5" customHeight="1" x14ac:dyDescent="0.2">
      <c r="A20" s="371">
        <v>1</v>
      </c>
      <c r="B20" s="372" t="s">
        <v>305</v>
      </c>
      <c r="C20" s="1750">
        <v>4749</v>
      </c>
      <c r="D20" s="1751">
        <v>13997</v>
      </c>
      <c r="E20" s="391"/>
      <c r="F20" s="391"/>
      <c r="G20" s="1752">
        <v>1.4</v>
      </c>
      <c r="H20" s="1753">
        <v>26572</v>
      </c>
      <c r="I20" s="1753">
        <v>7861</v>
      </c>
      <c r="J20" s="52"/>
    </row>
    <row r="21" spans="1:10" ht="10.5" customHeight="1" x14ac:dyDescent="0.2">
      <c r="A21" s="374">
        <v>2</v>
      </c>
      <c r="B21" s="375" t="s">
        <v>306</v>
      </c>
      <c r="C21" s="393"/>
      <c r="D21" s="394"/>
      <c r="E21" s="1754">
        <v>0</v>
      </c>
      <c r="F21" s="1754"/>
      <c r="G21" s="1754">
        <v>0</v>
      </c>
      <c r="H21" s="1754">
        <v>0</v>
      </c>
      <c r="I21" s="1754">
        <v>0</v>
      </c>
      <c r="J21" s="59"/>
    </row>
    <row r="22" spans="1:10" ht="10.5" customHeight="1" x14ac:dyDescent="0.2">
      <c r="A22" s="374">
        <v>3</v>
      </c>
      <c r="B22" s="375" t="s">
        <v>307</v>
      </c>
      <c r="C22" s="393"/>
      <c r="D22" s="394"/>
      <c r="E22" s="394"/>
      <c r="F22" s="394"/>
      <c r="G22" s="396"/>
      <c r="H22" s="1754">
        <v>0</v>
      </c>
      <c r="I22" s="1754">
        <v>0</v>
      </c>
      <c r="J22" s="59"/>
    </row>
    <row r="23" spans="1:10" ht="10.5" customHeight="1" x14ac:dyDescent="0.2">
      <c r="A23" s="374">
        <v>4</v>
      </c>
      <c r="B23" s="375" t="s">
        <v>308</v>
      </c>
      <c r="C23" s="393"/>
      <c r="D23" s="394"/>
      <c r="E23" s="394"/>
      <c r="F23" s="394"/>
      <c r="G23" s="396"/>
      <c r="H23" s="1754">
        <v>11901</v>
      </c>
      <c r="I23" s="1754">
        <v>2037</v>
      </c>
      <c r="J23" s="59"/>
    </row>
    <row r="24" spans="1:10" ht="10.5" customHeight="1" x14ac:dyDescent="0.2">
      <c r="A24" s="380">
        <v>5</v>
      </c>
      <c r="B24" s="40" t="s">
        <v>309</v>
      </c>
      <c r="C24" s="397"/>
      <c r="D24" s="398"/>
      <c r="E24" s="398"/>
      <c r="F24" s="398"/>
      <c r="G24" s="399"/>
      <c r="H24" s="1755">
        <v>0</v>
      </c>
      <c r="I24" s="1755">
        <v>0</v>
      </c>
      <c r="J24" s="54"/>
    </row>
    <row r="25" spans="1:10" ht="10.5" customHeight="1" thickBot="1" x14ac:dyDescent="0.25">
      <c r="A25" s="384">
        <v>6</v>
      </c>
      <c r="B25" s="71" t="s">
        <v>86</v>
      </c>
      <c r="C25" s="401"/>
      <c r="D25" s="402"/>
      <c r="E25" s="402"/>
      <c r="F25" s="402"/>
      <c r="G25" s="403"/>
      <c r="H25" s="402"/>
      <c r="I25" s="1756">
        <f>SUM(I20:I24)</f>
        <v>9898</v>
      </c>
      <c r="J25" s="54"/>
    </row>
    <row r="26" spans="1:10" ht="10.5" customHeight="1" x14ac:dyDescent="0.25">
      <c r="A26" s="370"/>
      <c r="B26" s="370"/>
      <c r="C26" s="370"/>
      <c r="D26" s="370"/>
      <c r="E26" s="370"/>
      <c r="F26" s="370"/>
      <c r="G26" s="370"/>
      <c r="H26" s="370"/>
      <c r="I26" s="370"/>
      <c r="J26" s="370"/>
    </row>
    <row r="27" spans="1:10" ht="10.5" customHeight="1" x14ac:dyDescent="0.2">
      <c r="A27" s="2506" t="s">
        <v>1</v>
      </c>
      <c r="B27" s="2506"/>
      <c r="C27" s="2509" t="s">
        <v>95</v>
      </c>
      <c r="D27" s="2510"/>
      <c r="E27" s="2510"/>
      <c r="F27" s="2510"/>
      <c r="G27" s="2510"/>
      <c r="H27" s="2510"/>
      <c r="I27" s="2510"/>
      <c r="J27" s="2511"/>
    </row>
    <row r="28" spans="1:10" ht="10.5" customHeight="1" x14ac:dyDescent="0.2">
      <c r="C28" s="263" t="s">
        <v>3</v>
      </c>
      <c r="D28" s="263" t="s">
        <v>4</v>
      </c>
      <c r="E28" s="263" t="s">
        <v>5</v>
      </c>
      <c r="F28" s="263"/>
      <c r="G28" s="263" t="s">
        <v>6</v>
      </c>
      <c r="H28" s="263" t="s">
        <v>7</v>
      </c>
      <c r="I28" s="263" t="s">
        <v>8</v>
      </c>
      <c r="J28" s="264"/>
    </row>
    <row r="29" spans="1:10" ht="10.5" customHeight="1" x14ac:dyDescent="0.2">
      <c r="A29" s="40"/>
      <c r="B29" s="40"/>
      <c r="C29" s="46"/>
      <c r="D29" s="45" t="s">
        <v>295</v>
      </c>
      <c r="E29" s="46"/>
      <c r="F29" s="46"/>
      <c r="G29" s="45" t="s">
        <v>296</v>
      </c>
      <c r="H29" s="46"/>
      <c r="I29" s="46"/>
      <c r="J29" s="46"/>
    </row>
    <row r="30" spans="1:10" ht="10.5" customHeight="1" x14ac:dyDescent="0.2">
      <c r="A30" s="40"/>
      <c r="B30" s="40"/>
      <c r="C30" s="45" t="s">
        <v>297</v>
      </c>
      <c r="D30" s="45" t="s">
        <v>298</v>
      </c>
      <c r="E30" s="45"/>
      <c r="F30" s="45"/>
      <c r="G30" s="45" t="s">
        <v>299</v>
      </c>
      <c r="H30" s="45" t="s">
        <v>300</v>
      </c>
      <c r="I30" s="45"/>
      <c r="J30" s="45"/>
    </row>
    <row r="31" spans="1:10" ht="10.5" customHeight="1" x14ac:dyDescent="0.2">
      <c r="A31" s="40"/>
      <c r="B31" s="40"/>
      <c r="C31" s="236" t="s">
        <v>301</v>
      </c>
      <c r="D31" s="236" t="s">
        <v>239</v>
      </c>
      <c r="E31" s="236" t="s">
        <v>302</v>
      </c>
      <c r="F31" s="1606" t="s">
        <v>74</v>
      </c>
      <c r="G31" s="236" t="s">
        <v>303</v>
      </c>
      <c r="H31" s="236" t="s">
        <v>304</v>
      </c>
      <c r="I31" s="236" t="s">
        <v>109</v>
      </c>
      <c r="J31" s="45"/>
    </row>
    <row r="32" spans="1:10" ht="10.5" customHeight="1" x14ac:dyDescent="0.2">
      <c r="A32" s="371">
        <v>1</v>
      </c>
      <c r="B32" s="388" t="s">
        <v>305</v>
      </c>
      <c r="C32" s="389">
        <v>4220</v>
      </c>
      <c r="D32" s="390">
        <v>12924</v>
      </c>
      <c r="E32" s="391"/>
      <c r="F32" s="391"/>
      <c r="G32" s="392">
        <v>1.4</v>
      </c>
      <c r="H32" s="51">
        <v>23930</v>
      </c>
      <c r="I32" s="51">
        <v>6893</v>
      </c>
      <c r="J32" s="52"/>
    </row>
    <row r="33" spans="1:10" ht="10.5" customHeight="1" x14ac:dyDescent="0.2">
      <c r="A33" s="374">
        <v>2</v>
      </c>
      <c r="B33" s="375" t="s">
        <v>306</v>
      </c>
      <c r="C33" s="393"/>
      <c r="D33" s="394"/>
      <c r="E33" s="395">
        <v>0</v>
      </c>
      <c r="F33" s="395"/>
      <c r="G33" s="395">
        <v>0</v>
      </c>
      <c r="H33" s="395">
        <v>0</v>
      </c>
      <c r="I33" s="395">
        <v>0</v>
      </c>
      <c r="J33" s="59"/>
    </row>
    <row r="34" spans="1:10" ht="10.5" customHeight="1" x14ac:dyDescent="0.2">
      <c r="A34" s="374">
        <v>3</v>
      </c>
      <c r="B34" s="375" t="s">
        <v>307</v>
      </c>
      <c r="C34" s="393"/>
      <c r="D34" s="394"/>
      <c r="E34" s="394"/>
      <c r="F34" s="394"/>
      <c r="G34" s="396"/>
      <c r="H34" s="395">
        <v>0</v>
      </c>
      <c r="I34" s="395">
        <v>0</v>
      </c>
      <c r="J34" s="59"/>
    </row>
    <row r="35" spans="1:10" ht="10.5" customHeight="1" x14ac:dyDescent="0.2">
      <c r="A35" s="374">
        <v>4</v>
      </c>
      <c r="B35" s="375" t="s">
        <v>308</v>
      </c>
      <c r="C35" s="393"/>
      <c r="D35" s="394"/>
      <c r="E35" s="394"/>
      <c r="F35" s="394"/>
      <c r="G35" s="396"/>
      <c r="H35" s="395">
        <v>13018</v>
      </c>
      <c r="I35" s="395">
        <v>1832</v>
      </c>
      <c r="J35" s="59"/>
    </row>
    <row r="36" spans="1:10" ht="10.5" customHeight="1" x14ac:dyDescent="0.2">
      <c r="A36" s="380">
        <v>5</v>
      </c>
      <c r="B36" s="40" t="s">
        <v>310</v>
      </c>
      <c r="C36" s="397"/>
      <c r="D36" s="398"/>
      <c r="E36" s="398"/>
      <c r="F36" s="398"/>
      <c r="G36" s="399"/>
      <c r="H36" s="400">
        <v>0</v>
      </c>
      <c r="I36" s="400">
        <v>0</v>
      </c>
      <c r="J36" s="54"/>
    </row>
    <row r="37" spans="1:10" ht="10.5" customHeight="1" thickBot="1" x14ac:dyDescent="0.25">
      <c r="A37" s="384">
        <v>6</v>
      </c>
      <c r="B37" s="71" t="s">
        <v>86</v>
      </c>
      <c r="C37" s="401"/>
      <c r="D37" s="402"/>
      <c r="E37" s="402"/>
      <c r="F37" s="402"/>
      <c r="G37" s="403"/>
      <c r="H37" s="402"/>
      <c r="I37" s="404">
        <f>SUM(I32:I36)</f>
        <v>8725</v>
      </c>
      <c r="J37" s="54"/>
    </row>
    <row r="38" spans="1:10" ht="10.5" customHeight="1" x14ac:dyDescent="0.25">
      <c r="A38" s="2622"/>
      <c r="B38" s="2622"/>
      <c r="C38" s="2622"/>
      <c r="D38" s="2622"/>
      <c r="E38" s="2622"/>
      <c r="F38" s="2622"/>
      <c r="G38" s="2622"/>
      <c r="H38" s="2622"/>
      <c r="I38" s="2622"/>
      <c r="J38" s="370"/>
    </row>
    <row r="39" spans="1:10" ht="10.5" customHeight="1" x14ac:dyDescent="0.2">
      <c r="A39" s="2506" t="s">
        <v>1</v>
      </c>
      <c r="B39" s="2506"/>
      <c r="C39" s="2509" t="s">
        <v>106</v>
      </c>
      <c r="D39" s="2510"/>
      <c r="E39" s="2510"/>
      <c r="F39" s="2510"/>
      <c r="G39" s="2510"/>
      <c r="H39" s="2510"/>
      <c r="I39" s="2510"/>
      <c r="J39" s="2511"/>
    </row>
    <row r="40" spans="1:10" ht="10.5" customHeight="1" x14ac:dyDescent="0.2">
      <c r="C40" s="263" t="s">
        <v>3</v>
      </c>
      <c r="D40" s="263" t="s">
        <v>4</v>
      </c>
      <c r="E40" s="263" t="s">
        <v>5</v>
      </c>
      <c r="F40" s="263"/>
      <c r="G40" s="263" t="s">
        <v>6</v>
      </c>
      <c r="H40" s="263" t="s">
        <v>7</v>
      </c>
      <c r="I40" s="263" t="s">
        <v>8</v>
      </c>
      <c r="J40" s="264"/>
    </row>
    <row r="41" spans="1:10" ht="10.5" customHeight="1" x14ac:dyDescent="0.2">
      <c r="A41" s="40"/>
      <c r="B41" s="40"/>
      <c r="C41" s="46"/>
      <c r="D41" s="45" t="s">
        <v>295</v>
      </c>
      <c r="E41" s="46"/>
      <c r="F41" s="46"/>
      <c r="G41" s="45" t="s">
        <v>296</v>
      </c>
      <c r="H41" s="46"/>
      <c r="I41" s="46"/>
      <c r="J41" s="46"/>
    </row>
    <row r="42" spans="1:10" ht="10.5" customHeight="1" x14ac:dyDescent="0.2">
      <c r="A42" s="40"/>
      <c r="B42" s="40"/>
      <c r="C42" s="45" t="s">
        <v>297</v>
      </c>
      <c r="D42" s="45" t="s">
        <v>298</v>
      </c>
      <c r="E42" s="45"/>
      <c r="F42" s="45"/>
      <c r="G42" s="45" t="s">
        <v>299</v>
      </c>
      <c r="H42" s="45" t="s">
        <v>300</v>
      </c>
      <c r="I42" s="45"/>
      <c r="J42" s="45"/>
    </row>
    <row r="43" spans="1:10" ht="10.5" customHeight="1" x14ac:dyDescent="0.2">
      <c r="A43" s="40"/>
      <c r="B43" s="40"/>
      <c r="C43" s="236" t="s">
        <v>301</v>
      </c>
      <c r="D43" s="236" t="s">
        <v>239</v>
      </c>
      <c r="E43" s="236" t="s">
        <v>302</v>
      </c>
      <c r="F43" s="1606" t="s">
        <v>74</v>
      </c>
      <c r="G43" s="236" t="s">
        <v>303</v>
      </c>
      <c r="H43" s="236" t="s">
        <v>304</v>
      </c>
      <c r="I43" s="236" t="s">
        <v>109</v>
      </c>
      <c r="J43" s="45"/>
    </row>
    <row r="44" spans="1:10" ht="10.5" customHeight="1" x14ac:dyDescent="0.2">
      <c r="A44" s="371">
        <v>1</v>
      </c>
      <c r="B44" s="372" t="s">
        <v>311</v>
      </c>
      <c r="C44" s="389">
        <v>8824</v>
      </c>
      <c r="D44" s="390">
        <v>13180</v>
      </c>
      <c r="E44" s="391"/>
      <c r="F44" s="391"/>
      <c r="G44" s="391"/>
      <c r="H44" s="51">
        <v>21926</v>
      </c>
      <c r="I44" s="51">
        <v>4806</v>
      </c>
      <c r="J44" s="52"/>
    </row>
    <row r="45" spans="1:10" ht="10.5" customHeight="1" x14ac:dyDescent="0.2">
      <c r="A45" s="374">
        <v>2</v>
      </c>
      <c r="B45" s="375" t="s">
        <v>306</v>
      </c>
      <c r="C45" s="393"/>
      <c r="D45" s="394"/>
      <c r="E45" s="395">
        <v>0</v>
      </c>
      <c r="F45" s="395"/>
      <c r="G45" s="395">
        <v>0</v>
      </c>
      <c r="H45" s="395">
        <v>0</v>
      </c>
      <c r="I45" s="395">
        <v>0</v>
      </c>
      <c r="J45" s="59"/>
    </row>
    <row r="46" spans="1:10" ht="10.5" customHeight="1" x14ac:dyDescent="0.2">
      <c r="A46" s="374">
        <v>3</v>
      </c>
      <c r="B46" s="375" t="s">
        <v>307</v>
      </c>
      <c r="C46" s="393"/>
      <c r="D46" s="394"/>
      <c r="E46" s="394"/>
      <c r="F46" s="394"/>
      <c r="G46" s="396"/>
      <c r="H46" s="395">
        <v>0</v>
      </c>
      <c r="I46" s="395">
        <v>0</v>
      </c>
      <c r="J46" s="59"/>
    </row>
    <row r="47" spans="1:10" ht="10.5" customHeight="1" x14ac:dyDescent="0.2">
      <c r="A47" s="374">
        <v>4</v>
      </c>
      <c r="B47" s="375" t="s">
        <v>308</v>
      </c>
      <c r="C47" s="393"/>
      <c r="D47" s="394"/>
      <c r="E47" s="394"/>
      <c r="F47" s="394"/>
      <c r="G47" s="396"/>
      <c r="H47" s="395">
        <v>12392</v>
      </c>
      <c r="I47" s="395">
        <v>1940</v>
      </c>
      <c r="J47" s="59"/>
    </row>
    <row r="48" spans="1:10" ht="10.5" customHeight="1" x14ac:dyDescent="0.2">
      <c r="A48" s="380">
        <v>5</v>
      </c>
      <c r="B48" s="40" t="s">
        <v>310</v>
      </c>
      <c r="C48" s="397"/>
      <c r="D48" s="398"/>
      <c r="E48" s="398"/>
      <c r="F48" s="398"/>
      <c r="G48" s="399"/>
      <c r="H48" s="400">
        <v>0</v>
      </c>
      <c r="I48" s="400">
        <v>0</v>
      </c>
      <c r="J48" s="54"/>
    </row>
    <row r="49" spans="1:10" ht="10.5" customHeight="1" thickBot="1" x14ac:dyDescent="0.25">
      <c r="A49" s="384">
        <v>6</v>
      </c>
      <c r="B49" s="71" t="s">
        <v>86</v>
      </c>
      <c r="C49" s="401"/>
      <c r="D49" s="402"/>
      <c r="E49" s="402"/>
      <c r="F49" s="402"/>
      <c r="G49" s="403"/>
      <c r="H49" s="402"/>
      <c r="I49" s="404">
        <f>SUM(I44:I48)</f>
        <v>6746</v>
      </c>
      <c r="J49" s="54"/>
    </row>
    <row r="50" spans="1:10" s="200" customFormat="1" ht="4.5" customHeight="1" x14ac:dyDescent="0.15">
      <c r="A50" s="2624"/>
      <c r="B50" s="2624"/>
      <c r="C50" s="2624"/>
      <c r="D50" s="2624"/>
      <c r="E50" s="2624"/>
      <c r="F50" s="2624"/>
      <c r="G50" s="2624"/>
      <c r="H50" s="2624"/>
      <c r="I50" s="2624"/>
      <c r="J50" s="2624"/>
    </row>
    <row r="51" spans="1:10" s="200" customFormat="1" ht="9" customHeight="1" x14ac:dyDescent="0.15">
      <c r="A51" s="405" t="s">
        <v>72</v>
      </c>
      <c r="B51" s="2621" t="s">
        <v>312</v>
      </c>
      <c r="C51" s="2621"/>
      <c r="D51" s="2621"/>
      <c r="E51" s="2621"/>
      <c r="F51" s="2621"/>
      <c r="G51" s="2621"/>
      <c r="H51" s="2621"/>
      <c r="I51" s="2621"/>
      <c r="J51" s="2621"/>
    </row>
    <row r="52" spans="1:10" s="200" customFormat="1" ht="9" customHeight="1" x14ac:dyDescent="0.15">
      <c r="A52" s="405" t="s">
        <v>74</v>
      </c>
      <c r="B52" s="2621" t="s">
        <v>313</v>
      </c>
      <c r="C52" s="2621"/>
      <c r="D52" s="2621"/>
      <c r="E52" s="2621"/>
      <c r="F52" s="2621"/>
      <c r="G52" s="2621"/>
      <c r="H52" s="2621"/>
      <c r="I52" s="2621"/>
      <c r="J52" s="2621"/>
    </row>
  </sheetData>
  <mergeCells count="14">
    <mergeCell ref="B52:J52"/>
    <mergeCell ref="A38:I38"/>
    <mergeCell ref="B51:J51"/>
    <mergeCell ref="A1:J1"/>
    <mergeCell ref="A50:J50"/>
    <mergeCell ref="A39:B39"/>
    <mergeCell ref="C39:J39"/>
    <mergeCell ref="A2:I2"/>
    <mergeCell ref="A15:B15"/>
    <mergeCell ref="C15:J15"/>
    <mergeCell ref="A27:B27"/>
    <mergeCell ref="C27:J27"/>
    <mergeCell ref="A3:B3"/>
    <mergeCell ref="C3:J3"/>
  </mergeCells>
  <pageMargins left="0.5" right="0.5" top="0.5" bottom="0.5" header="0.3" footer="0.3"/>
  <pageSetup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00" workbookViewId="0">
      <selection activeCell="C4" sqref="A4:P20"/>
    </sheetView>
  </sheetViews>
  <sheetFormatPr defaultColWidth="9.140625" defaultRowHeight="9" customHeight="1" x14ac:dyDescent="0.2"/>
  <cols>
    <col min="1" max="1" width="2.140625" style="37" customWidth="1"/>
    <col min="2" max="2" width="72" style="37" customWidth="1"/>
    <col min="3" max="4" width="8.5703125" style="37" customWidth="1"/>
    <col min="5" max="5" width="1.7109375" style="37" customWidth="1"/>
    <col min="6" max="7" width="1.28515625" style="37" customWidth="1"/>
    <col min="8" max="9" width="8.5703125" style="37" customWidth="1"/>
    <col min="10" max="10" width="1.7109375" style="37" customWidth="1"/>
    <col min="11" max="12" width="1.28515625" style="37" customWidth="1"/>
    <col min="13" max="14" width="8.5703125" style="37" customWidth="1"/>
    <col min="15" max="15" width="1.7109375" style="37" customWidth="1"/>
    <col min="16" max="16" width="1.28515625" style="37" customWidth="1"/>
    <col min="17" max="17" width="9.140625" style="37" customWidth="1"/>
    <col min="18" max="16384" width="9.140625" style="37"/>
  </cols>
  <sheetData>
    <row r="1" spans="1:16" s="406" customFormat="1" ht="11.25" customHeight="1" x14ac:dyDescent="0.25">
      <c r="A1" s="2625"/>
      <c r="B1" s="2625"/>
      <c r="C1" s="2625"/>
      <c r="D1" s="2625"/>
      <c r="E1" s="2625"/>
      <c r="F1" s="2625"/>
      <c r="G1" s="2625"/>
      <c r="H1" s="2625"/>
      <c r="I1" s="2625"/>
      <c r="J1" s="2625"/>
      <c r="K1" s="2625"/>
      <c r="L1" s="2625"/>
      <c r="M1" s="2625"/>
      <c r="N1" s="2625"/>
      <c r="O1" s="2625"/>
      <c r="P1" s="2625"/>
    </row>
    <row r="2" spans="1:16" ht="14.25" customHeight="1" x14ac:dyDescent="0.25">
      <c r="A2" s="2253" t="s">
        <v>314</v>
      </c>
      <c r="B2" s="2253"/>
      <c r="C2" s="2253"/>
      <c r="D2" s="2253"/>
      <c r="E2" s="2253"/>
      <c r="F2" s="2253"/>
      <c r="G2" s="2253"/>
      <c r="H2" s="2253"/>
      <c r="I2" s="2253"/>
      <c r="J2" s="2253"/>
      <c r="K2" s="2253"/>
      <c r="L2" s="2253"/>
      <c r="M2" s="2253"/>
      <c r="N2" s="2253"/>
      <c r="O2" s="2253"/>
      <c r="P2" s="2253"/>
    </row>
    <row r="3" spans="1:16" ht="9" customHeight="1" x14ac:dyDescent="0.2">
      <c r="A3" s="40"/>
      <c r="B3" s="40"/>
      <c r="C3" s="380"/>
      <c r="D3" s="380"/>
      <c r="E3" s="380"/>
      <c r="F3" s="380"/>
      <c r="G3" s="380"/>
      <c r="H3" s="380"/>
      <c r="I3" s="380"/>
      <c r="J3" s="380"/>
      <c r="K3" s="380"/>
      <c r="L3" s="380"/>
      <c r="M3" s="380"/>
      <c r="N3" s="380"/>
      <c r="O3" s="380"/>
      <c r="P3" s="380"/>
    </row>
    <row r="4" spans="1:16" s="1658" customFormat="1" ht="11.25" customHeight="1" x14ac:dyDescent="0.2">
      <c r="A4" s="2311" t="s">
        <v>1</v>
      </c>
      <c r="B4" s="2311"/>
      <c r="C4" s="2512" t="s">
        <v>1220</v>
      </c>
      <c r="D4" s="2513"/>
      <c r="E4" s="2513"/>
      <c r="F4" s="2514"/>
      <c r="G4" s="1648"/>
      <c r="H4" s="2509" t="s">
        <v>2</v>
      </c>
      <c r="I4" s="2510"/>
      <c r="J4" s="2510"/>
      <c r="K4" s="2511"/>
      <c r="L4" s="407"/>
      <c r="M4" s="2509" t="s">
        <v>95</v>
      </c>
      <c r="N4" s="2510"/>
      <c r="O4" s="2510"/>
      <c r="P4" s="2511"/>
    </row>
    <row r="5" spans="1:16" s="1658" customFormat="1" ht="11.25" customHeight="1" x14ac:dyDescent="0.2">
      <c r="C5" s="263" t="s">
        <v>3</v>
      </c>
      <c r="D5" s="263" t="s">
        <v>4</v>
      </c>
      <c r="E5" s="264"/>
      <c r="F5" s="264"/>
      <c r="G5" s="264"/>
      <c r="H5" s="263" t="s">
        <v>3</v>
      </c>
      <c r="I5" s="263" t="s">
        <v>4</v>
      </c>
      <c r="J5" s="264"/>
      <c r="K5" s="264"/>
      <c r="L5" s="264"/>
      <c r="M5" s="263" t="s">
        <v>3</v>
      </c>
      <c r="N5" s="263" t="s">
        <v>4</v>
      </c>
      <c r="O5" s="264"/>
      <c r="P5" s="264"/>
    </row>
    <row r="6" spans="1:16" s="1658" customFormat="1" ht="11.25" customHeight="1" x14ac:dyDescent="0.2">
      <c r="A6" s="40"/>
      <c r="B6" s="40"/>
      <c r="C6" s="1646" t="s">
        <v>300</v>
      </c>
      <c r="D6" s="408"/>
      <c r="E6" s="408"/>
      <c r="F6" s="408"/>
      <c r="G6" s="408"/>
      <c r="H6" s="1646" t="s">
        <v>300</v>
      </c>
      <c r="I6" s="408"/>
      <c r="J6" s="408"/>
      <c r="K6" s="408"/>
      <c r="L6" s="408"/>
      <c r="M6" s="1646" t="s">
        <v>300</v>
      </c>
      <c r="N6" s="408"/>
      <c r="O6" s="408"/>
      <c r="P6" s="408"/>
    </row>
    <row r="7" spans="1:16" s="1658" customFormat="1" ht="11.25" customHeight="1" x14ac:dyDescent="0.2">
      <c r="A7" s="40"/>
      <c r="B7" s="409" t="s">
        <v>315</v>
      </c>
      <c r="C7" s="1647" t="s">
        <v>304</v>
      </c>
      <c r="D7" s="1647" t="s">
        <v>109</v>
      </c>
      <c r="E7" s="1607" t="s">
        <v>72</v>
      </c>
      <c r="F7" s="410"/>
      <c r="G7" s="410"/>
      <c r="H7" s="1647" t="s">
        <v>304</v>
      </c>
      <c r="I7" s="1647" t="s">
        <v>109</v>
      </c>
      <c r="J7" s="1607" t="s">
        <v>72</v>
      </c>
      <c r="K7" s="410"/>
      <c r="L7" s="410"/>
      <c r="M7" s="1647" t="s">
        <v>304</v>
      </c>
      <c r="N7" s="1647" t="s">
        <v>109</v>
      </c>
      <c r="O7" s="1607" t="s">
        <v>72</v>
      </c>
      <c r="P7" s="410"/>
    </row>
    <row r="8" spans="1:16" s="1658" customFormat="1" ht="11.25" customHeight="1" x14ac:dyDescent="0.2">
      <c r="A8" s="411">
        <v>1</v>
      </c>
      <c r="B8" s="412" t="s">
        <v>316</v>
      </c>
      <c r="C8" s="413"/>
      <c r="D8" s="1994">
        <v>0</v>
      </c>
      <c r="E8" s="414"/>
      <c r="F8" s="415"/>
      <c r="G8" s="416"/>
      <c r="H8" s="413"/>
      <c r="I8" s="414">
        <v>0</v>
      </c>
      <c r="J8" s="414"/>
      <c r="K8" s="415"/>
      <c r="L8" s="417"/>
      <c r="M8" s="413"/>
      <c r="N8" s="414">
        <v>0</v>
      </c>
      <c r="O8" s="414"/>
      <c r="P8" s="415"/>
    </row>
    <row r="9" spans="1:16" s="1658" customFormat="1" ht="11.25" customHeight="1" x14ac:dyDescent="0.2">
      <c r="A9" s="418">
        <v>2</v>
      </c>
      <c r="B9" s="419" t="s">
        <v>317</v>
      </c>
      <c r="C9" s="420"/>
      <c r="D9" s="421">
        <v>0</v>
      </c>
      <c r="E9" s="422"/>
      <c r="F9" s="416"/>
      <c r="G9" s="416"/>
      <c r="H9" s="420"/>
      <c r="I9" s="423">
        <v>0</v>
      </c>
      <c r="J9" s="422"/>
      <c r="K9" s="416"/>
      <c r="L9" s="417"/>
      <c r="M9" s="420"/>
      <c r="N9" s="423">
        <v>0</v>
      </c>
      <c r="O9" s="422"/>
      <c r="P9" s="416"/>
    </row>
    <row r="10" spans="1:16" s="1658" customFormat="1" ht="11.25" customHeight="1" x14ac:dyDescent="0.2">
      <c r="A10" s="380">
        <v>3</v>
      </c>
      <c r="B10" s="40" t="s">
        <v>318</v>
      </c>
      <c r="C10" s="1995">
        <v>17619</v>
      </c>
      <c r="D10" s="424">
        <v>6151</v>
      </c>
      <c r="E10" s="425"/>
      <c r="F10" s="426"/>
      <c r="G10" s="416"/>
      <c r="H10" s="1757">
        <v>17144</v>
      </c>
      <c r="I10" s="1758">
        <v>6705</v>
      </c>
      <c r="J10" s="425"/>
      <c r="K10" s="426"/>
      <c r="L10" s="417"/>
      <c r="M10" s="427">
        <v>15439</v>
      </c>
      <c r="N10" s="428">
        <v>5790</v>
      </c>
      <c r="O10" s="425"/>
      <c r="P10" s="426"/>
    </row>
    <row r="11" spans="1:16" s="1658" customFormat="1" ht="11.25" customHeight="1" thickBot="1" x14ac:dyDescent="0.25">
      <c r="A11" s="384">
        <v>4</v>
      </c>
      <c r="B11" s="71" t="s">
        <v>319</v>
      </c>
      <c r="C11" s="1853">
        <f>SUM(C10)</f>
        <v>17619</v>
      </c>
      <c r="D11" s="72">
        <f>SUM(D8:D10)</f>
        <v>6151</v>
      </c>
      <c r="E11" s="429"/>
      <c r="F11" s="430"/>
      <c r="G11" s="416"/>
      <c r="H11" s="431">
        <f>SUM(H10)</f>
        <v>17144</v>
      </c>
      <c r="I11" s="432">
        <f>SUM(I8:I10)</f>
        <v>6705</v>
      </c>
      <c r="J11" s="429"/>
      <c r="K11" s="430"/>
      <c r="L11" s="417"/>
      <c r="M11" s="431">
        <f>SUM(M10)</f>
        <v>15439</v>
      </c>
      <c r="N11" s="432">
        <f>SUM(N8:N10)</f>
        <v>5790</v>
      </c>
      <c r="O11" s="429"/>
      <c r="P11" s="430"/>
    </row>
    <row r="12" spans="1:16" s="200" customFormat="1" ht="10.5" customHeight="1" x14ac:dyDescent="0.15">
      <c r="A12" s="2627"/>
      <c r="B12" s="2627"/>
      <c r="C12" s="2627"/>
      <c r="D12" s="2627"/>
      <c r="E12" s="2627"/>
      <c r="F12" s="2627"/>
      <c r="G12" s="2627"/>
      <c r="H12" s="2627"/>
      <c r="I12" s="2627"/>
      <c r="J12" s="2627"/>
      <c r="K12" s="2627"/>
      <c r="L12" s="2627"/>
      <c r="M12" s="2627"/>
      <c r="N12" s="2627"/>
      <c r="O12" s="2627"/>
      <c r="P12" s="2627"/>
    </row>
    <row r="13" spans="1:16" ht="11.25" customHeight="1" x14ac:dyDescent="0.2">
      <c r="A13" s="2311" t="s">
        <v>1</v>
      </c>
      <c r="B13" s="2311"/>
      <c r="C13" s="2626"/>
      <c r="D13" s="2626"/>
      <c r="E13" s="2626"/>
      <c r="F13" s="2626"/>
      <c r="G13" s="1648"/>
      <c r="H13" s="2628"/>
      <c r="I13" s="2628"/>
      <c r="J13" s="2628"/>
      <c r="K13" s="2628"/>
      <c r="L13" s="409"/>
      <c r="M13" s="2509" t="s">
        <v>106</v>
      </c>
      <c r="N13" s="2510"/>
      <c r="O13" s="2510"/>
      <c r="P13" s="2511"/>
    </row>
    <row r="14" spans="1:16" ht="11.25" customHeight="1" x14ac:dyDescent="0.2">
      <c r="C14" s="264"/>
      <c r="D14" s="264"/>
      <c r="E14" s="264"/>
      <c r="F14" s="264"/>
      <c r="G14" s="264"/>
      <c r="H14" s="264"/>
      <c r="I14" s="264"/>
      <c r="J14" s="264"/>
      <c r="K14" s="264"/>
      <c r="L14" s="264"/>
      <c r="M14" s="263" t="s">
        <v>3</v>
      </c>
      <c r="N14" s="263" t="s">
        <v>4</v>
      </c>
      <c r="O14" s="264"/>
      <c r="P14" s="264"/>
    </row>
    <row r="15" spans="1:16" ht="11.25" customHeight="1" x14ac:dyDescent="0.2">
      <c r="A15" s="40"/>
      <c r="B15" s="40"/>
      <c r="C15" s="1646"/>
      <c r="D15" s="1646"/>
      <c r="E15" s="1646"/>
      <c r="F15" s="1646"/>
      <c r="G15" s="1646"/>
      <c r="H15" s="1646"/>
      <c r="I15" s="1646"/>
      <c r="J15" s="1646"/>
      <c r="K15" s="1646"/>
      <c r="L15" s="408"/>
      <c r="M15" s="205" t="s">
        <v>300</v>
      </c>
      <c r="N15" s="408"/>
      <c r="O15" s="408"/>
      <c r="P15" s="408"/>
    </row>
    <row r="16" spans="1:16" ht="11.25" customHeight="1" x14ac:dyDescent="0.2">
      <c r="A16" s="40"/>
      <c r="B16" s="409" t="s">
        <v>315</v>
      </c>
      <c r="C16" s="1646"/>
      <c r="D16" s="1646"/>
      <c r="E16" s="1607"/>
      <c r="F16" s="410"/>
      <c r="G16" s="410"/>
      <c r="H16" s="1646"/>
      <c r="I16" s="1646"/>
      <c r="J16" s="1607"/>
      <c r="K16" s="410"/>
      <c r="L16" s="410"/>
      <c r="M16" s="207" t="s">
        <v>304</v>
      </c>
      <c r="N16" s="207" t="s">
        <v>109</v>
      </c>
      <c r="O16" s="1607" t="s">
        <v>72</v>
      </c>
      <c r="P16" s="410"/>
    </row>
    <row r="17" spans="1:16" ht="11.25" customHeight="1" x14ac:dyDescent="0.2">
      <c r="A17" s="411">
        <v>1</v>
      </c>
      <c r="B17" s="412" t="s">
        <v>316</v>
      </c>
      <c r="C17" s="1759"/>
      <c r="D17" s="56"/>
      <c r="E17" s="56"/>
      <c r="F17" s="56"/>
      <c r="G17" s="56"/>
      <c r="H17" s="56"/>
      <c r="I17" s="56"/>
      <c r="J17" s="56"/>
      <c r="K17" s="56"/>
      <c r="L17" s="56"/>
      <c r="M17" s="413"/>
      <c r="N17" s="414">
        <v>0</v>
      </c>
      <c r="O17" s="414"/>
      <c r="P17" s="415"/>
    </row>
    <row r="18" spans="1:16" ht="11.25" customHeight="1" x14ac:dyDescent="0.2">
      <c r="A18" s="418">
        <v>2</v>
      </c>
      <c r="B18" s="419" t="s">
        <v>317</v>
      </c>
      <c r="C18" s="1760"/>
      <c r="D18" s="421"/>
      <c r="E18" s="421"/>
      <c r="F18" s="421"/>
      <c r="G18" s="421"/>
      <c r="H18" s="421"/>
      <c r="I18" s="421"/>
      <c r="J18" s="421"/>
      <c r="K18" s="421"/>
      <c r="L18" s="421"/>
      <c r="M18" s="420"/>
      <c r="N18" s="423">
        <v>0</v>
      </c>
      <c r="O18" s="422"/>
      <c r="P18" s="416"/>
    </row>
    <row r="19" spans="1:16" ht="11.25" customHeight="1" x14ac:dyDescent="0.2">
      <c r="A19" s="380">
        <v>3</v>
      </c>
      <c r="B19" s="40" t="s">
        <v>318</v>
      </c>
      <c r="C19" s="1761"/>
      <c r="D19" s="424"/>
      <c r="E19" s="424"/>
      <c r="F19" s="424"/>
      <c r="G19" s="424"/>
      <c r="H19" s="424"/>
      <c r="I19" s="424"/>
      <c r="J19" s="424"/>
      <c r="K19" s="424"/>
      <c r="L19" s="424"/>
      <c r="M19" s="427">
        <v>16026</v>
      </c>
      <c r="N19" s="428">
        <v>4236</v>
      </c>
      <c r="O19" s="425"/>
      <c r="P19" s="426"/>
    </row>
    <row r="20" spans="1:16" ht="11.25" customHeight="1" thickBot="1" x14ac:dyDescent="0.25">
      <c r="A20" s="384">
        <v>4</v>
      </c>
      <c r="B20" s="71" t="s">
        <v>319</v>
      </c>
      <c r="C20" s="72"/>
      <c r="D20" s="72"/>
      <c r="E20" s="72"/>
      <c r="F20" s="72"/>
      <c r="G20" s="72"/>
      <c r="H20" s="72"/>
      <c r="I20" s="72"/>
      <c r="J20" s="72"/>
      <c r="K20" s="72"/>
      <c r="L20" s="72"/>
      <c r="M20" s="431">
        <f>SUM(M19)</f>
        <v>16026</v>
      </c>
      <c r="N20" s="432">
        <f>SUM(N17:N19)</f>
        <v>4236</v>
      </c>
      <c r="O20" s="429"/>
      <c r="P20" s="430"/>
    </row>
    <row r="21" spans="1:16" s="200" customFormat="1" ht="4.5" customHeight="1" x14ac:dyDescent="0.15">
      <c r="A21" s="2627"/>
      <c r="B21" s="2627"/>
      <c r="C21" s="2627"/>
      <c r="D21" s="2627"/>
      <c r="E21" s="2627"/>
      <c r="F21" s="2627"/>
      <c r="G21" s="2627"/>
      <c r="H21" s="2627"/>
      <c r="I21" s="2627"/>
      <c r="J21" s="2627"/>
      <c r="K21" s="2627"/>
      <c r="L21" s="2627"/>
      <c r="M21" s="2627"/>
      <c r="N21" s="2627"/>
      <c r="O21" s="2627"/>
      <c r="P21" s="2627"/>
    </row>
    <row r="22" spans="1:16" s="200" customFormat="1" ht="9.75" customHeight="1" x14ac:dyDescent="0.15">
      <c r="A22" s="433" t="s">
        <v>72</v>
      </c>
      <c r="B22" s="2302" t="s">
        <v>320</v>
      </c>
      <c r="C22" s="2302"/>
      <c r="D22" s="2302"/>
      <c r="E22" s="2302"/>
      <c r="F22" s="2302"/>
      <c r="G22" s="2302"/>
      <c r="H22" s="2302"/>
      <c r="I22" s="2302"/>
      <c r="J22" s="2302"/>
      <c r="K22" s="2302"/>
      <c r="L22" s="2302"/>
      <c r="M22" s="2302"/>
      <c r="N22" s="2302"/>
      <c r="O22" s="2302"/>
      <c r="P22" s="2302"/>
    </row>
  </sheetData>
  <mergeCells count="13">
    <mergeCell ref="A1:P1"/>
    <mergeCell ref="A2:P2"/>
    <mergeCell ref="A13:B13"/>
    <mergeCell ref="B22:P22"/>
    <mergeCell ref="C13:F13"/>
    <mergeCell ref="M13:P13"/>
    <mergeCell ref="A21:P21"/>
    <mergeCell ref="A12:P12"/>
    <mergeCell ref="H13:K13"/>
    <mergeCell ref="A4:B4"/>
    <mergeCell ref="C4:F4"/>
    <mergeCell ref="H4:K4"/>
    <mergeCell ref="M4:P4"/>
  </mergeCells>
  <pageMargins left="0.5" right="0.5" top="0.5" bottom="0.5" header="0.3" footer="0.3"/>
  <pageSetup scale="9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zoomScaleSheetLayoutView="100" workbookViewId="0">
      <selection activeCell="N54" sqref="N54"/>
    </sheetView>
  </sheetViews>
  <sheetFormatPr defaultColWidth="9.140625" defaultRowHeight="9" customHeight="1" x14ac:dyDescent="0.2"/>
  <cols>
    <col min="1" max="1" width="2.140625" style="37" customWidth="1"/>
    <col min="2" max="2" width="68.140625" style="37" customWidth="1"/>
    <col min="3" max="11" width="7.140625" style="37" customWidth="1"/>
    <col min="12" max="12" width="1.28515625" style="37" customWidth="1"/>
    <col min="13" max="13" width="9.140625" style="37" customWidth="1"/>
    <col min="14" max="16384" width="9.140625" style="37"/>
  </cols>
  <sheetData>
    <row r="1" spans="1:12" ht="15.75" customHeight="1" x14ac:dyDescent="0.25">
      <c r="A1" s="2253" t="s">
        <v>321</v>
      </c>
      <c r="B1" s="2253"/>
      <c r="C1" s="2253"/>
      <c r="D1" s="2253"/>
      <c r="E1" s="2253"/>
      <c r="F1" s="2253"/>
      <c r="G1" s="2253"/>
      <c r="H1" s="2253"/>
      <c r="I1" s="2253"/>
      <c r="J1" s="2253"/>
      <c r="K1" s="2253"/>
      <c r="L1" s="2253"/>
    </row>
    <row r="2" spans="1:12" ht="9" customHeight="1" x14ac:dyDescent="0.2">
      <c r="A2" s="2636"/>
      <c r="B2" s="2636"/>
      <c r="C2" s="2636"/>
      <c r="D2" s="2636"/>
      <c r="E2" s="2636"/>
      <c r="F2" s="2636"/>
      <c r="G2" s="2636"/>
      <c r="H2" s="2636"/>
      <c r="I2" s="2636"/>
      <c r="J2" s="2636"/>
      <c r="K2" s="2636"/>
      <c r="L2" s="74"/>
    </row>
    <row r="3" spans="1:12" ht="9.75" customHeight="1" x14ac:dyDescent="0.2">
      <c r="A3" s="2311" t="s">
        <v>1</v>
      </c>
      <c r="B3" s="2312"/>
      <c r="C3" s="2512" t="s">
        <v>1220</v>
      </c>
      <c r="D3" s="2513"/>
      <c r="E3" s="2513"/>
      <c r="F3" s="2513"/>
      <c r="G3" s="2513"/>
      <c r="H3" s="2513"/>
      <c r="I3" s="2513"/>
      <c r="J3" s="2513"/>
      <c r="K3" s="2513"/>
      <c r="L3" s="2514"/>
    </row>
    <row r="4" spans="1:12" ht="9.75" customHeight="1" x14ac:dyDescent="0.2">
      <c r="C4" s="263" t="s">
        <v>3</v>
      </c>
      <c r="D4" s="263" t="s">
        <v>4</v>
      </c>
      <c r="E4" s="263" t="s">
        <v>5</v>
      </c>
      <c r="F4" s="263" t="s">
        <v>6</v>
      </c>
      <c r="G4" s="263" t="s">
        <v>7</v>
      </c>
      <c r="H4" s="263" t="s">
        <v>8</v>
      </c>
      <c r="I4" s="263" t="s">
        <v>9</v>
      </c>
      <c r="J4" s="263" t="s">
        <v>205</v>
      </c>
      <c r="K4" s="263" t="s">
        <v>206</v>
      </c>
      <c r="L4" s="264"/>
    </row>
    <row r="5" spans="1:12" ht="9.75" customHeight="1" x14ac:dyDescent="0.2">
      <c r="A5" s="40"/>
      <c r="B5" s="40"/>
      <c r="C5" s="2385" t="s">
        <v>208</v>
      </c>
      <c r="D5" s="2385"/>
      <c r="E5" s="2385"/>
      <c r="F5" s="2385"/>
      <c r="G5" s="2385"/>
      <c r="H5" s="2385"/>
      <c r="I5" s="2385"/>
      <c r="J5" s="2385"/>
      <c r="K5" s="2385"/>
      <c r="L5" s="44"/>
    </row>
    <row r="6" spans="1:12" ht="9.75" customHeight="1" x14ac:dyDescent="0.2">
      <c r="A6" s="40"/>
      <c r="B6" s="40"/>
      <c r="C6" s="45"/>
      <c r="D6" s="45"/>
      <c r="E6" s="45"/>
      <c r="F6" s="45"/>
      <c r="G6" s="45"/>
      <c r="H6" s="45"/>
      <c r="I6" s="45"/>
      <c r="J6" s="45"/>
      <c r="K6" s="45" t="s">
        <v>322</v>
      </c>
      <c r="L6" s="45"/>
    </row>
    <row r="7" spans="1:12" ht="9.75" customHeight="1" x14ac:dyDescent="0.2">
      <c r="A7" s="40"/>
      <c r="B7" s="40"/>
      <c r="C7" s="45"/>
      <c r="D7" s="45"/>
      <c r="E7" s="45"/>
      <c r="F7" s="45"/>
      <c r="G7" s="45"/>
      <c r="H7" s="45"/>
      <c r="I7" s="45"/>
      <c r="J7" s="45"/>
      <c r="K7" s="45" t="s">
        <v>168</v>
      </c>
      <c r="L7" s="45"/>
    </row>
    <row r="8" spans="1:12" ht="9.75" customHeight="1" x14ac:dyDescent="0.2">
      <c r="A8" s="2573" t="s">
        <v>323</v>
      </c>
      <c r="B8" s="2573"/>
      <c r="C8" s="265" t="s">
        <v>211</v>
      </c>
      <c r="D8" s="265" t="s">
        <v>212</v>
      </c>
      <c r="E8" s="265" t="s">
        <v>213</v>
      </c>
      <c r="F8" s="265" t="s">
        <v>215</v>
      </c>
      <c r="G8" s="265" t="s">
        <v>216</v>
      </c>
      <c r="H8" s="265" t="s">
        <v>217</v>
      </c>
      <c r="I8" s="265" t="s">
        <v>218</v>
      </c>
      <c r="J8" s="236" t="s">
        <v>219</v>
      </c>
      <c r="K8" s="236" t="s">
        <v>239</v>
      </c>
      <c r="L8" s="45"/>
    </row>
    <row r="9" spans="1:12" ht="9.75" customHeight="1" x14ac:dyDescent="0.2">
      <c r="A9" s="2634" t="s">
        <v>324</v>
      </c>
      <c r="B9" s="2635"/>
      <c r="C9" s="1996">
        <v>0</v>
      </c>
      <c r="D9" s="1997">
        <v>0</v>
      </c>
      <c r="E9" s="1997">
        <v>0</v>
      </c>
      <c r="F9" s="1997">
        <v>0</v>
      </c>
      <c r="G9" s="1997">
        <v>0</v>
      </c>
      <c r="H9" s="1997">
        <v>0</v>
      </c>
      <c r="I9" s="1997">
        <v>0</v>
      </c>
      <c r="J9" s="1997">
        <v>0</v>
      </c>
      <c r="K9" s="1997">
        <f>SUM(C9:J9)</f>
        <v>0</v>
      </c>
      <c r="L9" s="52"/>
    </row>
    <row r="10" spans="1:12" ht="9.75" customHeight="1" x14ac:dyDescent="0.2">
      <c r="A10" s="2630" t="s">
        <v>189</v>
      </c>
      <c r="B10" s="2631"/>
      <c r="C10" s="1998">
        <v>0</v>
      </c>
      <c r="D10" s="1999">
        <v>0</v>
      </c>
      <c r="E10" s="1999">
        <v>0</v>
      </c>
      <c r="F10" s="1999">
        <v>0</v>
      </c>
      <c r="G10" s="1999">
        <v>0</v>
      </c>
      <c r="H10" s="1999">
        <v>0</v>
      </c>
      <c r="I10" s="1999">
        <v>0</v>
      </c>
      <c r="J10" s="1999">
        <v>0</v>
      </c>
      <c r="K10" s="1999">
        <f>SUM(C10:J10)</f>
        <v>0</v>
      </c>
      <c r="L10" s="59"/>
    </row>
    <row r="11" spans="1:12" ht="9.75" customHeight="1" x14ac:dyDescent="0.2">
      <c r="A11" s="2630" t="s">
        <v>190</v>
      </c>
      <c r="B11" s="2631"/>
      <c r="C11" s="1998">
        <v>0</v>
      </c>
      <c r="D11" s="1999">
        <v>0</v>
      </c>
      <c r="E11" s="1999">
        <v>0</v>
      </c>
      <c r="F11" s="1999">
        <v>0</v>
      </c>
      <c r="G11" s="1999">
        <v>0</v>
      </c>
      <c r="H11" s="1999">
        <v>0</v>
      </c>
      <c r="I11" s="1999">
        <v>0</v>
      </c>
      <c r="J11" s="1999">
        <v>0</v>
      </c>
      <c r="K11" s="1999">
        <f t="shared" ref="K11:K15" si="0">SUM(C11:J11)</f>
        <v>0</v>
      </c>
      <c r="L11" s="59"/>
    </row>
    <row r="12" spans="1:12" ht="9.75" customHeight="1" x14ac:dyDescent="0.2">
      <c r="A12" s="2630" t="s">
        <v>191</v>
      </c>
      <c r="B12" s="2631"/>
      <c r="C12" s="1998">
        <v>0</v>
      </c>
      <c r="D12" s="1999">
        <v>0</v>
      </c>
      <c r="E12" s="1999">
        <v>0</v>
      </c>
      <c r="F12" s="1999">
        <v>0</v>
      </c>
      <c r="G12" s="1999">
        <v>0</v>
      </c>
      <c r="H12" s="1999">
        <v>0</v>
      </c>
      <c r="I12" s="1999">
        <v>0</v>
      </c>
      <c r="J12" s="1999">
        <v>0</v>
      </c>
      <c r="K12" s="1999">
        <f t="shared" si="0"/>
        <v>0</v>
      </c>
      <c r="L12" s="59"/>
    </row>
    <row r="13" spans="1:12" ht="9.75" customHeight="1" x14ac:dyDescent="0.2">
      <c r="A13" s="2630" t="s">
        <v>192</v>
      </c>
      <c r="B13" s="2631"/>
      <c r="C13" s="1998">
        <v>0</v>
      </c>
      <c r="D13" s="1999">
        <v>0</v>
      </c>
      <c r="E13" s="1999">
        <v>0</v>
      </c>
      <c r="F13" s="1999">
        <v>0</v>
      </c>
      <c r="G13" s="1999">
        <v>0</v>
      </c>
      <c r="H13" s="1999">
        <v>0</v>
      </c>
      <c r="I13" s="1999">
        <v>0</v>
      </c>
      <c r="J13" s="1999">
        <v>0</v>
      </c>
      <c r="K13" s="1999">
        <f t="shared" si="0"/>
        <v>0</v>
      </c>
      <c r="L13" s="59"/>
    </row>
    <row r="14" spans="1:12" ht="9.75" customHeight="1" x14ac:dyDescent="0.2">
      <c r="A14" s="2630" t="s">
        <v>193</v>
      </c>
      <c r="B14" s="2631"/>
      <c r="C14" s="1998">
        <v>10</v>
      </c>
      <c r="D14" s="1999">
        <v>0</v>
      </c>
      <c r="E14" s="1999">
        <v>17</v>
      </c>
      <c r="F14" s="1999">
        <v>1</v>
      </c>
      <c r="G14" s="1999">
        <v>0</v>
      </c>
      <c r="H14" s="1999">
        <v>566</v>
      </c>
      <c r="I14" s="1999">
        <v>11</v>
      </c>
      <c r="J14" s="1999">
        <v>0</v>
      </c>
      <c r="K14" s="1999">
        <f t="shared" si="0"/>
        <v>605</v>
      </c>
      <c r="L14" s="59"/>
    </row>
    <row r="15" spans="1:12" ht="9.75" customHeight="1" x14ac:dyDescent="0.2">
      <c r="A15" s="2630" t="s">
        <v>194</v>
      </c>
      <c r="B15" s="2631"/>
      <c r="C15" s="1998">
        <v>0</v>
      </c>
      <c r="D15" s="1999">
        <v>0</v>
      </c>
      <c r="E15" s="1999">
        <v>0</v>
      </c>
      <c r="F15" s="1999">
        <v>0</v>
      </c>
      <c r="G15" s="1999">
        <v>0</v>
      </c>
      <c r="H15" s="1999">
        <v>0</v>
      </c>
      <c r="I15" s="1999">
        <v>0</v>
      </c>
      <c r="J15" s="1999">
        <v>0</v>
      </c>
      <c r="K15" s="1999">
        <f t="shared" si="0"/>
        <v>0</v>
      </c>
      <c r="L15" s="59"/>
    </row>
    <row r="16" spans="1:12" ht="9.75" customHeight="1" x14ac:dyDescent="0.2">
      <c r="A16" s="2632" t="s">
        <v>57</v>
      </c>
      <c r="B16" s="2633"/>
      <c r="C16" s="434">
        <v>0</v>
      </c>
      <c r="D16" s="57">
        <v>0</v>
      </c>
      <c r="E16" s="57">
        <v>0</v>
      </c>
      <c r="F16" s="57">
        <v>0</v>
      </c>
      <c r="G16" s="57">
        <v>0</v>
      </c>
      <c r="H16" s="57">
        <v>0</v>
      </c>
      <c r="I16" s="57">
        <v>0</v>
      </c>
      <c r="J16" s="57">
        <v>0</v>
      </c>
      <c r="K16" s="57">
        <f>SUM(C16:J16)</f>
        <v>0</v>
      </c>
      <c r="L16" s="54"/>
    </row>
    <row r="17" spans="1:12" ht="9.75" customHeight="1" thickBot="1" x14ac:dyDescent="0.25">
      <c r="A17" s="2574" t="s">
        <v>86</v>
      </c>
      <c r="B17" s="2629"/>
      <c r="C17" s="2000">
        <f>SUM(C9:C16)</f>
        <v>10</v>
      </c>
      <c r="D17" s="1910">
        <f>SUM(D9:D16)</f>
        <v>0</v>
      </c>
      <c r="E17" s="1910">
        <f>SUM(E9:E16)</f>
        <v>17</v>
      </c>
      <c r="F17" s="1910">
        <f t="shared" ref="F17:K17" si="1">SUM(F9:F16)</f>
        <v>1</v>
      </c>
      <c r="G17" s="1910">
        <f t="shared" si="1"/>
        <v>0</v>
      </c>
      <c r="H17" s="1910">
        <f t="shared" si="1"/>
        <v>566</v>
      </c>
      <c r="I17" s="1910">
        <f t="shared" si="1"/>
        <v>11</v>
      </c>
      <c r="J17" s="1910">
        <f t="shared" si="1"/>
        <v>0</v>
      </c>
      <c r="K17" s="1910">
        <f t="shared" si="1"/>
        <v>605</v>
      </c>
      <c r="L17" s="435"/>
    </row>
    <row r="18" spans="1:12" ht="9.75" customHeight="1" x14ac:dyDescent="0.25">
      <c r="A18" s="38"/>
      <c r="B18" s="38"/>
      <c r="C18" s="38"/>
      <c r="D18" s="38"/>
      <c r="E18" s="38"/>
      <c r="F18" s="38"/>
      <c r="G18" s="38"/>
      <c r="H18" s="38"/>
      <c r="I18" s="38"/>
      <c r="J18" s="38"/>
      <c r="K18" s="38"/>
      <c r="L18" s="38"/>
    </row>
    <row r="19" spans="1:12" ht="9.75" customHeight="1" x14ac:dyDescent="0.2">
      <c r="A19" s="2311" t="s">
        <v>1</v>
      </c>
      <c r="B19" s="2312"/>
      <c r="C19" s="2509" t="s">
        <v>2</v>
      </c>
      <c r="D19" s="2510"/>
      <c r="E19" s="2510"/>
      <c r="F19" s="2510"/>
      <c r="G19" s="2510"/>
      <c r="H19" s="2510"/>
      <c r="I19" s="2510"/>
      <c r="J19" s="2510"/>
      <c r="K19" s="2510"/>
      <c r="L19" s="2511"/>
    </row>
    <row r="20" spans="1:12" ht="9.75" customHeight="1" x14ac:dyDescent="0.2">
      <c r="C20" s="263" t="s">
        <v>3</v>
      </c>
      <c r="D20" s="263" t="s">
        <v>4</v>
      </c>
      <c r="E20" s="263" t="s">
        <v>5</v>
      </c>
      <c r="F20" s="263" t="s">
        <v>6</v>
      </c>
      <c r="G20" s="263" t="s">
        <v>7</v>
      </c>
      <c r="H20" s="263" t="s">
        <v>8</v>
      </c>
      <c r="I20" s="263" t="s">
        <v>9</v>
      </c>
      <c r="J20" s="263" t="s">
        <v>205</v>
      </c>
      <c r="K20" s="263" t="s">
        <v>206</v>
      </c>
      <c r="L20" s="264"/>
    </row>
    <row r="21" spans="1:12" ht="9.75" customHeight="1" x14ac:dyDescent="0.2">
      <c r="A21" s="40"/>
      <c r="B21" s="40"/>
      <c r="C21" s="2385" t="s">
        <v>208</v>
      </c>
      <c r="D21" s="2385"/>
      <c r="E21" s="2385"/>
      <c r="F21" s="2385"/>
      <c r="G21" s="2385"/>
      <c r="H21" s="2385"/>
      <c r="I21" s="2385"/>
      <c r="J21" s="2385"/>
      <c r="K21" s="2385"/>
      <c r="L21" s="44"/>
    </row>
    <row r="22" spans="1:12" ht="9.75" customHeight="1" x14ac:dyDescent="0.2">
      <c r="A22" s="40"/>
      <c r="B22" s="40"/>
      <c r="C22" s="45"/>
      <c r="D22" s="45"/>
      <c r="E22" s="45"/>
      <c r="F22" s="45"/>
      <c r="G22" s="45"/>
      <c r="H22" s="45"/>
      <c r="I22" s="45"/>
      <c r="J22" s="45"/>
      <c r="K22" s="45" t="s">
        <v>322</v>
      </c>
      <c r="L22" s="45"/>
    </row>
    <row r="23" spans="1:12" ht="9.75" customHeight="1" x14ac:dyDescent="0.2">
      <c r="A23" s="40"/>
      <c r="B23" s="40"/>
      <c r="C23" s="45"/>
      <c r="D23" s="45"/>
      <c r="E23" s="45"/>
      <c r="F23" s="45"/>
      <c r="G23" s="45"/>
      <c r="H23" s="45"/>
      <c r="I23" s="45"/>
      <c r="J23" s="45"/>
      <c r="K23" s="45" t="s">
        <v>168</v>
      </c>
      <c r="L23" s="45"/>
    </row>
    <row r="24" spans="1:12" ht="9.75" customHeight="1" x14ac:dyDescent="0.2">
      <c r="A24" s="2573" t="s">
        <v>323</v>
      </c>
      <c r="B24" s="2573"/>
      <c r="C24" s="265" t="s">
        <v>211</v>
      </c>
      <c r="D24" s="265" t="s">
        <v>212</v>
      </c>
      <c r="E24" s="265" t="s">
        <v>213</v>
      </c>
      <c r="F24" s="265" t="s">
        <v>215</v>
      </c>
      <c r="G24" s="265" t="s">
        <v>216</v>
      </c>
      <c r="H24" s="265" t="s">
        <v>217</v>
      </c>
      <c r="I24" s="265" t="s">
        <v>218</v>
      </c>
      <c r="J24" s="236" t="s">
        <v>219</v>
      </c>
      <c r="K24" s="236" t="s">
        <v>239</v>
      </c>
      <c r="L24" s="45"/>
    </row>
    <row r="25" spans="1:12" ht="9.75" customHeight="1" x14ac:dyDescent="0.2">
      <c r="A25" s="2634" t="s">
        <v>324</v>
      </c>
      <c r="B25" s="2635"/>
      <c r="C25" s="1763">
        <v>0</v>
      </c>
      <c r="D25" s="1764">
        <v>0</v>
      </c>
      <c r="E25" s="1764">
        <v>0</v>
      </c>
      <c r="F25" s="1764">
        <v>0</v>
      </c>
      <c r="G25" s="1764">
        <v>0</v>
      </c>
      <c r="H25" s="1764">
        <v>0</v>
      </c>
      <c r="I25" s="1764">
        <v>0</v>
      </c>
      <c r="J25" s="1764">
        <v>0</v>
      </c>
      <c r="K25" s="437">
        <f>SUM(C25:J25)</f>
        <v>0</v>
      </c>
      <c r="L25" s="52"/>
    </row>
    <row r="26" spans="1:12" ht="9.75" customHeight="1" x14ac:dyDescent="0.2">
      <c r="A26" s="2630" t="s">
        <v>189</v>
      </c>
      <c r="B26" s="2631"/>
      <c r="C26" s="1765">
        <v>0</v>
      </c>
      <c r="D26" s="1766">
        <v>0</v>
      </c>
      <c r="E26" s="1766">
        <v>0</v>
      </c>
      <c r="F26" s="1766">
        <v>0</v>
      </c>
      <c r="G26" s="1766">
        <v>0</v>
      </c>
      <c r="H26" s="1766">
        <v>0</v>
      </c>
      <c r="I26" s="1766">
        <v>0</v>
      </c>
      <c r="J26" s="1766">
        <v>0</v>
      </c>
      <c r="K26" s="439">
        <f>SUM(C26:J26)</f>
        <v>0</v>
      </c>
      <c r="L26" s="59"/>
    </row>
    <row r="27" spans="1:12" ht="9.75" customHeight="1" x14ac:dyDescent="0.2">
      <c r="A27" s="2630" t="s">
        <v>190</v>
      </c>
      <c r="B27" s="2631"/>
      <c r="C27" s="1765">
        <v>0</v>
      </c>
      <c r="D27" s="1766">
        <v>0</v>
      </c>
      <c r="E27" s="1766">
        <v>0</v>
      </c>
      <c r="F27" s="1766">
        <v>0</v>
      </c>
      <c r="G27" s="1766">
        <v>0</v>
      </c>
      <c r="H27" s="1766">
        <v>0</v>
      </c>
      <c r="I27" s="1766">
        <v>0</v>
      </c>
      <c r="J27" s="1766">
        <v>0</v>
      </c>
      <c r="K27" s="439">
        <f t="shared" ref="K27:K31" si="2">SUM(C27:J27)</f>
        <v>0</v>
      </c>
      <c r="L27" s="59"/>
    </row>
    <row r="28" spans="1:12" ht="9.75" customHeight="1" x14ac:dyDescent="0.2">
      <c r="A28" s="2630" t="s">
        <v>191</v>
      </c>
      <c r="B28" s="2631"/>
      <c r="C28" s="1765">
        <v>0</v>
      </c>
      <c r="D28" s="1766">
        <v>0</v>
      </c>
      <c r="E28" s="1766">
        <v>0</v>
      </c>
      <c r="F28" s="1766">
        <v>0</v>
      </c>
      <c r="G28" s="1766">
        <v>0</v>
      </c>
      <c r="H28" s="1766">
        <v>0</v>
      </c>
      <c r="I28" s="1766">
        <v>0</v>
      </c>
      <c r="J28" s="1766">
        <v>0</v>
      </c>
      <c r="K28" s="439">
        <f t="shared" si="2"/>
        <v>0</v>
      </c>
      <c r="L28" s="59"/>
    </row>
    <row r="29" spans="1:12" ht="9.75" customHeight="1" x14ac:dyDescent="0.2">
      <c r="A29" s="2630" t="s">
        <v>192</v>
      </c>
      <c r="B29" s="2631"/>
      <c r="C29" s="1765">
        <v>0</v>
      </c>
      <c r="D29" s="1766">
        <v>0</v>
      </c>
      <c r="E29" s="1766">
        <v>0</v>
      </c>
      <c r="F29" s="1766">
        <v>0</v>
      </c>
      <c r="G29" s="1766">
        <v>0</v>
      </c>
      <c r="H29" s="1766">
        <v>0</v>
      </c>
      <c r="I29" s="1766">
        <v>0</v>
      </c>
      <c r="J29" s="1766">
        <v>0</v>
      </c>
      <c r="K29" s="439">
        <f t="shared" si="2"/>
        <v>0</v>
      </c>
      <c r="L29" s="59"/>
    </row>
    <row r="30" spans="1:12" ht="9.75" customHeight="1" x14ac:dyDescent="0.2">
      <c r="A30" s="2630" t="s">
        <v>193</v>
      </c>
      <c r="B30" s="2631"/>
      <c r="C30" s="1765">
        <v>1</v>
      </c>
      <c r="D30" s="1766">
        <v>0</v>
      </c>
      <c r="E30" s="1766">
        <v>17</v>
      </c>
      <c r="F30" s="1766">
        <v>1</v>
      </c>
      <c r="G30" s="1766">
        <v>0</v>
      </c>
      <c r="H30" s="1766">
        <v>429</v>
      </c>
      <c r="I30" s="1766">
        <v>11</v>
      </c>
      <c r="J30" s="1766">
        <v>0</v>
      </c>
      <c r="K30" s="439">
        <f t="shared" si="2"/>
        <v>459</v>
      </c>
      <c r="L30" s="59"/>
    </row>
    <row r="31" spans="1:12" ht="9.75" customHeight="1" x14ac:dyDescent="0.2">
      <c r="A31" s="2630" t="s">
        <v>194</v>
      </c>
      <c r="B31" s="2631"/>
      <c r="C31" s="1765">
        <v>0</v>
      </c>
      <c r="D31" s="1766">
        <v>0</v>
      </c>
      <c r="E31" s="1766">
        <v>0</v>
      </c>
      <c r="F31" s="1766">
        <v>0</v>
      </c>
      <c r="G31" s="1766">
        <v>0</v>
      </c>
      <c r="H31" s="1766">
        <v>0</v>
      </c>
      <c r="I31" s="1766">
        <v>0</v>
      </c>
      <c r="J31" s="1766">
        <v>0</v>
      </c>
      <c r="K31" s="439">
        <f t="shared" si="2"/>
        <v>0</v>
      </c>
      <c r="L31" s="59"/>
    </row>
    <row r="32" spans="1:12" ht="9.75" customHeight="1" x14ac:dyDescent="0.2">
      <c r="A32" s="2632" t="s">
        <v>57</v>
      </c>
      <c r="B32" s="2633"/>
      <c r="C32" s="590">
        <v>0</v>
      </c>
      <c r="D32" s="1767">
        <v>0</v>
      </c>
      <c r="E32" s="1767">
        <v>0</v>
      </c>
      <c r="F32" s="1767">
        <v>0</v>
      </c>
      <c r="G32" s="1767">
        <v>0</v>
      </c>
      <c r="H32" s="1767">
        <v>0</v>
      </c>
      <c r="I32" s="1767">
        <v>0</v>
      </c>
      <c r="J32" s="1767">
        <v>0</v>
      </c>
      <c r="K32" s="58">
        <f>SUM(C32:J32)</f>
        <v>0</v>
      </c>
      <c r="L32" s="54"/>
    </row>
    <row r="33" spans="1:12" ht="9.75" customHeight="1" thickBot="1" x14ac:dyDescent="0.25">
      <c r="A33" s="2574" t="s">
        <v>86</v>
      </c>
      <c r="B33" s="2629"/>
      <c r="C33" s="441">
        <f>SUM(C25:C32)</f>
        <v>1</v>
      </c>
      <c r="D33" s="404">
        <f>SUM(D25:D32)</f>
        <v>0</v>
      </c>
      <c r="E33" s="404">
        <f>SUM(E25:E32)</f>
        <v>17</v>
      </c>
      <c r="F33" s="404">
        <f t="shared" ref="F33" si="3">SUM(F25:F32)</f>
        <v>1</v>
      </c>
      <c r="G33" s="404">
        <f t="shared" ref="G33" si="4">SUM(G25:G32)</f>
        <v>0</v>
      </c>
      <c r="H33" s="404">
        <f t="shared" ref="H33" si="5">SUM(H25:H32)</f>
        <v>429</v>
      </c>
      <c r="I33" s="404">
        <f t="shared" ref="I33" si="6">SUM(I25:I32)</f>
        <v>11</v>
      </c>
      <c r="J33" s="404">
        <f t="shared" ref="J33" si="7">SUM(J25:J32)</f>
        <v>0</v>
      </c>
      <c r="K33" s="404">
        <f t="shared" ref="K33" si="8">SUM(K25:K32)</f>
        <v>459</v>
      </c>
      <c r="L33" s="435"/>
    </row>
    <row r="34" spans="1:12" ht="9.75" customHeight="1" x14ac:dyDescent="0.25">
      <c r="A34" s="38"/>
      <c r="B34" s="38"/>
      <c r="C34" s="38"/>
      <c r="D34" s="38"/>
      <c r="E34" s="38"/>
      <c r="F34" s="38"/>
      <c r="G34" s="38"/>
      <c r="H34" s="38"/>
      <c r="I34" s="38"/>
      <c r="J34" s="38"/>
      <c r="K34" s="38"/>
      <c r="L34" s="38"/>
    </row>
    <row r="35" spans="1:12" ht="9.75" customHeight="1" x14ac:dyDescent="0.2">
      <c r="A35" s="2311" t="s">
        <v>1</v>
      </c>
      <c r="B35" s="2312"/>
      <c r="C35" s="2509" t="s">
        <v>95</v>
      </c>
      <c r="D35" s="2510"/>
      <c r="E35" s="2510"/>
      <c r="F35" s="2510"/>
      <c r="G35" s="2510"/>
      <c r="H35" s="2510"/>
      <c r="I35" s="2510"/>
      <c r="J35" s="2510"/>
      <c r="K35" s="2510"/>
      <c r="L35" s="2511"/>
    </row>
    <row r="36" spans="1:12" ht="9.75" customHeight="1" x14ac:dyDescent="0.2">
      <c r="C36" s="263" t="s">
        <v>3</v>
      </c>
      <c r="D36" s="263" t="s">
        <v>4</v>
      </c>
      <c r="E36" s="263" t="s">
        <v>5</v>
      </c>
      <c r="F36" s="263" t="s">
        <v>6</v>
      </c>
      <c r="G36" s="263" t="s">
        <v>7</v>
      </c>
      <c r="H36" s="263" t="s">
        <v>8</v>
      </c>
      <c r="I36" s="263" t="s">
        <v>9</v>
      </c>
      <c r="J36" s="263" t="s">
        <v>205</v>
      </c>
      <c r="K36" s="263" t="s">
        <v>206</v>
      </c>
      <c r="L36" s="264"/>
    </row>
    <row r="37" spans="1:12" ht="9.75" customHeight="1" x14ac:dyDescent="0.2">
      <c r="A37" s="40"/>
      <c r="B37" s="40"/>
      <c r="C37" s="2385" t="s">
        <v>208</v>
      </c>
      <c r="D37" s="2385"/>
      <c r="E37" s="2385"/>
      <c r="F37" s="2385"/>
      <c r="G37" s="2385"/>
      <c r="H37" s="2385"/>
      <c r="I37" s="2385"/>
      <c r="J37" s="2385"/>
      <c r="K37" s="2385"/>
      <c r="L37" s="44"/>
    </row>
    <row r="38" spans="1:12" ht="9.75" customHeight="1" x14ac:dyDescent="0.2">
      <c r="A38" s="40"/>
      <c r="B38" s="40"/>
      <c r="C38" s="45"/>
      <c r="D38" s="45"/>
      <c r="E38" s="45"/>
      <c r="F38" s="45"/>
      <c r="G38" s="45"/>
      <c r="H38" s="45"/>
      <c r="I38" s="45"/>
      <c r="J38" s="45"/>
      <c r="K38" s="45" t="s">
        <v>322</v>
      </c>
      <c r="L38" s="45"/>
    </row>
    <row r="39" spans="1:12" ht="9.75" customHeight="1" x14ac:dyDescent="0.2">
      <c r="A39" s="40"/>
      <c r="B39" s="40"/>
      <c r="C39" s="45"/>
      <c r="D39" s="45"/>
      <c r="E39" s="45"/>
      <c r="F39" s="45"/>
      <c r="G39" s="45"/>
      <c r="H39" s="45"/>
      <c r="I39" s="45"/>
      <c r="J39" s="45"/>
      <c r="K39" s="45" t="s">
        <v>168</v>
      </c>
      <c r="L39" s="45"/>
    </row>
    <row r="40" spans="1:12" ht="9.75" customHeight="1" x14ac:dyDescent="0.2">
      <c r="A40" s="2573" t="s">
        <v>323</v>
      </c>
      <c r="B40" s="2573"/>
      <c r="C40" s="265" t="s">
        <v>211</v>
      </c>
      <c r="D40" s="265" t="s">
        <v>212</v>
      </c>
      <c r="E40" s="265" t="s">
        <v>213</v>
      </c>
      <c r="F40" s="265" t="s">
        <v>215</v>
      </c>
      <c r="G40" s="265" t="s">
        <v>216</v>
      </c>
      <c r="H40" s="265" t="s">
        <v>217</v>
      </c>
      <c r="I40" s="265" t="s">
        <v>218</v>
      </c>
      <c r="J40" s="236" t="s">
        <v>219</v>
      </c>
      <c r="K40" s="236" t="s">
        <v>239</v>
      </c>
      <c r="L40" s="45"/>
    </row>
    <row r="41" spans="1:12" ht="9.75" customHeight="1" x14ac:dyDescent="0.2">
      <c r="A41" s="2634" t="s">
        <v>324</v>
      </c>
      <c r="B41" s="2635"/>
      <c r="C41" s="436">
        <v>0</v>
      </c>
      <c r="D41" s="437">
        <v>0</v>
      </c>
      <c r="E41" s="437">
        <v>0</v>
      </c>
      <c r="F41" s="437">
        <v>0</v>
      </c>
      <c r="G41" s="437">
        <v>0</v>
      </c>
      <c r="H41" s="437">
        <v>0</v>
      </c>
      <c r="I41" s="437">
        <v>0</v>
      </c>
      <c r="J41" s="437">
        <v>0</v>
      </c>
      <c r="K41" s="437">
        <f>SUM(C41:J41)</f>
        <v>0</v>
      </c>
      <c r="L41" s="52"/>
    </row>
    <row r="42" spans="1:12" ht="9.75" customHeight="1" x14ac:dyDescent="0.2">
      <c r="A42" s="2630" t="s">
        <v>189</v>
      </c>
      <c r="B42" s="2631"/>
      <c r="C42" s="438">
        <v>0</v>
      </c>
      <c r="D42" s="439">
        <v>0</v>
      </c>
      <c r="E42" s="439">
        <v>0</v>
      </c>
      <c r="F42" s="439">
        <v>0</v>
      </c>
      <c r="G42" s="439">
        <v>0</v>
      </c>
      <c r="H42" s="439">
        <v>0</v>
      </c>
      <c r="I42" s="439">
        <v>0</v>
      </c>
      <c r="J42" s="439">
        <v>0</v>
      </c>
      <c r="K42" s="439">
        <f>SUM(C42:J42)</f>
        <v>0</v>
      </c>
      <c r="L42" s="59"/>
    </row>
    <row r="43" spans="1:12" ht="9.75" customHeight="1" x14ac:dyDescent="0.2">
      <c r="A43" s="2630" t="s">
        <v>190</v>
      </c>
      <c r="B43" s="2631"/>
      <c r="C43" s="438">
        <v>0</v>
      </c>
      <c r="D43" s="439">
        <v>0</v>
      </c>
      <c r="E43" s="439">
        <v>0</v>
      </c>
      <c r="F43" s="439">
        <v>0</v>
      </c>
      <c r="G43" s="439">
        <v>0</v>
      </c>
      <c r="H43" s="439">
        <v>0</v>
      </c>
      <c r="I43" s="439">
        <v>0</v>
      </c>
      <c r="J43" s="439">
        <v>0</v>
      </c>
      <c r="K43" s="439">
        <f t="shared" ref="K43:K47" si="9">SUM(C43:J43)</f>
        <v>0</v>
      </c>
      <c r="L43" s="59"/>
    </row>
    <row r="44" spans="1:12" ht="9.75" customHeight="1" x14ac:dyDescent="0.2">
      <c r="A44" s="2630" t="s">
        <v>191</v>
      </c>
      <c r="B44" s="2631"/>
      <c r="C44" s="438">
        <v>0</v>
      </c>
      <c r="D44" s="439">
        <v>0</v>
      </c>
      <c r="E44" s="439">
        <v>0</v>
      </c>
      <c r="F44" s="439">
        <v>0</v>
      </c>
      <c r="G44" s="439">
        <v>0</v>
      </c>
      <c r="H44" s="439">
        <v>0</v>
      </c>
      <c r="I44" s="439">
        <v>0</v>
      </c>
      <c r="J44" s="439">
        <v>0</v>
      </c>
      <c r="K44" s="439">
        <f t="shared" si="9"/>
        <v>0</v>
      </c>
      <c r="L44" s="59"/>
    </row>
    <row r="45" spans="1:12" ht="9.75" customHeight="1" x14ac:dyDescent="0.2">
      <c r="A45" s="2630" t="s">
        <v>192</v>
      </c>
      <c r="B45" s="2631"/>
      <c r="C45" s="438">
        <v>0</v>
      </c>
      <c r="D45" s="439">
        <v>0</v>
      </c>
      <c r="E45" s="439">
        <v>0</v>
      </c>
      <c r="F45" s="439">
        <v>0</v>
      </c>
      <c r="G45" s="439">
        <v>0</v>
      </c>
      <c r="H45" s="439">
        <v>0</v>
      </c>
      <c r="I45" s="439">
        <v>0</v>
      </c>
      <c r="J45" s="439">
        <v>0</v>
      </c>
      <c r="K45" s="439">
        <f t="shared" si="9"/>
        <v>0</v>
      </c>
      <c r="L45" s="59"/>
    </row>
    <row r="46" spans="1:12" ht="9.75" customHeight="1" x14ac:dyDescent="0.2">
      <c r="A46" s="2630" t="s">
        <v>193</v>
      </c>
      <c r="B46" s="2631"/>
      <c r="C46" s="438">
        <v>1</v>
      </c>
      <c r="D46" s="439">
        <v>0</v>
      </c>
      <c r="E46" s="439">
        <v>13</v>
      </c>
      <c r="F46" s="439">
        <v>2</v>
      </c>
      <c r="G46" s="439">
        <v>0</v>
      </c>
      <c r="H46" s="439">
        <v>366</v>
      </c>
      <c r="I46" s="439">
        <v>10</v>
      </c>
      <c r="J46" s="439">
        <v>0</v>
      </c>
      <c r="K46" s="439">
        <f t="shared" si="9"/>
        <v>392</v>
      </c>
      <c r="L46" s="59"/>
    </row>
    <row r="47" spans="1:12" ht="9.75" customHeight="1" x14ac:dyDescent="0.2">
      <c r="A47" s="2630" t="s">
        <v>194</v>
      </c>
      <c r="B47" s="2631"/>
      <c r="C47" s="438">
        <v>0</v>
      </c>
      <c r="D47" s="439">
        <v>0</v>
      </c>
      <c r="E47" s="439">
        <v>0</v>
      </c>
      <c r="F47" s="439">
        <v>0</v>
      </c>
      <c r="G47" s="439">
        <v>0</v>
      </c>
      <c r="H47" s="439">
        <v>0</v>
      </c>
      <c r="I47" s="439">
        <v>0</v>
      </c>
      <c r="J47" s="439">
        <v>0</v>
      </c>
      <c r="K47" s="439">
        <f t="shared" si="9"/>
        <v>0</v>
      </c>
      <c r="L47" s="59"/>
    </row>
    <row r="48" spans="1:12" ht="9.75" customHeight="1" x14ac:dyDescent="0.2">
      <c r="A48" s="2632" t="s">
        <v>57</v>
      </c>
      <c r="B48" s="2633"/>
      <c r="C48" s="440">
        <v>0</v>
      </c>
      <c r="D48" s="58">
        <v>0</v>
      </c>
      <c r="E48" s="58">
        <v>0</v>
      </c>
      <c r="F48" s="58">
        <v>0</v>
      </c>
      <c r="G48" s="58">
        <v>0</v>
      </c>
      <c r="H48" s="58">
        <v>0</v>
      </c>
      <c r="I48" s="58">
        <v>0</v>
      </c>
      <c r="J48" s="58">
        <v>0</v>
      </c>
      <c r="K48" s="58">
        <f>SUM(C48:J48)</f>
        <v>0</v>
      </c>
      <c r="L48" s="54"/>
    </row>
    <row r="49" spans="1:12" ht="9.75" customHeight="1" thickBot="1" x14ac:dyDescent="0.25">
      <c r="A49" s="2574" t="s">
        <v>86</v>
      </c>
      <c r="B49" s="2629"/>
      <c r="C49" s="441">
        <f>SUM(C41:C48)</f>
        <v>1</v>
      </c>
      <c r="D49" s="404">
        <f>SUM(D41:D48)</f>
        <v>0</v>
      </c>
      <c r="E49" s="404">
        <f>SUM(E41:E48)</f>
        <v>13</v>
      </c>
      <c r="F49" s="404">
        <f t="shared" ref="F49" si="10">SUM(F41:F48)</f>
        <v>2</v>
      </c>
      <c r="G49" s="404">
        <f t="shared" ref="G49" si="11">SUM(G41:G48)</f>
        <v>0</v>
      </c>
      <c r="H49" s="404">
        <f t="shared" ref="H49" si="12">SUM(H41:H48)</f>
        <v>366</v>
      </c>
      <c r="I49" s="404">
        <f t="shared" ref="I49" si="13">SUM(I41:I48)</f>
        <v>10</v>
      </c>
      <c r="J49" s="404">
        <f t="shared" ref="J49" si="14">SUM(J41:J48)</f>
        <v>0</v>
      </c>
      <c r="K49" s="404">
        <f t="shared" ref="K49" si="15">SUM(K41:K48)</f>
        <v>392</v>
      </c>
      <c r="L49" s="435"/>
    </row>
    <row r="50" spans="1:12" s="200" customFormat="1" ht="4.5" customHeight="1" x14ac:dyDescent="0.15">
      <c r="A50" s="277"/>
      <c r="B50" s="277"/>
      <c r="C50" s="442"/>
      <c r="D50" s="442"/>
      <c r="E50" s="442"/>
      <c r="F50" s="442"/>
      <c r="G50" s="442"/>
      <c r="H50" s="442"/>
      <c r="I50" s="442"/>
      <c r="J50" s="442"/>
      <c r="K50" s="442"/>
      <c r="L50" s="442"/>
    </row>
    <row r="51" spans="1:12" s="200" customFormat="1" ht="8.25" customHeight="1" x14ac:dyDescent="0.15">
      <c r="A51" s="433" t="s">
        <v>72</v>
      </c>
      <c r="B51" s="2361" t="s">
        <v>325</v>
      </c>
      <c r="C51" s="2361"/>
      <c r="D51" s="2361"/>
      <c r="E51" s="2361"/>
      <c r="F51" s="2361"/>
      <c r="G51" s="2361"/>
      <c r="H51" s="2361"/>
      <c r="I51" s="2361"/>
      <c r="J51" s="2361"/>
      <c r="K51" s="2361"/>
      <c r="L51" s="2361"/>
    </row>
    <row r="52" spans="1:12" s="200" customFormat="1" ht="8.25" customHeight="1" x14ac:dyDescent="0.15">
      <c r="A52" s="433" t="s">
        <v>74</v>
      </c>
      <c r="B52" s="2302" t="s">
        <v>326</v>
      </c>
      <c r="C52" s="2302"/>
      <c r="D52" s="2302"/>
      <c r="E52" s="2302"/>
      <c r="F52" s="2302"/>
      <c r="G52" s="2302"/>
      <c r="H52" s="2302"/>
      <c r="I52" s="2302"/>
      <c r="J52" s="2302"/>
      <c r="K52" s="2302"/>
      <c r="L52" s="2302"/>
    </row>
  </sheetData>
  <sheetProtection formatCells="0" formatColumns="0" formatRows="0" sort="0" autoFilter="0" pivotTables="0"/>
  <mergeCells count="43">
    <mergeCell ref="A17:B17"/>
    <mergeCell ref="B51:L51"/>
    <mergeCell ref="B52:L52"/>
    <mergeCell ref="A45:B45"/>
    <mergeCell ref="A46:B46"/>
    <mergeCell ref="A47:B47"/>
    <mergeCell ref="A48:B48"/>
    <mergeCell ref="A49:B49"/>
    <mergeCell ref="A40:B40"/>
    <mergeCell ref="A41:B41"/>
    <mergeCell ref="A42:B42"/>
    <mergeCell ref="A43:B43"/>
    <mergeCell ref="A44:B44"/>
    <mergeCell ref="C37:K37"/>
    <mergeCell ref="A19:B19"/>
    <mergeCell ref="C19:L19"/>
    <mergeCell ref="A2:K2"/>
    <mergeCell ref="A35:B35"/>
    <mergeCell ref="A1:L1"/>
    <mergeCell ref="C35:L35"/>
    <mergeCell ref="A3:B3"/>
    <mergeCell ref="C3:L3"/>
    <mergeCell ref="C5:K5"/>
    <mergeCell ref="A8:B8"/>
    <mergeCell ref="A9:B9"/>
    <mergeCell ref="A10:B10"/>
    <mergeCell ref="A11:B11"/>
    <mergeCell ref="A12:B12"/>
    <mergeCell ref="A13:B13"/>
    <mergeCell ref="A14:B14"/>
    <mergeCell ref="A15:B15"/>
    <mergeCell ref="A16:B16"/>
    <mergeCell ref="C21:K21"/>
    <mergeCell ref="A24:B24"/>
    <mergeCell ref="A25:B25"/>
    <mergeCell ref="A26:B26"/>
    <mergeCell ref="A27:B27"/>
    <mergeCell ref="A33:B33"/>
    <mergeCell ref="A28:B28"/>
    <mergeCell ref="A29:B29"/>
    <mergeCell ref="A30:B30"/>
    <mergeCell ref="A31:B31"/>
    <mergeCell ref="A32:B32"/>
  </mergeCells>
  <pageMargins left="0.5" right="0.5" top="0.5" bottom="0.5" header="0.3" footer="0.3"/>
  <pageSetup scale="9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Normal="100" zoomScaleSheetLayoutView="100" workbookViewId="0">
      <selection activeCell="A15" sqref="A15:I15"/>
    </sheetView>
  </sheetViews>
  <sheetFormatPr defaultColWidth="9.140625" defaultRowHeight="9" customHeight="1" x14ac:dyDescent="0.2"/>
  <cols>
    <col min="1" max="1" width="2.140625" style="1658" customWidth="1"/>
    <col min="2" max="2" width="68.140625" style="1658" customWidth="1"/>
    <col min="3" max="11" width="7.140625" style="1658" customWidth="1"/>
    <col min="12" max="12" width="1.28515625" style="1658" customWidth="1"/>
    <col min="13" max="13" width="9.140625" style="1658" customWidth="1"/>
    <col min="14" max="16384" width="9.140625" style="1658"/>
  </cols>
  <sheetData>
    <row r="1" spans="1:12" ht="15.75" customHeight="1" x14ac:dyDescent="0.25">
      <c r="A1" s="2253" t="s">
        <v>1225</v>
      </c>
      <c r="B1" s="2253"/>
      <c r="C1" s="2253"/>
      <c r="D1" s="2253"/>
      <c r="E1" s="2253"/>
      <c r="F1" s="2253"/>
      <c r="G1" s="2253"/>
      <c r="H1" s="2253"/>
      <c r="I1" s="2253"/>
      <c r="J1" s="2253"/>
      <c r="K1" s="2253"/>
      <c r="L1" s="2253"/>
    </row>
    <row r="2" spans="1:12" ht="9" customHeight="1" x14ac:dyDescent="0.2">
      <c r="A2" s="2636"/>
      <c r="B2" s="2636"/>
      <c r="C2" s="2636"/>
      <c r="D2" s="2636"/>
      <c r="E2" s="2636"/>
      <c r="F2" s="2636"/>
      <c r="G2" s="2636"/>
      <c r="H2" s="2636"/>
      <c r="I2" s="2636"/>
      <c r="J2" s="2636"/>
      <c r="K2" s="2636"/>
      <c r="L2" s="1661"/>
    </row>
    <row r="3" spans="1:12" ht="9.75" customHeight="1" x14ac:dyDescent="0.2">
      <c r="A3" s="2311" t="s">
        <v>1</v>
      </c>
      <c r="B3" s="2312"/>
      <c r="C3" s="2509" t="s">
        <v>106</v>
      </c>
      <c r="D3" s="2510"/>
      <c r="E3" s="2510"/>
      <c r="F3" s="2510"/>
      <c r="G3" s="2510"/>
      <c r="H3" s="2510"/>
      <c r="I3" s="2510"/>
      <c r="J3" s="2510"/>
      <c r="K3" s="2510"/>
      <c r="L3" s="2511"/>
    </row>
    <row r="4" spans="1:12" ht="9.75" customHeight="1" x14ac:dyDescent="0.2">
      <c r="C4" s="263" t="s">
        <v>3</v>
      </c>
      <c r="D4" s="263" t="s">
        <v>4</v>
      </c>
      <c r="E4" s="263" t="s">
        <v>5</v>
      </c>
      <c r="F4" s="263" t="s">
        <v>6</v>
      </c>
      <c r="G4" s="263" t="s">
        <v>7</v>
      </c>
      <c r="H4" s="263" t="s">
        <v>8</v>
      </c>
      <c r="I4" s="263" t="s">
        <v>9</v>
      </c>
      <c r="J4" s="263" t="s">
        <v>205</v>
      </c>
      <c r="K4" s="263" t="s">
        <v>206</v>
      </c>
      <c r="L4" s="264"/>
    </row>
    <row r="5" spans="1:12" ht="9.75" customHeight="1" x14ac:dyDescent="0.2">
      <c r="A5" s="40"/>
      <c r="B5" s="40"/>
      <c r="C5" s="2385" t="s">
        <v>208</v>
      </c>
      <c r="D5" s="2385"/>
      <c r="E5" s="2385"/>
      <c r="F5" s="2385"/>
      <c r="G5" s="2385"/>
      <c r="H5" s="2385"/>
      <c r="I5" s="2385"/>
      <c r="J5" s="2385"/>
      <c r="K5" s="2385"/>
      <c r="L5" s="44"/>
    </row>
    <row r="6" spans="1:12" ht="9.75" customHeight="1" x14ac:dyDescent="0.2">
      <c r="A6" s="40"/>
      <c r="B6" s="40"/>
      <c r="C6" s="1642"/>
      <c r="D6" s="1642"/>
      <c r="E6" s="1642"/>
      <c r="F6" s="1642"/>
      <c r="G6" s="1642"/>
      <c r="H6" s="1642"/>
      <c r="I6" s="1642"/>
      <c r="J6" s="1642"/>
      <c r="K6" s="1642" t="s">
        <v>322</v>
      </c>
      <c r="L6" s="1642"/>
    </row>
    <row r="7" spans="1:12" ht="9.75" customHeight="1" x14ac:dyDescent="0.2">
      <c r="A7" s="40"/>
      <c r="B7" s="40"/>
      <c r="C7" s="1642"/>
      <c r="D7" s="1642"/>
      <c r="E7" s="1642"/>
      <c r="F7" s="1642"/>
      <c r="G7" s="1642"/>
      <c r="H7" s="1642"/>
      <c r="I7" s="1642"/>
      <c r="J7" s="1642"/>
      <c r="K7" s="1642" t="s">
        <v>168</v>
      </c>
      <c r="L7" s="1642"/>
    </row>
    <row r="8" spans="1:12" ht="9.75" customHeight="1" x14ac:dyDescent="0.2">
      <c r="A8" s="2573" t="s">
        <v>323</v>
      </c>
      <c r="B8" s="2573"/>
      <c r="C8" s="265" t="s">
        <v>211</v>
      </c>
      <c r="D8" s="265" t="s">
        <v>212</v>
      </c>
      <c r="E8" s="265" t="s">
        <v>213</v>
      </c>
      <c r="F8" s="265" t="s">
        <v>215</v>
      </c>
      <c r="G8" s="265" t="s">
        <v>216</v>
      </c>
      <c r="H8" s="265" t="s">
        <v>217</v>
      </c>
      <c r="I8" s="265" t="s">
        <v>218</v>
      </c>
      <c r="J8" s="1649" t="s">
        <v>219</v>
      </c>
      <c r="K8" s="1649" t="s">
        <v>239</v>
      </c>
      <c r="L8" s="1642"/>
    </row>
    <row r="9" spans="1:12" ht="9.75" customHeight="1" x14ac:dyDescent="0.2">
      <c r="A9" s="2634" t="s">
        <v>324</v>
      </c>
      <c r="B9" s="2635"/>
      <c r="C9" s="436">
        <v>0</v>
      </c>
      <c r="D9" s="437">
        <v>0</v>
      </c>
      <c r="E9" s="437">
        <v>0</v>
      </c>
      <c r="F9" s="437">
        <v>0</v>
      </c>
      <c r="G9" s="437">
        <v>0</v>
      </c>
      <c r="H9" s="437">
        <v>0</v>
      </c>
      <c r="I9" s="437">
        <v>0</v>
      </c>
      <c r="J9" s="437">
        <v>0</v>
      </c>
      <c r="K9" s="437">
        <f>SUM(C9:J9)</f>
        <v>0</v>
      </c>
      <c r="L9" s="52"/>
    </row>
    <row r="10" spans="1:12" ht="9.75" customHeight="1" x14ac:dyDescent="0.2">
      <c r="A10" s="2630" t="s">
        <v>189</v>
      </c>
      <c r="B10" s="2631"/>
      <c r="C10" s="438">
        <v>0</v>
      </c>
      <c r="D10" s="439">
        <v>0</v>
      </c>
      <c r="E10" s="439">
        <v>0</v>
      </c>
      <c r="F10" s="439">
        <v>0</v>
      </c>
      <c r="G10" s="439">
        <v>0</v>
      </c>
      <c r="H10" s="439">
        <v>0</v>
      </c>
      <c r="I10" s="439">
        <v>0</v>
      </c>
      <c r="J10" s="439">
        <v>0</v>
      </c>
      <c r="K10" s="439">
        <f>SUM(C10:J10)</f>
        <v>0</v>
      </c>
      <c r="L10" s="59"/>
    </row>
    <row r="11" spans="1:12" ht="9.75" customHeight="1" x14ac:dyDescent="0.2">
      <c r="A11" s="2630" t="s">
        <v>190</v>
      </c>
      <c r="B11" s="2631"/>
      <c r="C11" s="438">
        <v>0</v>
      </c>
      <c r="D11" s="439">
        <v>0</v>
      </c>
      <c r="E11" s="439">
        <v>0</v>
      </c>
      <c r="F11" s="439">
        <v>0</v>
      </c>
      <c r="G11" s="439">
        <v>0</v>
      </c>
      <c r="H11" s="439">
        <v>0</v>
      </c>
      <c r="I11" s="439">
        <v>0</v>
      </c>
      <c r="J11" s="439">
        <v>0</v>
      </c>
      <c r="K11" s="439">
        <f t="shared" ref="K11:K15" si="0">SUM(C11:J11)</f>
        <v>0</v>
      </c>
      <c r="L11" s="59"/>
    </row>
    <row r="12" spans="1:12" ht="9.75" customHeight="1" x14ac:dyDescent="0.2">
      <c r="A12" s="2630" t="s">
        <v>191</v>
      </c>
      <c r="B12" s="2631"/>
      <c r="C12" s="438">
        <v>0</v>
      </c>
      <c r="D12" s="439">
        <v>0</v>
      </c>
      <c r="E12" s="439">
        <v>23</v>
      </c>
      <c r="F12" s="439">
        <v>0</v>
      </c>
      <c r="G12" s="439">
        <v>0</v>
      </c>
      <c r="H12" s="439">
        <v>0</v>
      </c>
      <c r="I12" s="439">
        <v>0</v>
      </c>
      <c r="J12" s="439">
        <v>0</v>
      </c>
      <c r="K12" s="439">
        <f t="shared" si="0"/>
        <v>23</v>
      </c>
      <c r="L12" s="59"/>
    </row>
    <row r="13" spans="1:12" ht="9.75" customHeight="1" x14ac:dyDescent="0.2">
      <c r="A13" s="2630" t="s">
        <v>192</v>
      </c>
      <c r="B13" s="2631"/>
      <c r="C13" s="438">
        <v>0</v>
      </c>
      <c r="D13" s="439">
        <v>0</v>
      </c>
      <c r="E13" s="439">
        <v>0</v>
      </c>
      <c r="F13" s="439">
        <v>0</v>
      </c>
      <c r="G13" s="439">
        <v>0</v>
      </c>
      <c r="H13" s="439">
        <v>0</v>
      </c>
      <c r="I13" s="439">
        <v>0</v>
      </c>
      <c r="J13" s="439">
        <v>0</v>
      </c>
      <c r="K13" s="439">
        <f t="shared" si="0"/>
        <v>0</v>
      </c>
      <c r="L13" s="59"/>
    </row>
    <row r="14" spans="1:12" ht="9.75" customHeight="1" x14ac:dyDescent="0.2">
      <c r="A14" s="2630" t="s">
        <v>193</v>
      </c>
      <c r="B14" s="2631"/>
      <c r="C14" s="438">
        <v>2</v>
      </c>
      <c r="D14" s="439">
        <v>0</v>
      </c>
      <c r="E14" s="439">
        <v>0</v>
      </c>
      <c r="F14" s="439">
        <v>0</v>
      </c>
      <c r="G14" s="439">
        <v>0</v>
      </c>
      <c r="H14" s="439">
        <v>282</v>
      </c>
      <c r="I14" s="439">
        <v>0</v>
      </c>
      <c r="J14" s="439">
        <v>0</v>
      </c>
      <c r="K14" s="439">
        <f t="shared" si="0"/>
        <v>284</v>
      </c>
      <c r="L14" s="59"/>
    </row>
    <row r="15" spans="1:12" ht="9.75" customHeight="1" x14ac:dyDescent="0.2">
      <c r="A15" s="2630" t="s">
        <v>194</v>
      </c>
      <c r="B15" s="2631"/>
      <c r="C15" s="438">
        <v>0</v>
      </c>
      <c r="D15" s="439">
        <v>0</v>
      </c>
      <c r="E15" s="439">
        <v>0</v>
      </c>
      <c r="F15" s="439">
        <v>0</v>
      </c>
      <c r="G15" s="439">
        <v>0</v>
      </c>
      <c r="H15" s="439">
        <v>0</v>
      </c>
      <c r="I15" s="439">
        <v>0</v>
      </c>
      <c r="J15" s="439">
        <v>0</v>
      </c>
      <c r="K15" s="439">
        <f t="shared" si="0"/>
        <v>0</v>
      </c>
      <c r="L15" s="59"/>
    </row>
    <row r="16" spans="1:12" ht="9.75" customHeight="1" x14ac:dyDescent="0.2">
      <c r="A16" s="2632" t="s">
        <v>57</v>
      </c>
      <c r="B16" s="2633"/>
      <c r="C16" s="440">
        <v>0</v>
      </c>
      <c r="D16" s="58">
        <v>0</v>
      </c>
      <c r="E16" s="58">
        <v>0</v>
      </c>
      <c r="F16" s="58">
        <v>0</v>
      </c>
      <c r="G16" s="58">
        <v>0</v>
      </c>
      <c r="H16" s="58">
        <v>0</v>
      </c>
      <c r="I16" s="58">
        <v>0</v>
      </c>
      <c r="J16" s="58">
        <v>0</v>
      </c>
      <c r="K16" s="58">
        <f>SUM(C16:J16)</f>
        <v>0</v>
      </c>
      <c r="L16" s="54"/>
    </row>
    <row r="17" spans="1:12" ht="9.75" customHeight="1" thickBot="1" x14ac:dyDescent="0.25">
      <c r="A17" s="2574" t="s">
        <v>86</v>
      </c>
      <c r="B17" s="2629"/>
      <c r="C17" s="441">
        <f>SUM(C9:C16)</f>
        <v>2</v>
      </c>
      <c r="D17" s="404">
        <f>SUM(D9:D16)</f>
        <v>0</v>
      </c>
      <c r="E17" s="404">
        <f>SUM(E9:E16)</f>
        <v>23</v>
      </c>
      <c r="F17" s="404">
        <f t="shared" ref="F17:K17" si="1">SUM(F9:F16)</f>
        <v>0</v>
      </c>
      <c r="G17" s="404">
        <f t="shared" si="1"/>
        <v>0</v>
      </c>
      <c r="H17" s="404">
        <f t="shared" si="1"/>
        <v>282</v>
      </c>
      <c r="I17" s="404">
        <f t="shared" si="1"/>
        <v>0</v>
      </c>
      <c r="J17" s="404">
        <f t="shared" si="1"/>
        <v>0</v>
      </c>
      <c r="K17" s="404">
        <f t="shared" si="1"/>
        <v>307</v>
      </c>
      <c r="L17" s="435"/>
    </row>
    <row r="18" spans="1:12" ht="9.75" hidden="1" customHeight="1" x14ac:dyDescent="0.25">
      <c r="A18" s="1643"/>
      <c r="B18" s="1643"/>
      <c r="C18" s="1643"/>
      <c r="D18" s="1643"/>
      <c r="E18" s="1643"/>
      <c r="F18" s="1643"/>
      <c r="G18" s="1643"/>
      <c r="H18" s="1643"/>
      <c r="I18" s="1643"/>
      <c r="J18" s="1643"/>
      <c r="K18" s="1643"/>
      <c r="L18" s="1643"/>
    </row>
    <row r="19" spans="1:12" ht="9.75" hidden="1" customHeight="1" x14ac:dyDescent="0.2">
      <c r="A19" s="2311" t="s">
        <v>1</v>
      </c>
      <c r="B19" s="2312"/>
      <c r="C19" s="2509" t="s">
        <v>106</v>
      </c>
      <c r="D19" s="2510"/>
      <c r="E19" s="2510"/>
      <c r="F19" s="2510"/>
      <c r="G19" s="2510"/>
      <c r="H19" s="2510"/>
      <c r="I19" s="2510"/>
      <c r="J19" s="2510"/>
      <c r="K19" s="2510"/>
      <c r="L19" s="2511"/>
    </row>
    <row r="20" spans="1:12" ht="9.75" hidden="1" customHeight="1" x14ac:dyDescent="0.2">
      <c r="C20" s="263" t="s">
        <v>3</v>
      </c>
      <c r="D20" s="263" t="s">
        <v>4</v>
      </c>
      <c r="E20" s="263" t="s">
        <v>5</v>
      </c>
      <c r="F20" s="263" t="s">
        <v>6</v>
      </c>
      <c r="G20" s="263" t="s">
        <v>7</v>
      </c>
      <c r="H20" s="263" t="s">
        <v>8</v>
      </c>
      <c r="I20" s="263" t="s">
        <v>9</v>
      </c>
      <c r="J20" s="263" t="s">
        <v>205</v>
      </c>
      <c r="K20" s="263" t="s">
        <v>206</v>
      </c>
      <c r="L20" s="264"/>
    </row>
    <row r="21" spans="1:12" ht="9.75" hidden="1" customHeight="1" x14ac:dyDescent="0.2">
      <c r="A21" s="40"/>
      <c r="B21" s="40"/>
      <c r="C21" s="2385" t="s">
        <v>208</v>
      </c>
      <c r="D21" s="2385"/>
      <c r="E21" s="2385"/>
      <c r="F21" s="2385"/>
      <c r="G21" s="2385"/>
      <c r="H21" s="2385"/>
      <c r="I21" s="2385"/>
      <c r="J21" s="2385"/>
      <c r="K21" s="2385"/>
      <c r="L21" s="44"/>
    </row>
    <row r="22" spans="1:12" ht="9.75" hidden="1" customHeight="1" x14ac:dyDescent="0.2">
      <c r="A22" s="40"/>
      <c r="B22" s="40"/>
      <c r="C22" s="1642"/>
      <c r="D22" s="1642"/>
      <c r="E22" s="1642"/>
      <c r="F22" s="1642"/>
      <c r="G22" s="1642"/>
      <c r="H22" s="1642"/>
      <c r="I22" s="1642"/>
      <c r="J22" s="1642"/>
      <c r="K22" s="1642" t="s">
        <v>322</v>
      </c>
      <c r="L22" s="1642"/>
    </row>
    <row r="23" spans="1:12" ht="9.75" hidden="1" customHeight="1" x14ac:dyDescent="0.2">
      <c r="A23" s="40"/>
      <c r="B23" s="40"/>
      <c r="C23" s="1642"/>
      <c r="D23" s="1642"/>
      <c r="E23" s="1642"/>
      <c r="F23" s="1642"/>
      <c r="G23" s="1642"/>
      <c r="H23" s="1642"/>
      <c r="I23" s="1642"/>
      <c r="J23" s="1642"/>
      <c r="K23" s="1642" t="s">
        <v>168</v>
      </c>
      <c r="L23" s="1642"/>
    </row>
    <row r="24" spans="1:12" ht="9.75" hidden="1" customHeight="1" x14ac:dyDescent="0.2">
      <c r="A24" s="2573" t="s">
        <v>323</v>
      </c>
      <c r="B24" s="2573"/>
      <c r="C24" s="265" t="s">
        <v>211</v>
      </c>
      <c r="D24" s="265" t="s">
        <v>212</v>
      </c>
      <c r="E24" s="265" t="s">
        <v>213</v>
      </c>
      <c r="F24" s="265" t="s">
        <v>215</v>
      </c>
      <c r="G24" s="265" t="s">
        <v>216</v>
      </c>
      <c r="H24" s="265" t="s">
        <v>217</v>
      </c>
      <c r="I24" s="265" t="s">
        <v>218</v>
      </c>
      <c r="J24" s="1649" t="s">
        <v>219</v>
      </c>
      <c r="K24" s="1649" t="s">
        <v>239</v>
      </c>
      <c r="L24" s="1642"/>
    </row>
    <row r="25" spans="1:12" ht="9.75" hidden="1" customHeight="1" x14ac:dyDescent="0.2">
      <c r="A25" s="2634" t="s">
        <v>324</v>
      </c>
      <c r="B25" s="2635"/>
      <c r="C25" s="436">
        <v>0</v>
      </c>
      <c r="D25" s="437">
        <v>0</v>
      </c>
      <c r="E25" s="437">
        <v>0</v>
      </c>
      <c r="F25" s="437">
        <v>0</v>
      </c>
      <c r="G25" s="437">
        <v>0</v>
      </c>
      <c r="H25" s="437">
        <v>0</v>
      </c>
      <c r="I25" s="437">
        <v>0</v>
      </c>
      <c r="J25" s="437">
        <v>0</v>
      </c>
      <c r="K25" s="437">
        <f>SUM(C25:J25)</f>
        <v>0</v>
      </c>
      <c r="L25" s="52"/>
    </row>
    <row r="26" spans="1:12" ht="9.75" hidden="1" customHeight="1" x14ac:dyDescent="0.2">
      <c r="A26" s="2630" t="s">
        <v>189</v>
      </c>
      <c r="B26" s="2631"/>
      <c r="C26" s="438">
        <v>0</v>
      </c>
      <c r="D26" s="439">
        <v>0</v>
      </c>
      <c r="E26" s="439">
        <v>0</v>
      </c>
      <c r="F26" s="439">
        <v>0</v>
      </c>
      <c r="G26" s="439">
        <v>0</v>
      </c>
      <c r="H26" s="439">
        <v>0</v>
      </c>
      <c r="I26" s="439">
        <v>0</v>
      </c>
      <c r="J26" s="439">
        <v>0</v>
      </c>
      <c r="K26" s="439">
        <f>SUM(C26:J26)</f>
        <v>0</v>
      </c>
      <c r="L26" s="59"/>
    </row>
    <row r="27" spans="1:12" ht="9.75" hidden="1" customHeight="1" x14ac:dyDescent="0.2">
      <c r="A27" s="2630" t="s">
        <v>190</v>
      </c>
      <c r="B27" s="2631"/>
      <c r="C27" s="438">
        <v>0</v>
      </c>
      <c r="D27" s="439">
        <v>0</v>
      </c>
      <c r="E27" s="439">
        <v>0</v>
      </c>
      <c r="F27" s="439">
        <v>0</v>
      </c>
      <c r="G27" s="439">
        <v>0</v>
      </c>
      <c r="H27" s="439">
        <v>0</v>
      </c>
      <c r="I27" s="439">
        <v>0</v>
      </c>
      <c r="J27" s="439">
        <v>0</v>
      </c>
      <c r="K27" s="439">
        <f t="shared" ref="K27:K31" si="2">SUM(C27:J27)</f>
        <v>0</v>
      </c>
      <c r="L27" s="59"/>
    </row>
    <row r="28" spans="1:12" ht="9.75" hidden="1" customHeight="1" x14ac:dyDescent="0.2">
      <c r="A28" s="2630" t="s">
        <v>191</v>
      </c>
      <c r="B28" s="2631"/>
      <c r="C28" s="438">
        <v>0</v>
      </c>
      <c r="D28" s="439">
        <v>0</v>
      </c>
      <c r="E28" s="439">
        <v>23</v>
      </c>
      <c r="F28" s="439">
        <v>0</v>
      </c>
      <c r="G28" s="439">
        <v>0</v>
      </c>
      <c r="H28" s="439">
        <v>0</v>
      </c>
      <c r="I28" s="439">
        <v>0</v>
      </c>
      <c r="J28" s="439">
        <v>0</v>
      </c>
      <c r="K28" s="439">
        <f t="shared" si="2"/>
        <v>23</v>
      </c>
      <c r="L28" s="59"/>
    </row>
    <row r="29" spans="1:12" ht="9.75" hidden="1" customHeight="1" x14ac:dyDescent="0.2">
      <c r="A29" s="2630" t="s">
        <v>192</v>
      </c>
      <c r="B29" s="2631"/>
      <c r="C29" s="438">
        <v>0</v>
      </c>
      <c r="D29" s="439">
        <v>0</v>
      </c>
      <c r="E29" s="439">
        <v>0</v>
      </c>
      <c r="F29" s="439">
        <v>0</v>
      </c>
      <c r="G29" s="439">
        <v>0</v>
      </c>
      <c r="H29" s="439">
        <v>0</v>
      </c>
      <c r="I29" s="439">
        <v>0</v>
      </c>
      <c r="J29" s="439">
        <v>0</v>
      </c>
      <c r="K29" s="439">
        <f t="shared" si="2"/>
        <v>0</v>
      </c>
      <c r="L29" s="59"/>
    </row>
    <row r="30" spans="1:12" ht="9.75" hidden="1" customHeight="1" x14ac:dyDescent="0.2">
      <c r="A30" s="2630" t="s">
        <v>193</v>
      </c>
      <c r="B30" s="2631"/>
      <c r="C30" s="438">
        <v>2</v>
      </c>
      <c r="D30" s="439">
        <v>0</v>
      </c>
      <c r="E30" s="439">
        <v>0</v>
      </c>
      <c r="F30" s="439">
        <v>0</v>
      </c>
      <c r="G30" s="439">
        <v>0</v>
      </c>
      <c r="H30" s="439">
        <v>282</v>
      </c>
      <c r="I30" s="439">
        <v>0</v>
      </c>
      <c r="J30" s="439">
        <v>0</v>
      </c>
      <c r="K30" s="439">
        <f t="shared" si="2"/>
        <v>284</v>
      </c>
      <c r="L30" s="59"/>
    </row>
    <row r="31" spans="1:12" ht="9.75" hidden="1" customHeight="1" x14ac:dyDescent="0.2">
      <c r="A31" s="2630" t="s">
        <v>194</v>
      </c>
      <c r="B31" s="2631"/>
      <c r="C31" s="438">
        <v>0</v>
      </c>
      <c r="D31" s="439">
        <v>0</v>
      </c>
      <c r="E31" s="439">
        <v>0</v>
      </c>
      <c r="F31" s="439">
        <v>0</v>
      </c>
      <c r="G31" s="439">
        <v>0</v>
      </c>
      <c r="H31" s="439">
        <v>0</v>
      </c>
      <c r="I31" s="439">
        <v>0</v>
      </c>
      <c r="J31" s="439">
        <v>0</v>
      </c>
      <c r="K31" s="439">
        <f t="shared" si="2"/>
        <v>0</v>
      </c>
      <c r="L31" s="59"/>
    </row>
    <row r="32" spans="1:12" ht="9.75" hidden="1" customHeight="1" x14ac:dyDescent="0.2">
      <c r="A32" s="2632" t="s">
        <v>57</v>
      </c>
      <c r="B32" s="2633"/>
      <c r="C32" s="440">
        <v>0</v>
      </c>
      <c r="D32" s="58">
        <v>0</v>
      </c>
      <c r="E32" s="58">
        <v>0</v>
      </c>
      <c r="F32" s="58">
        <v>0</v>
      </c>
      <c r="G32" s="58">
        <v>0</v>
      </c>
      <c r="H32" s="58">
        <v>0</v>
      </c>
      <c r="I32" s="58">
        <v>0</v>
      </c>
      <c r="J32" s="58">
        <v>0</v>
      </c>
      <c r="K32" s="58">
        <f>SUM(C32:J32)</f>
        <v>0</v>
      </c>
      <c r="L32" s="54"/>
    </row>
    <row r="33" spans="1:27" ht="9.75" hidden="1" customHeight="1" thickBot="1" x14ac:dyDescent="0.25">
      <c r="A33" s="2574" t="s">
        <v>86</v>
      </c>
      <c r="B33" s="2629"/>
      <c r="C33" s="441">
        <f>SUM(C25:C32)</f>
        <v>2</v>
      </c>
      <c r="D33" s="404">
        <f>SUM(D25:D32)</f>
        <v>0</v>
      </c>
      <c r="E33" s="404">
        <f>SUM(E25:E32)</f>
        <v>23</v>
      </c>
      <c r="F33" s="404">
        <f t="shared" ref="F33" si="3">SUM(F25:F32)</f>
        <v>0</v>
      </c>
      <c r="G33" s="404">
        <f t="shared" ref="G33" si="4">SUM(G25:G32)</f>
        <v>0</v>
      </c>
      <c r="H33" s="404">
        <f t="shared" ref="H33" si="5">SUM(H25:H32)</f>
        <v>282</v>
      </c>
      <c r="I33" s="404">
        <f t="shared" ref="I33" si="6">SUM(I25:I32)</f>
        <v>0</v>
      </c>
      <c r="J33" s="404">
        <f t="shared" ref="J33" si="7">SUM(J25:J32)</f>
        <v>0</v>
      </c>
      <c r="K33" s="404">
        <f t="shared" ref="K33" si="8">SUM(K25:K32)</f>
        <v>307</v>
      </c>
      <c r="L33" s="435"/>
    </row>
    <row r="34" spans="1:27" s="200" customFormat="1" ht="4.5" customHeight="1" x14ac:dyDescent="0.15">
      <c r="A34" s="1633"/>
      <c r="B34" s="1633"/>
      <c r="C34" s="442"/>
      <c r="D34" s="442"/>
      <c r="E34" s="442"/>
      <c r="F34" s="442"/>
      <c r="G34" s="442"/>
      <c r="H34" s="442"/>
      <c r="I34" s="442"/>
      <c r="J34" s="442"/>
      <c r="K34" s="442"/>
      <c r="L34" s="442"/>
    </row>
    <row r="35" spans="1:27" s="691" customFormat="1" ht="7.5" customHeight="1" x14ac:dyDescent="0.15">
      <c r="A35" s="2602" t="s">
        <v>1224</v>
      </c>
      <c r="B35" s="2602"/>
      <c r="C35" s="2602"/>
      <c r="D35" s="2602"/>
      <c r="E35" s="2602"/>
      <c r="F35" s="2602"/>
      <c r="G35" s="2602"/>
      <c r="H35" s="2602"/>
      <c r="I35" s="2602"/>
      <c r="J35" s="2602"/>
      <c r="K35" s="2602"/>
      <c r="L35" s="2602"/>
      <c r="M35" s="1762"/>
      <c r="N35" s="1762"/>
      <c r="O35" s="1762"/>
      <c r="P35" s="1762"/>
      <c r="Q35" s="1762"/>
      <c r="R35" s="1762"/>
      <c r="S35" s="1762"/>
      <c r="T35" s="1762"/>
      <c r="U35" s="1762"/>
      <c r="V35" s="1762"/>
      <c r="W35" s="1762"/>
      <c r="X35" s="1762"/>
      <c r="Y35" s="1762"/>
      <c r="Z35" s="1762"/>
      <c r="AA35" s="1762"/>
    </row>
  </sheetData>
  <sheetProtection formatCells="0" formatColumns="0" formatRows="0" sort="0" autoFilter="0" pivotTables="0"/>
  <mergeCells count="29">
    <mergeCell ref="A35:L35"/>
    <mergeCell ref="A29:B29"/>
    <mergeCell ref="A30:B30"/>
    <mergeCell ref="A31:B31"/>
    <mergeCell ref="A32:B32"/>
    <mergeCell ref="A33:B33"/>
    <mergeCell ref="C21:K21"/>
    <mergeCell ref="A24:B24"/>
    <mergeCell ref="A25:B25"/>
    <mergeCell ref="A26:B26"/>
    <mergeCell ref="A27:B27"/>
    <mergeCell ref="A28:B28"/>
    <mergeCell ref="A14:B14"/>
    <mergeCell ref="A15:B15"/>
    <mergeCell ref="A16:B16"/>
    <mergeCell ref="A17:B17"/>
    <mergeCell ref="A19:B19"/>
    <mergeCell ref="C19:L19"/>
    <mergeCell ref="A8:B8"/>
    <mergeCell ref="A9:B9"/>
    <mergeCell ref="A10:B10"/>
    <mergeCell ref="A11:B11"/>
    <mergeCell ref="A12:B12"/>
    <mergeCell ref="A13:B13"/>
    <mergeCell ref="A3:B3"/>
    <mergeCell ref="C3:L3"/>
    <mergeCell ref="C5:K5"/>
    <mergeCell ref="A1:L1"/>
    <mergeCell ref="A2:K2"/>
  </mergeCells>
  <pageMargins left="0.5" right="0.5" top="0.5" bottom="0.5" header="0.3" footer="0.3"/>
  <pageSetup scale="9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zoomScaleSheetLayoutView="100" workbookViewId="0">
      <selection activeCell="O45" sqref="O45"/>
    </sheetView>
  </sheetViews>
  <sheetFormatPr defaultColWidth="9.140625" defaultRowHeight="9" customHeight="1" x14ac:dyDescent="0.2"/>
  <cols>
    <col min="1" max="1" width="2.140625" style="37" customWidth="1"/>
    <col min="2" max="2" width="70.28515625" style="37" customWidth="1"/>
    <col min="3" max="5" width="8.5703125" style="37" customWidth="1"/>
    <col min="6" max="6" width="1.7109375" style="37" customWidth="1"/>
    <col min="7" max="8" width="8.5703125" style="37" customWidth="1"/>
    <col min="9" max="9" width="1.7109375" style="37" customWidth="1"/>
    <col min="10" max="11" width="8.5703125" style="37" customWidth="1"/>
    <col min="12" max="12" width="1.28515625" style="37" customWidth="1"/>
    <col min="13" max="13" width="9.140625" style="37" customWidth="1"/>
    <col min="14" max="16384" width="9.140625" style="37"/>
  </cols>
  <sheetData>
    <row r="1" spans="1:15" ht="14.25" customHeight="1" x14ac:dyDescent="0.25">
      <c r="A1" s="2253" t="s">
        <v>327</v>
      </c>
      <c r="B1" s="2253"/>
      <c r="C1" s="2253"/>
      <c r="D1" s="2253"/>
      <c r="E1" s="2253"/>
      <c r="F1" s="2253"/>
      <c r="G1" s="2253"/>
      <c r="H1" s="2253"/>
      <c r="I1" s="2253"/>
      <c r="J1" s="2253"/>
      <c r="K1" s="2253"/>
      <c r="L1" s="2253"/>
    </row>
    <row r="2" spans="1:15" ht="9" customHeight="1" x14ac:dyDescent="0.25">
      <c r="A2" s="2381"/>
      <c r="B2" s="2381"/>
      <c r="C2" s="2381"/>
      <c r="D2" s="2381"/>
      <c r="E2" s="2381"/>
      <c r="F2" s="2381"/>
      <c r="G2" s="2381"/>
      <c r="H2" s="2381"/>
      <c r="I2" s="2381"/>
      <c r="J2" s="2381"/>
      <c r="K2" s="2381"/>
      <c r="L2" s="38"/>
    </row>
    <row r="3" spans="1:15" ht="10.5" customHeight="1" x14ac:dyDescent="0.2">
      <c r="A3" s="2638" t="s">
        <v>1</v>
      </c>
      <c r="B3" s="2639"/>
      <c r="C3" s="2512" t="s">
        <v>1220</v>
      </c>
      <c r="D3" s="2513"/>
      <c r="E3" s="2513"/>
      <c r="F3" s="2513"/>
      <c r="G3" s="2513"/>
      <c r="H3" s="2513"/>
      <c r="I3" s="2513"/>
      <c r="J3" s="2513"/>
      <c r="K3" s="2513"/>
      <c r="L3" s="2514"/>
    </row>
    <row r="4" spans="1:15" ht="10.5" customHeight="1" x14ac:dyDescent="0.2">
      <c r="A4" s="443"/>
      <c r="B4" s="444"/>
      <c r="C4" s="204" t="s">
        <v>3</v>
      </c>
      <c r="D4" s="204" t="s">
        <v>4</v>
      </c>
      <c r="E4" s="204" t="s">
        <v>5</v>
      </c>
      <c r="F4" s="204"/>
      <c r="G4" s="204" t="s">
        <v>6</v>
      </c>
      <c r="H4" s="204" t="s">
        <v>7</v>
      </c>
      <c r="I4" s="204"/>
      <c r="J4" s="204" t="s">
        <v>8</v>
      </c>
      <c r="K4" s="204" t="s">
        <v>9</v>
      </c>
      <c r="L4" s="445"/>
    </row>
    <row r="5" spans="1:15" ht="10.5" customHeight="1" x14ac:dyDescent="0.2">
      <c r="A5" s="409"/>
      <c r="B5" s="409"/>
      <c r="C5" s="205" t="s">
        <v>300</v>
      </c>
      <c r="D5" s="205" t="s">
        <v>233</v>
      </c>
      <c r="E5" s="446" t="s">
        <v>328</v>
      </c>
      <c r="F5" s="205"/>
      <c r="G5" s="205" t="s">
        <v>233</v>
      </c>
      <c r="H5" s="205" t="s">
        <v>233</v>
      </c>
      <c r="I5" s="205"/>
      <c r="J5" s="408"/>
      <c r="K5" s="205" t="s">
        <v>109</v>
      </c>
      <c r="L5" s="445"/>
    </row>
    <row r="6" spans="1:15" ht="10.5" customHeight="1" x14ac:dyDescent="0.2">
      <c r="A6" s="409"/>
      <c r="B6" s="444" t="s">
        <v>238</v>
      </c>
      <c r="C6" s="205" t="s">
        <v>304</v>
      </c>
      <c r="D6" s="205" t="s">
        <v>243</v>
      </c>
      <c r="E6" s="446" t="s">
        <v>244</v>
      </c>
      <c r="F6" s="1610" t="s">
        <v>72</v>
      </c>
      <c r="G6" s="205" t="s">
        <v>245</v>
      </c>
      <c r="H6" s="205" t="s">
        <v>246</v>
      </c>
      <c r="I6" s="1610" t="s">
        <v>74</v>
      </c>
      <c r="J6" s="205" t="s">
        <v>109</v>
      </c>
      <c r="K6" s="205" t="s">
        <v>187</v>
      </c>
      <c r="L6" s="445"/>
    </row>
    <row r="7" spans="1:15" ht="10.5" customHeight="1" x14ac:dyDescent="0.2">
      <c r="A7" s="2573"/>
      <c r="B7" s="2573"/>
      <c r="C7" s="447"/>
      <c r="D7" s="448"/>
      <c r="E7" s="448"/>
      <c r="F7" s="448"/>
      <c r="G7" s="448"/>
      <c r="H7" s="448"/>
      <c r="I7" s="448"/>
      <c r="J7" s="448"/>
      <c r="K7" s="448"/>
      <c r="L7" s="449"/>
    </row>
    <row r="8" spans="1:15" ht="10.5" customHeight="1" x14ac:dyDescent="0.2">
      <c r="A8" s="2573" t="s">
        <v>250</v>
      </c>
      <c r="B8" s="2573"/>
      <c r="C8" s="450"/>
      <c r="D8" s="205"/>
      <c r="E8" s="205"/>
      <c r="F8" s="205"/>
      <c r="G8" s="205"/>
      <c r="H8" s="205"/>
      <c r="I8" s="205"/>
      <c r="J8" s="205"/>
      <c r="K8" s="205"/>
      <c r="L8" s="451"/>
    </row>
    <row r="9" spans="1:15" ht="10.5" customHeight="1" x14ac:dyDescent="0.2">
      <c r="A9" s="409"/>
      <c r="B9" s="452" t="s">
        <v>251</v>
      </c>
      <c r="C9" s="2058">
        <v>9690</v>
      </c>
      <c r="D9" s="2168">
        <v>7.0000000000000007E-2</v>
      </c>
      <c r="E9" s="2059">
        <v>974</v>
      </c>
      <c r="F9" s="2060"/>
      <c r="G9" s="2059">
        <v>21</v>
      </c>
      <c r="H9" s="2167">
        <v>1.7</v>
      </c>
      <c r="I9" s="2060"/>
      <c r="J9" s="2059">
        <v>940</v>
      </c>
      <c r="K9" s="2059">
        <v>10</v>
      </c>
      <c r="L9" s="453"/>
      <c r="N9" s="2232"/>
      <c r="O9" s="2225"/>
    </row>
    <row r="10" spans="1:15" ht="10.5" customHeight="1" x14ac:dyDescent="0.2">
      <c r="A10" s="40"/>
      <c r="B10" s="454" t="s">
        <v>252</v>
      </c>
      <c r="C10" s="2058">
        <v>3943</v>
      </c>
      <c r="D10" s="2168">
        <v>0.18</v>
      </c>
      <c r="E10" s="2059">
        <v>660</v>
      </c>
      <c r="F10" s="2060"/>
      <c r="G10" s="2059">
        <v>35</v>
      </c>
      <c r="H10" s="2167">
        <v>1.4</v>
      </c>
      <c r="I10" s="2060"/>
      <c r="J10" s="2059">
        <v>1221</v>
      </c>
      <c r="K10" s="2059">
        <v>31</v>
      </c>
      <c r="L10" s="453"/>
      <c r="N10" s="2232"/>
      <c r="O10" s="2225"/>
    </row>
    <row r="11" spans="1:15" ht="10.5" customHeight="1" x14ac:dyDescent="0.2">
      <c r="A11" s="40"/>
      <c r="B11" s="454" t="s">
        <v>253</v>
      </c>
      <c r="C11" s="2058">
        <v>1830</v>
      </c>
      <c r="D11" s="2168">
        <v>0.33</v>
      </c>
      <c r="E11" s="2059">
        <v>355</v>
      </c>
      <c r="F11" s="2060"/>
      <c r="G11" s="2059">
        <v>34</v>
      </c>
      <c r="H11" s="2167">
        <v>3</v>
      </c>
      <c r="I11" s="2060"/>
      <c r="J11" s="2059">
        <v>824</v>
      </c>
      <c r="K11" s="2059">
        <v>45</v>
      </c>
      <c r="L11" s="453"/>
      <c r="N11" s="2232"/>
      <c r="O11" s="2225"/>
    </row>
    <row r="12" spans="1:15" ht="10.5" customHeight="1" x14ac:dyDescent="0.2">
      <c r="A12" s="40"/>
      <c r="B12" s="454" t="s">
        <v>254</v>
      </c>
      <c r="C12" s="2058">
        <v>2942</v>
      </c>
      <c r="D12" s="2168">
        <v>0.63</v>
      </c>
      <c r="E12" s="2059">
        <v>758</v>
      </c>
      <c r="F12" s="2060"/>
      <c r="G12" s="2059">
        <v>30</v>
      </c>
      <c r="H12" s="2167">
        <v>1.8</v>
      </c>
      <c r="I12" s="2060"/>
      <c r="J12" s="2059">
        <v>1483</v>
      </c>
      <c r="K12" s="2059">
        <v>50</v>
      </c>
      <c r="L12" s="453"/>
      <c r="N12" s="2232"/>
      <c r="O12" s="2225"/>
    </row>
    <row r="13" spans="1:15" ht="10.5" customHeight="1" x14ac:dyDescent="0.2">
      <c r="A13" s="40"/>
      <c r="B13" s="454" t="s">
        <v>329</v>
      </c>
      <c r="C13" s="2058">
        <v>2521</v>
      </c>
      <c r="D13" s="2168">
        <v>1.78</v>
      </c>
      <c r="E13" s="2059">
        <v>890</v>
      </c>
      <c r="F13" s="2060"/>
      <c r="G13" s="2059">
        <v>29</v>
      </c>
      <c r="H13" s="2167">
        <v>1.2</v>
      </c>
      <c r="I13" s="2060"/>
      <c r="J13" s="2059">
        <v>1798</v>
      </c>
      <c r="K13" s="2059">
        <v>71</v>
      </c>
      <c r="L13" s="453"/>
      <c r="N13" s="2232"/>
      <c r="O13" s="2225"/>
    </row>
    <row r="14" spans="1:15" ht="10.5" customHeight="1" x14ac:dyDescent="0.2">
      <c r="A14" s="40"/>
      <c r="B14" s="454" t="s">
        <v>256</v>
      </c>
      <c r="C14" s="2058">
        <v>357</v>
      </c>
      <c r="D14" s="2168">
        <v>7.25</v>
      </c>
      <c r="E14" s="2059">
        <v>471</v>
      </c>
      <c r="F14" s="2060"/>
      <c r="G14" s="2059">
        <v>33</v>
      </c>
      <c r="H14" s="2167">
        <v>0.8</v>
      </c>
      <c r="I14" s="2060"/>
      <c r="J14" s="2059">
        <v>482</v>
      </c>
      <c r="K14" s="2059">
        <v>135</v>
      </c>
      <c r="L14" s="453"/>
      <c r="N14" s="2232"/>
      <c r="O14" s="2225"/>
    </row>
    <row r="15" spans="1:15" ht="10.5" customHeight="1" x14ac:dyDescent="0.2">
      <c r="A15" s="40"/>
      <c r="B15" s="454" t="s">
        <v>257</v>
      </c>
      <c r="C15" s="2058">
        <v>69</v>
      </c>
      <c r="D15" s="2168">
        <v>21.99</v>
      </c>
      <c r="E15" s="2059">
        <v>75</v>
      </c>
      <c r="F15" s="2060"/>
      <c r="G15" s="2059">
        <v>21</v>
      </c>
      <c r="H15" s="2167">
        <v>0.9</v>
      </c>
      <c r="I15" s="2060"/>
      <c r="J15" s="2059">
        <v>82</v>
      </c>
      <c r="K15" s="2059">
        <v>119</v>
      </c>
      <c r="L15" s="453"/>
      <c r="N15" s="2232"/>
      <c r="O15" s="2225"/>
    </row>
    <row r="16" spans="1:15" ht="10.5" customHeight="1" x14ac:dyDescent="0.2">
      <c r="A16" s="40"/>
      <c r="B16" s="455" t="s">
        <v>258</v>
      </c>
      <c r="C16" s="2058">
        <v>10</v>
      </c>
      <c r="D16" s="2168">
        <v>100</v>
      </c>
      <c r="E16" s="2059">
        <v>6</v>
      </c>
      <c r="F16" s="2060"/>
      <c r="G16" s="2059">
        <v>39</v>
      </c>
      <c r="H16" s="2167">
        <v>3.5</v>
      </c>
      <c r="I16" s="2060"/>
      <c r="J16" s="2059">
        <v>50</v>
      </c>
      <c r="K16" s="56">
        <v>500</v>
      </c>
      <c r="L16" s="456"/>
      <c r="N16" s="2232"/>
      <c r="O16" s="2225"/>
    </row>
    <row r="17" spans="1:15" ht="10.5" customHeight="1" x14ac:dyDescent="0.2">
      <c r="A17" s="2309"/>
      <c r="B17" s="2642"/>
      <c r="C17" s="1964">
        <f>SUM(C9:C16)</f>
        <v>21362</v>
      </c>
      <c r="D17" s="2172">
        <v>0.63</v>
      </c>
      <c r="E17" s="2061">
        <f>SUM(E9:E16)</f>
        <v>4189</v>
      </c>
      <c r="F17" s="2062"/>
      <c r="G17" s="2061">
        <v>27</v>
      </c>
      <c r="H17" s="2169">
        <v>1.7</v>
      </c>
      <c r="I17" s="2062"/>
      <c r="J17" s="2061">
        <f>SUM(J9:J16)</f>
        <v>6880</v>
      </c>
      <c r="K17" s="2175">
        <v>32</v>
      </c>
      <c r="L17" s="457"/>
      <c r="N17" s="2232"/>
      <c r="O17" s="2225"/>
    </row>
    <row r="18" spans="1:15" ht="10.5" customHeight="1" x14ac:dyDescent="0.2">
      <c r="A18" s="2573" t="s">
        <v>259</v>
      </c>
      <c r="B18" s="2637"/>
      <c r="C18" s="2022"/>
      <c r="D18" s="2173"/>
      <c r="E18" s="1994"/>
      <c r="F18" s="2063"/>
      <c r="G18" s="1994"/>
      <c r="H18" s="2170"/>
      <c r="I18" s="2063"/>
      <c r="J18" s="1994"/>
      <c r="K18" s="1994"/>
      <c r="L18" s="459"/>
      <c r="N18" s="2232"/>
      <c r="O18" s="2225"/>
    </row>
    <row r="19" spans="1:15" ht="10.5" customHeight="1" x14ac:dyDescent="0.2">
      <c r="A19" s="409"/>
      <c r="B19" s="452" t="s">
        <v>251</v>
      </c>
      <c r="C19" s="2058">
        <v>4099</v>
      </c>
      <c r="D19" s="2168">
        <v>0.02</v>
      </c>
      <c r="E19" s="2059">
        <v>87</v>
      </c>
      <c r="F19" s="2060"/>
      <c r="G19" s="2059">
        <v>7</v>
      </c>
      <c r="H19" s="2167">
        <v>4.7</v>
      </c>
      <c r="I19" s="2060"/>
      <c r="J19" s="2059">
        <v>97</v>
      </c>
      <c r="K19" s="2059">
        <v>2</v>
      </c>
      <c r="L19" s="453"/>
      <c r="N19" s="2232"/>
      <c r="O19" s="2225"/>
    </row>
    <row r="20" spans="1:15" ht="10.5" customHeight="1" x14ac:dyDescent="0.2">
      <c r="A20" s="40"/>
      <c r="B20" s="454" t="s">
        <v>252</v>
      </c>
      <c r="C20" s="2058">
        <v>14</v>
      </c>
      <c r="D20" s="2168">
        <v>0.2</v>
      </c>
      <c r="E20" s="2059">
        <v>6</v>
      </c>
      <c r="F20" s="2060"/>
      <c r="G20" s="2059">
        <v>28</v>
      </c>
      <c r="H20" s="2167">
        <v>0</v>
      </c>
      <c r="I20" s="2060"/>
      <c r="J20" s="2059">
        <v>2</v>
      </c>
      <c r="K20" s="2059">
        <v>14</v>
      </c>
      <c r="L20" s="453"/>
      <c r="N20" s="2232"/>
      <c r="O20" s="2225"/>
    </row>
    <row r="21" spans="1:15" ht="10.5" customHeight="1" x14ac:dyDescent="0.2">
      <c r="A21" s="40"/>
      <c r="B21" s="454" t="s">
        <v>253</v>
      </c>
      <c r="C21" s="2058">
        <v>2</v>
      </c>
      <c r="D21" s="2168">
        <v>0.33</v>
      </c>
      <c r="E21" s="2059">
        <v>2</v>
      </c>
      <c r="F21" s="2060"/>
      <c r="G21" s="2059">
        <v>33</v>
      </c>
      <c r="H21" s="2167">
        <v>8.1999999999999993</v>
      </c>
      <c r="I21" s="2060"/>
      <c r="J21" s="2059">
        <v>1</v>
      </c>
      <c r="K21" s="2059">
        <v>50</v>
      </c>
      <c r="L21" s="453"/>
      <c r="N21" s="2232"/>
      <c r="O21" s="2225"/>
    </row>
    <row r="22" spans="1:15" ht="10.5" customHeight="1" x14ac:dyDescent="0.2">
      <c r="A22" s="40"/>
      <c r="B22" s="454" t="s">
        <v>254</v>
      </c>
      <c r="C22" s="2058">
        <v>12</v>
      </c>
      <c r="D22" s="2168">
        <v>0.54</v>
      </c>
      <c r="E22" s="2059">
        <v>2</v>
      </c>
      <c r="F22" s="2060"/>
      <c r="G22" s="2059">
        <v>40</v>
      </c>
      <c r="H22" s="2167">
        <v>0</v>
      </c>
      <c r="I22" s="2060"/>
      <c r="J22" s="2059">
        <v>6</v>
      </c>
      <c r="K22" s="2059">
        <v>50</v>
      </c>
      <c r="L22" s="453"/>
      <c r="N22" s="2232"/>
      <c r="O22" s="2225"/>
    </row>
    <row r="23" spans="1:15" ht="10.5" customHeight="1" x14ac:dyDescent="0.2">
      <c r="A23" s="40"/>
      <c r="B23" s="454" t="s">
        <v>329</v>
      </c>
      <c r="C23" s="2058">
        <v>0</v>
      </c>
      <c r="D23" s="2168">
        <v>0</v>
      </c>
      <c r="E23" s="2059">
        <v>0</v>
      </c>
      <c r="F23" s="2060"/>
      <c r="G23" s="2059">
        <v>0</v>
      </c>
      <c r="H23" s="2167">
        <v>0</v>
      </c>
      <c r="I23" s="2060"/>
      <c r="J23" s="2059">
        <v>0</v>
      </c>
      <c r="K23" s="2059">
        <v>0</v>
      </c>
      <c r="L23" s="453"/>
      <c r="N23" s="2232"/>
      <c r="O23" s="2225"/>
    </row>
    <row r="24" spans="1:15" ht="10.5" customHeight="1" x14ac:dyDescent="0.2">
      <c r="A24" s="40"/>
      <c r="B24" s="454" t="s">
        <v>256</v>
      </c>
      <c r="C24" s="2058">
        <v>0</v>
      </c>
      <c r="D24" s="2168">
        <v>0</v>
      </c>
      <c r="E24" s="2059">
        <v>0</v>
      </c>
      <c r="F24" s="2060"/>
      <c r="G24" s="2059">
        <v>0</v>
      </c>
      <c r="H24" s="2167">
        <v>0</v>
      </c>
      <c r="I24" s="2060"/>
      <c r="J24" s="2059">
        <v>0</v>
      </c>
      <c r="K24" s="2059">
        <v>0</v>
      </c>
      <c r="L24" s="453"/>
      <c r="N24" s="2232"/>
      <c r="O24" s="2225"/>
    </row>
    <row r="25" spans="1:15" ht="10.5" customHeight="1" x14ac:dyDescent="0.2">
      <c r="A25" s="40"/>
      <c r="B25" s="454" t="s">
        <v>257</v>
      </c>
      <c r="C25" s="2058">
        <v>0</v>
      </c>
      <c r="D25" s="2168">
        <v>0</v>
      </c>
      <c r="E25" s="2059">
        <v>0</v>
      </c>
      <c r="F25" s="2060"/>
      <c r="G25" s="2059">
        <v>0</v>
      </c>
      <c r="H25" s="2167">
        <v>0</v>
      </c>
      <c r="I25" s="2060"/>
      <c r="J25" s="2059">
        <v>0</v>
      </c>
      <c r="K25" s="2059">
        <v>0</v>
      </c>
      <c r="L25" s="453"/>
      <c r="N25" s="2232"/>
      <c r="O25" s="2225"/>
    </row>
    <row r="26" spans="1:15" ht="10.5" customHeight="1" x14ac:dyDescent="0.2">
      <c r="A26" s="40"/>
      <c r="B26" s="455" t="s">
        <v>258</v>
      </c>
      <c r="C26" s="2058">
        <v>0</v>
      </c>
      <c r="D26" s="2168">
        <v>0</v>
      </c>
      <c r="E26" s="2059">
        <v>0</v>
      </c>
      <c r="F26" s="2060"/>
      <c r="G26" s="2059">
        <v>0</v>
      </c>
      <c r="H26" s="2167">
        <v>0</v>
      </c>
      <c r="I26" s="2060"/>
      <c r="J26" s="2059">
        <v>0</v>
      </c>
      <c r="K26" s="2059">
        <v>0</v>
      </c>
      <c r="L26" s="456"/>
      <c r="N26" s="2232"/>
      <c r="O26" s="2225"/>
    </row>
    <row r="27" spans="1:15" ht="10.5" customHeight="1" x14ac:dyDescent="0.2">
      <c r="A27" s="2309"/>
      <c r="B27" s="2642"/>
      <c r="C27" s="1964">
        <f>SUM(C19:C26)</f>
        <v>4127</v>
      </c>
      <c r="D27" s="2172">
        <v>0.02</v>
      </c>
      <c r="E27" s="2061">
        <f>SUM(E19:E26)</f>
        <v>97</v>
      </c>
      <c r="F27" s="2062"/>
      <c r="G27" s="2061">
        <v>7</v>
      </c>
      <c r="H27" s="2169">
        <v>4.7</v>
      </c>
      <c r="I27" s="2062"/>
      <c r="J27" s="2061">
        <f>SUM(J19:J26)</f>
        <v>106</v>
      </c>
      <c r="K27" s="2175">
        <v>3</v>
      </c>
      <c r="L27" s="457"/>
      <c r="N27" s="2232"/>
      <c r="O27" s="2225"/>
    </row>
    <row r="28" spans="1:15" ht="10.5" customHeight="1" x14ac:dyDescent="0.2">
      <c r="A28" s="2573" t="s">
        <v>191</v>
      </c>
      <c r="B28" s="2637"/>
      <c r="C28" s="2022"/>
      <c r="D28" s="2173"/>
      <c r="E28" s="1994"/>
      <c r="F28" s="2063"/>
      <c r="G28" s="1994"/>
      <c r="H28" s="2170"/>
      <c r="I28" s="2063"/>
      <c r="J28" s="1994"/>
      <c r="K28" s="1994"/>
      <c r="L28" s="459"/>
      <c r="N28" s="2232"/>
      <c r="O28" s="2225"/>
    </row>
    <row r="29" spans="1:15" ht="10.5" customHeight="1" x14ac:dyDescent="0.2">
      <c r="A29" s="409"/>
      <c r="B29" s="452" t="s">
        <v>251</v>
      </c>
      <c r="C29" s="2058">
        <v>11198</v>
      </c>
      <c r="D29" s="2168">
        <v>0.08</v>
      </c>
      <c r="E29" s="2059">
        <v>156</v>
      </c>
      <c r="F29" s="2060"/>
      <c r="G29" s="2059">
        <v>40</v>
      </c>
      <c r="H29" s="2167">
        <v>1.5</v>
      </c>
      <c r="I29" s="2060"/>
      <c r="J29" s="2059">
        <v>1999</v>
      </c>
      <c r="K29" s="2059">
        <v>18</v>
      </c>
      <c r="L29" s="453"/>
      <c r="N29" s="2232"/>
      <c r="O29" s="2225"/>
    </row>
    <row r="30" spans="1:15" ht="10.5" customHeight="1" x14ac:dyDescent="0.2">
      <c r="A30" s="40"/>
      <c r="B30" s="454" t="s">
        <v>252</v>
      </c>
      <c r="C30" s="2058">
        <v>1772</v>
      </c>
      <c r="D30" s="2168">
        <v>0.19</v>
      </c>
      <c r="E30" s="2059">
        <v>51</v>
      </c>
      <c r="F30" s="2060"/>
      <c r="G30" s="2059">
        <v>40</v>
      </c>
      <c r="H30" s="2167">
        <v>2</v>
      </c>
      <c r="I30" s="2060"/>
      <c r="J30" s="2059">
        <v>661</v>
      </c>
      <c r="K30" s="2059">
        <v>37</v>
      </c>
      <c r="L30" s="453"/>
      <c r="N30" s="2232"/>
      <c r="O30" s="2225"/>
    </row>
    <row r="31" spans="1:15" ht="10.5" customHeight="1" x14ac:dyDescent="0.2">
      <c r="A31" s="40"/>
      <c r="B31" s="454" t="s">
        <v>253</v>
      </c>
      <c r="C31" s="2058">
        <v>208</v>
      </c>
      <c r="D31" s="2168">
        <v>0.33</v>
      </c>
      <c r="E31" s="2059">
        <v>21</v>
      </c>
      <c r="F31" s="2060"/>
      <c r="G31" s="2059">
        <v>41</v>
      </c>
      <c r="H31" s="2167">
        <v>1.3</v>
      </c>
      <c r="I31" s="2060"/>
      <c r="J31" s="2059">
        <v>108</v>
      </c>
      <c r="K31" s="2059">
        <v>52</v>
      </c>
      <c r="L31" s="453"/>
      <c r="N31" s="2232"/>
      <c r="O31" s="2225"/>
    </row>
    <row r="32" spans="1:15" ht="10.5" customHeight="1" x14ac:dyDescent="0.2">
      <c r="A32" s="40"/>
      <c r="B32" s="454" t="s">
        <v>254</v>
      </c>
      <c r="C32" s="2058">
        <v>122</v>
      </c>
      <c r="D32" s="2168">
        <v>0.64</v>
      </c>
      <c r="E32" s="2059">
        <v>25</v>
      </c>
      <c r="F32" s="2060"/>
      <c r="G32" s="2059">
        <v>41</v>
      </c>
      <c r="H32" s="2167">
        <v>0.2</v>
      </c>
      <c r="I32" s="2060"/>
      <c r="J32" s="2059">
        <v>75</v>
      </c>
      <c r="K32" s="2059">
        <v>61</v>
      </c>
      <c r="L32" s="453"/>
      <c r="N32" s="2232"/>
      <c r="O32" s="2225"/>
    </row>
    <row r="33" spans="1:15" ht="10.5" customHeight="1" x14ac:dyDescent="0.2">
      <c r="A33" s="40"/>
      <c r="B33" s="454" t="s">
        <v>329</v>
      </c>
      <c r="C33" s="2058">
        <v>70</v>
      </c>
      <c r="D33" s="2168">
        <v>1.56</v>
      </c>
      <c r="E33" s="2059">
        <v>25</v>
      </c>
      <c r="F33" s="2060"/>
      <c r="G33" s="2059">
        <v>43</v>
      </c>
      <c r="H33" s="2167">
        <v>0.6</v>
      </c>
      <c r="I33" s="2060"/>
      <c r="J33" s="2059">
        <v>71</v>
      </c>
      <c r="K33" s="2059">
        <v>101</v>
      </c>
      <c r="L33" s="453"/>
      <c r="N33" s="2232"/>
      <c r="O33" s="2225"/>
    </row>
    <row r="34" spans="1:15" ht="10.5" customHeight="1" x14ac:dyDescent="0.2">
      <c r="A34" s="40"/>
      <c r="B34" s="454" t="s">
        <v>256</v>
      </c>
      <c r="C34" s="2058">
        <v>3</v>
      </c>
      <c r="D34" s="2168">
        <v>8.66</v>
      </c>
      <c r="E34" s="2059">
        <v>13</v>
      </c>
      <c r="F34" s="2060"/>
      <c r="G34" s="2059">
        <v>51</v>
      </c>
      <c r="H34" s="2167">
        <v>0</v>
      </c>
      <c r="I34" s="2060"/>
      <c r="J34" s="2059">
        <v>6</v>
      </c>
      <c r="K34" s="2059">
        <v>200</v>
      </c>
      <c r="L34" s="453"/>
      <c r="N34" s="2232"/>
      <c r="O34" s="2225"/>
    </row>
    <row r="35" spans="1:15" ht="10.5" customHeight="1" x14ac:dyDescent="0.2">
      <c r="A35" s="40"/>
      <c r="B35" s="454" t="s">
        <v>257</v>
      </c>
      <c r="C35" s="2058">
        <v>0</v>
      </c>
      <c r="D35" s="2168">
        <v>0</v>
      </c>
      <c r="E35" s="2059">
        <v>0</v>
      </c>
      <c r="F35" s="2060"/>
      <c r="G35" s="2059">
        <v>0</v>
      </c>
      <c r="H35" s="2167">
        <v>0</v>
      </c>
      <c r="I35" s="2060"/>
      <c r="J35" s="2059">
        <v>0</v>
      </c>
      <c r="K35" s="2059">
        <v>0</v>
      </c>
      <c r="L35" s="453"/>
      <c r="N35" s="2232"/>
      <c r="O35" s="2225"/>
    </row>
    <row r="36" spans="1:15" ht="10.5" customHeight="1" x14ac:dyDescent="0.2">
      <c r="A36" s="40"/>
      <c r="B36" s="455" t="s">
        <v>258</v>
      </c>
      <c r="C36" s="2058">
        <v>0</v>
      </c>
      <c r="D36" s="2168">
        <v>0</v>
      </c>
      <c r="E36" s="2059">
        <v>0</v>
      </c>
      <c r="F36" s="2060"/>
      <c r="G36" s="2059">
        <v>0</v>
      </c>
      <c r="H36" s="2167">
        <v>0</v>
      </c>
      <c r="I36" s="2060"/>
      <c r="J36" s="2059">
        <v>0</v>
      </c>
      <c r="K36" s="2059">
        <v>0</v>
      </c>
      <c r="L36" s="456"/>
      <c r="N36" s="2232"/>
      <c r="O36" s="2225"/>
    </row>
    <row r="37" spans="1:15" ht="10.5" customHeight="1" x14ac:dyDescent="0.2">
      <c r="A37" s="2508"/>
      <c r="B37" s="2508"/>
      <c r="C37" s="1964">
        <f>SUM(C29:C36)</f>
        <v>13373</v>
      </c>
      <c r="D37" s="2172">
        <v>0.11</v>
      </c>
      <c r="E37" s="2061">
        <f>SUM(E29:E36)</f>
        <v>291</v>
      </c>
      <c r="F37" s="2062"/>
      <c r="G37" s="2061">
        <v>40</v>
      </c>
      <c r="H37" s="2169">
        <v>1.6</v>
      </c>
      <c r="I37" s="2062"/>
      <c r="J37" s="2061">
        <f>SUM(J29:J36)</f>
        <v>2920</v>
      </c>
      <c r="K37" s="2175">
        <v>22</v>
      </c>
      <c r="L37" s="457"/>
      <c r="N37" s="2232"/>
      <c r="O37" s="2225"/>
    </row>
    <row r="38" spans="1:15" ht="10.5" customHeight="1" thickBot="1" x14ac:dyDescent="0.25">
      <c r="A38" s="2641" t="s">
        <v>330</v>
      </c>
      <c r="B38" s="2641"/>
      <c r="C38" s="1853">
        <f>C17+C27+C37</f>
        <v>38862</v>
      </c>
      <c r="D38" s="2174">
        <v>0.39</v>
      </c>
      <c r="E38" s="72">
        <f>E17+E27+E37</f>
        <v>4577</v>
      </c>
      <c r="F38" s="2064"/>
      <c r="G38" s="72">
        <v>29</v>
      </c>
      <c r="H38" s="2171">
        <v>2</v>
      </c>
      <c r="I38" s="2064"/>
      <c r="J38" s="72">
        <f>J17+J27+J37</f>
        <v>9906</v>
      </c>
      <c r="K38" s="2176">
        <v>25</v>
      </c>
      <c r="L38" s="460"/>
      <c r="N38" s="2232"/>
      <c r="O38" s="2225"/>
    </row>
    <row r="39" spans="1:15" s="368" customFormat="1" ht="6" customHeight="1" x14ac:dyDescent="0.15">
      <c r="A39" s="2643"/>
      <c r="B39" s="2643"/>
      <c r="C39" s="2643"/>
      <c r="D39" s="2643"/>
      <c r="E39" s="2643"/>
      <c r="F39" s="2643"/>
      <c r="G39" s="2643"/>
      <c r="H39" s="2643"/>
      <c r="I39" s="2643"/>
      <c r="J39" s="2643"/>
      <c r="K39" s="2643"/>
      <c r="L39" s="2643"/>
    </row>
    <row r="40" spans="1:15" s="368" customFormat="1" ht="18" customHeight="1" x14ac:dyDescent="0.15">
      <c r="A40" s="461" t="s">
        <v>72</v>
      </c>
      <c r="B40" s="2640" t="s">
        <v>331</v>
      </c>
      <c r="C40" s="2640"/>
      <c r="D40" s="2640"/>
      <c r="E40" s="2640"/>
      <c r="F40" s="2640"/>
      <c r="G40" s="2640"/>
      <c r="H40" s="2640"/>
      <c r="I40" s="2640"/>
      <c r="J40" s="2640"/>
      <c r="K40" s="2640"/>
      <c r="L40" s="2640"/>
    </row>
    <row r="41" spans="1:15" s="368" customFormat="1" ht="9" customHeight="1" x14ac:dyDescent="0.15">
      <c r="A41" s="462" t="s">
        <v>74</v>
      </c>
      <c r="B41" s="2619" t="s">
        <v>262</v>
      </c>
      <c r="C41" s="2619"/>
      <c r="D41" s="2619"/>
      <c r="E41" s="2619"/>
      <c r="F41" s="2619"/>
      <c r="G41" s="2619"/>
      <c r="H41" s="2619"/>
      <c r="I41" s="2619"/>
      <c r="J41" s="2619"/>
      <c r="K41" s="2619"/>
      <c r="L41" s="2619"/>
    </row>
  </sheetData>
  <mergeCells count="15">
    <mergeCell ref="B41:L41"/>
    <mergeCell ref="A1:L1"/>
    <mergeCell ref="A2:K2"/>
    <mergeCell ref="A28:B28"/>
    <mergeCell ref="A18:B18"/>
    <mergeCell ref="A3:B3"/>
    <mergeCell ref="A7:B7"/>
    <mergeCell ref="A8:B8"/>
    <mergeCell ref="C3:L3"/>
    <mergeCell ref="B40:L40"/>
    <mergeCell ref="A38:B38"/>
    <mergeCell ref="A17:B17"/>
    <mergeCell ref="A27:B27"/>
    <mergeCell ref="A37:B37"/>
    <mergeCell ref="A39:L39"/>
  </mergeCells>
  <pageMargins left="0.5" right="0.5" top="0.5" bottom="0.5" header="0.3" footer="0.3"/>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zoomScaleSheetLayoutView="100" workbookViewId="0">
      <selection activeCell="E36" sqref="E36:F36"/>
    </sheetView>
  </sheetViews>
  <sheetFormatPr defaultColWidth="10.28515625" defaultRowHeight="11.25" x14ac:dyDescent="0.2"/>
  <cols>
    <col min="1" max="1" width="2.5703125" style="1578" customWidth="1"/>
    <col min="2" max="2" width="15.7109375" style="1578" customWidth="1"/>
    <col min="3" max="3" width="7.85546875" style="1578" customWidth="1"/>
    <col min="4" max="4" width="2.140625" style="1578" customWidth="1"/>
    <col min="5" max="5" width="68.42578125" style="1578" customWidth="1"/>
    <col min="6" max="6" width="10" style="1578" customWidth="1"/>
    <col min="7" max="7" width="19.140625" style="1578" customWidth="1"/>
    <col min="8" max="8" width="12.140625" style="1578" customWidth="1"/>
    <col min="9" max="9" width="10.28515625" style="1579" customWidth="1"/>
    <col min="10" max="10" width="10.28515625" style="1578" customWidth="1"/>
    <col min="11" max="16384" width="10.28515625" style="1578"/>
  </cols>
  <sheetData>
    <row r="1" spans="1:8" ht="14.25" customHeight="1" x14ac:dyDescent="0.25">
      <c r="A1" s="2253" t="s">
        <v>1064</v>
      </c>
      <c r="B1" s="2253"/>
      <c r="C1" s="2253"/>
      <c r="D1" s="2253"/>
      <c r="E1" s="2253"/>
      <c r="F1" s="2253"/>
      <c r="G1" s="2253"/>
      <c r="H1" s="2253"/>
    </row>
    <row r="2" spans="1:8" ht="9.75" customHeight="1" x14ac:dyDescent="0.2">
      <c r="A2" s="2300"/>
      <c r="B2" s="2300"/>
      <c r="C2" s="2300"/>
      <c r="D2" s="2300"/>
      <c r="E2" s="2300"/>
      <c r="F2" s="2300"/>
      <c r="G2" s="2300"/>
      <c r="H2" s="2300"/>
    </row>
    <row r="3" spans="1:8" ht="10.5" customHeight="1" x14ac:dyDescent="0.2">
      <c r="A3" s="2260"/>
      <c r="B3" s="2261"/>
      <c r="C3" s="1550"/>
      <c r="D3" s="1551"/>
      <c r="E3" s="1552"/>
      <c r="F3" s="1553"/>
      <c r="G3" s="1553"/>
      <c r="H3" s="1554" t="s">
        <v>984</v>
      </c>
    </row>
    <row r="4" spans="1:8" ht="10.5" customHeight="1" x14ac:dyDescent="0.2">
      <c r="A4" s="2258"/>
      <c r="B4" s="2259"/>
      <c r="C4" s="1557"/>
      <c r="D4" s="1558"/>
      <c r="E4" s="1559"/>
      <c r="F4" s="1560" t="s">
        <v>985</v>
      </c>
      <c r="G4" s="1560" t="s">
        <v>986</v>
      </c>
      <c r="H4" s="1560" t="s">
        <v>987</v>
      </c>
    </row>
    <row r="5" spans="1:8" ht="10.5" customHeight="1" x14ac:dyDescent="0.2">
      <c r="A5" s="2262" t="s">
        <v>988</v>
      </c>
      <c r="B5" s="2263"/>
      <c r="C5" s="1560" t="s">
        <v>989</v>
      </c>
      <c r="D5" s="1558"/>
      <c r="E5" s="1561" t="s">
        <v>990</v>
      </c>
      <c r="F5" s="1560" t="s">
        <v>991</v>
      </c>
      <c r="G5" s="1560" t="s">
        <v>991</v>
      </c>
      <c r="H5" s="1562" t="s">
        <v>992</v>
      </c>
    </row>
    <row r="6" spans="1:8" ht="10.5" customHeight="1" x14ac:dyDescent="0.2">
      <c r="A6" s="2264"/>
      <c r="B6" s="2265"/>
      <c r="C6" s="1563"/>
      <c r="D6" s="1564"/>
      <c r="E6" s="1565"/>
      <c r="F6" s="2255" t="s">
        <v>993</v>
      </c>
      <c r="G6" s="2256"/>
      <c r="H6" s="2257"/>
    </row>
    <row r="7" spans="1:8" ht="10.5" customHeight="1" x14ac:dyDescent="0.2">
      <c r="A7" s="2292" t="s">
        <v>115</v>
      </c>
      <c r="B7" s="2293"/>
      <c r="C7" s="1570" t="s">
        <v>1065</v>
      </c>
      <c r="D7" s="2287" t="s">
        <v>1066</v>
      </c>
      <c r="E7" s="2288"/>
      <c r="F7" s="1566"/>
      <c r="G7" s="1566" t="s">
        <v>1067</v>
      </c>
      <c r="H7" s="1570"/>
    </row>
    <row r="8" spans="1:8" ht="10.5" customHeight="1" x14ac:dyDescent="0.2">
      <c r="A8" s="2294"/>
      <c r="B8" s="2295"/>
      <c r="C8" s="1570" t="s">
        <v>1068</v>
      </c>
      <c r="D8" s="2287" t="s">
        <v>1069</v>
      </c>
      <c r="E8" s="2288"/>
      <c r="F8" s="1566">
        <v>32</v>
      </c>
      <c r="G8" s="1570"/>
      <c r="H8" s="1570"/>
    </row>
    <row r="9" spans="1:8" ht="10.5" customHeight="1" x14ac:dyDescent="0.2">
      <c r="A9" s="2294"/>
      <c r="B9" s="2295"/>
      <c r="C9" s="1570" t="s">
        <v>1070</v>
      </c>
      <c r="D9" s="2287" t="s">
        <v>1071</v>
      </c>
      <c r="E9" s="2288"/>
      <c r="F9" s="1566">
        <v>33</v>
      </c>
      <c r="G9" s="1570"/>
      <c r="H9" s="1570"/>
    </row>
    <row r="10" spans="1:8" ht="10.5" customHeight="1" x14ac:dyDescent="0.2">
      <c r="A10" s="2294"/>
      <c r="B10" s="2295"/>
      <c r="C10" s="1570" t="s">
        <v>1072</v>
      </c>
      <c r="D10" s="2287" t="s">
        <v>1073</v>
      </c>
      <c r="E10" s="2288"/>
      <c r="F10" s="1566">
        <v>34</v>
      </c>
      <c r="G10" s="1570"/>
      <c r="H10" s="1570"/>
    </row>
    <row r="11" spans="1:8" ht="10.5" customHeight="1" x14ac:dyDescent="0.2">
      <c r="A11" s="2294"/>
      <c r="B11" s="2295"/>
      <c r="C11" s="1570" t="s">
        <v>1074</v>
      </c>
      <c r="D11" s="2258" t="s">
        <v>1075</v>
      </c>
      <c r="E11" s="2259"/>
      <c r="F11" s="1566">
        <v>36</v>
      </c>
      <c r="G11" s="1570"/>
      <c r="H11" s="1570"/>
    </row>
    <row r="12" spans="1:8" ht="10.5" customHeight="1" x14ac:dyDescent="0.2">
      <c r="A12" s="2294"/>
      <c r="B12" s="2295"/>
      <c r="C12" s="1570" t="s">
        <v>1076</v>
      </c>
      <c r="D12" s="2287" t="s">
        <v>1077</v>
      </c>
      <c r="E12" s="2288"/>
      <c r="F12" s="1566">
        <v>40</v>
      </c>
      <c r="G12" s="1570"/>
      <c r="H12" s="1570"/>
    </row>
    <row r="13" spans="1:8" ht="10.5" customHeight="1" x14ac:dyDescent="0.2">
      <c r="A13" s="2294"/>
      <c r="B13" s="2295"/>
      <c r="C13" s="1570" t="s">
        <v>1078</v>
      </c>
      <c r="D13" s="2287" t="s">
        <v>1079</v>
      </c>
      <c r="E13" s="2288"/>
      <c r="F13" s="1566">
        <v>42</v>
      </c>
      <c r="G13" s="1570"/>
      <c r="H13" s="1570"/>
    </row>
    <row r="14" spans="1:8" ht="10.5" customHeight="1" x14ac:dyDescent="0.2">
      <c r="A14" s="2294"/>
      <c r="B14" s="2295"/>
      <c r="C14" s="1570" t="s">
        <v>1080</v>
      </c>
      <c r="D14" s="2287" t="s">
        <v>1081</v>
      </c>
      <c r="E14" s="2288"/>
      <c r="F14" s="1566" t="s">
        <v>1082</v>
      </c>
      <c r="G14" s="1570"/>
      <c r="H14" s="1570"/>
    </row>
    <row r="15" spans="1:8" ht="10.5" customHeight="1" x14ac:dyDescent="0.2">
      <c r="A15" s="2296"/>
      <c r="B15" s="2297"/>
      <c r="C15" s="1572" t="s">
        <v>1083</v>
      </c>
      <c r="D15" s="2298" t="s">
        <v>1084</v>
      </c>
      <c r="E15" s="2299"/>
      <c r="F15" s="1571">
        <v>42</v>
      </c>
      <c r="G15" s="1572"/>
      <c r="H15" s="1572"/>
    </row>
    <row r="16" spans="1:8" ht="10.5" customHeight="1" x14ac:dyDescent="0.2">
      <c r="A16" s="2292" t="s">
        <v>1085</v>
      </c>
      <c r="B16" s="2293"/>
      <c r="C16" s="1570" t="s">
        <v>1086</v>
      </c>
      <c r="D16" s="2287" t="s">
        <v>1087</v>
      </c>
      <c r="E16" s="2288"/>
      <c r="F16" s="1566"/>
      <c r="G16" s="1566" t="s">
        <v>1088</v>
      </c>
      <c r="H16" s="1570"/>
    </row>
    <row r="17" spans="1:8" ht="10.5" customHeight="1" x14ac:dyDescent="0.2">
      <c r="A17" s="2294"/>
      <c r="B17" s="2295"/>
      <c r="C17" s="1570" t="s">
        <v>1089</v>
      </c>
      <c r="D17" s="2287" t="s">
        <v>1090</v>
      </c>
      <c r="E17" s="2288"/>
      <c r="F17" s="1566">
        <v>43</v>
      </c>
      <c r="G17" s="1570"/>
      <c r="H17" s="1570"/>
    </row>
    <row r="18" spans="1:8" ht="10.5" customHeight="1" x14ac:dyDescent="0.2">
      <c r="A18" s="2294"/>
      <c r="B18" s="2295"/>
      <c r="C18" s="1570" t="s">
        <v>1091</v>
      </c>
      <c r="D18" s="2287" t="s">
        <v>1092</v>
      </c>
      <c r="E18" s="2288"/>
      <c r="F18" s="1566">
        <v>45</v>
      </c>
      <c r="G18" s="1570"/>
      <c r="H18" s="1570"/>
    </row>
    <row r="19" spans="1:8" ht="10.5" customHeight="1" x14ac:dyDescent="0.2">
      <c r="A19" s="2294"/>
      <c r="B19" s="2295"/>
      <c r="C19" s="1570" t="s">
        <v>1093</v>
      </c>
      <c r="D19" s="2287" t="s">
        <v>1094</v>
      </c>
      <c r="E19" s="2288"/>
      <c r="F19" s="1566"/>
      <c r="G19" s="1570"/>
      <c r="H19" s="1570"/>
    </row>
    <row r="20" spans="1:8" ht="10.5" customHeight="1" x14ac:dyDescent="0.2">
      <c r="A20" s="2294"/>
      <c r="B20" s="2295"/>
      <c r="C20" s="1570"/>
      <c r="D20" s="1584"/>
      <c r="E20" s="1585" t="s">
        <v>1095</v>
      </c>
      <c r="F20" s="1566">
        <v>47</v>
      </c>
      <c r="G20" s="1570"/>
      <c r="H20" s="1570"/>
    </row>
    <row r="21" spans="1:8" ht="10.5" customHeight="1" x14ac:dyDescent="0.2">
      <c r="A21" s="2294"/>
      <c r="B21" s="2295"/>
      <c r="C21" s="1570" t="s">
        <v>1096</v>
      </c>
      <c r="D21" s="2287" t="s">
        <v>1097</v>
      </c>
      <c r="E21" s="2288"/>
      <c r="F21" s="1566"/>
      <c r="G21" s="1570"/>
      <c r="H21" s="1570"/>
    </row>
    <row r="22" spans="1:8" ht="10.5" customHeight="1" x14ac:dyDescent="0.2">
      <c r="A22" s="2296"/>
      <c r="B22" s="2297"/>
      <c r="C22" s="1572"/>
      <c r="D22" s="1586"/>
      <c r="E22" s="1587" t="s">
        <v>1098</v>
      </c>
      <c r="F22" s="1571">
        <v>49</v>
      </c>
      <c r="G22" s="1572"/>
      <c r="H22" s="1572"/>
    </row>
    <row r="23" spans="1:8" ht="10.5" customHeight="1" x14ac:dyDescent="0.2">
      <c r="A23" s="2285" t="s">
        <v>85</v>
      </c>
      <c r="B23" s="2286"/>
      <c r="C23" s="2289" t="s">
        <v>1099</v>
      </c>
      <c r="D23" s="2290"/>
      <c r="E23" s="2290"/>
      <c r="F23" s="2290"/>
      <c r="G23" s="2290"/>
      <c r="H23" s="2291"/>
    </row>
    <row r="24" spans="1:8" s="1576" customFormat="1" ht="6" customHeight="1" x14ac:dyDescent="0.15">
      <c r="A24" s="2282"/>
      <c r="B24" s="2282"/>
      <c r="C24" s="2282"/>
      <c r="D24" s="2282"/>
      <c r="E24" s="2282"/>
      <c r="F24" s="2282"/>
      <c r="G24" s="2282"/>
      <c r="H24" s="2282"/>
    </row>
    <row r="25" spans="1:8" s="1588" customFormat="1" ht="9" customHeight="1" x14ac:dyDescent="0.15">
      <c r="A25" s="1577" t="s">
        <v>72</v>
      </c>
      <c r="B25" s="2283" t="s">
        <v>1100</v>
      </c>
      <c r="C25" s="2281"/>
      <c r="D25" s="2281"/>
      <c r="E25" s="2281"/>
      <c r="F25" s="2281"/>
      <c r="G25" s="2281"/>
      <c r="H25" s="2281"/>
    </row>
    <row r="26" spans="1:8" s="1588" customFormat="1" ht="9" customHeight="1" x14ac:dyDescent="0.15">
      <c r="A26" s="1577" t="s">
        <v>74</v>
      </c>
      <c r="B26" s="2281" t="s">
        <v>1101</v>
      </c>
      <c r="C26" s="2281"/>
      <c r="D26" s="2281"/>
      <c r="E26" s="2281"/>
      <c r="F26" s="2281"/>
      <c r="G26" s="2281"/>
      <c r="H26" s="2281"/>
    </row>
    <row r="27" spans="1:8" s="1588" customFormat="1" ht="18.75" customHeight="1" x14ac:dyDescent="0.15">
      <c r="A27" s="1577" t="s">
        <v>33</v>
      </c>
      <c r="B27" s="2281" t="s">
        <v>1102</v>
      </c>
      <c r="C27" s="2281"/>
      <c r="D27" s="2281"/>
      <c r="E27" s="2281"/>
      <c r="F27" s="2281"/>
      <c r="G27" s="2281"/>
      <c r="H27" s="2281"/>
    </row>
    <row r="28" spans="1:8" s="1588" customFormat="1" ht="9" customHeight="1" x14ac:dyDescent="0.15">
      <c r="A28" s="1577" t="s">
        <v>39</v>
      </c>
      <c r="B28" s="2281" t="s">
        <v>263</v>
      </c>
      <c r="C28" s="2281"/>
      <c r="D28" s="2281"/>
      <c r="E28" s="2281"/>
      <c r="F28" s="2281"/>
      <c r="G28" s="2281"/>
      <c r="H28" s="2281"/>
    </row>
    <row r="29" spans="1:8" s="1588" customFormat="1" ht="18.75" customHeight="1" x14ac:dyDescent="0.15">
      <c r="A29" s="1577" t="s">
        <v>46</v>
      </c>
      <c r="B29" s="2281" t="s">
        <v>1103</v>
      </c>
      <c r="C29" s="2281"/>
      <c r="D29" s="2281"/>
      <c r="E29" s="2281"/>
      <c r="F29" s="2281"/>
      <c r="G29" s="2281"/>
      <c r="H29" s="2281"/>
    </row>
    <row r="30" spans="1:8" s="1588" customFormat="1" ht="9" customHeight="1" x14ac:dyDescent="0.15">
      <c r="A30" s="1589" t="s">
        <v>49</v>
      </c>
      <c r="B30" s="2284" t="s">
        <v>1218</v>
      </c>
      <c r="C30" s="2284"/>
      <c r="D30" s="2284"/>
      <c r="E30" s="2284"/>
      <c r="F30" s="2284"/>
      <c r="G30" s="2284"/>
      <c r="H30" s="2284"/>
    </row>
    <row r="31" spans="1:8" s="1588" customFormat="1" ht="18.75" customHeight="1" x14ac:dyDescent="0.15">
      <c r="A31" s="1577" t="s">
        <v>56</v>
      </c>
      <c r="B31" s="2281" t="s">
        <v>1104</v>
      </c>
      <c r="C31" s="2281"/>
      <c r="D31" s="2281"/>
      <c r="E31" s="2281"/>
      <c r="F31" s="2281"/>
      <c r="G31" s="2281"/>
      <c r="H31" s="2281"/>
    </row>
    <row r="32" spans="1:8" s="1588" customFormat="1" ht="18.75" customHeight="1" x14ac:dyDescent="0.15">
      <c r="A32" s="1577" t="s">
        <v>101</v>
      </c>
      <c r="B32" s="2281" t="s">
        <v>1249</v>
      </c>
      <c r="C32" s="2281"/>
      <c r="D32" s="2281"/>
      <c r="E32" s="2281"/>
      <c r="F32" s="2281"/>
      <c r="G32" s="2281"/>
      <c r="H32" s="2281"/>
    </row>
    <row r="33" spans="1:8" s="1588" customFormat="1" ht="10.5" customHeight="1" x14ac:dyDescent="0.15">
      <c r="A33" s="1590" t="s">
        <v>125</v>
      </c>
      <c r="B33" s="2284" t="s">
        <v>139</v>
      </c>
      <c r="C33" s="2284"/>
      <c r="D33" s="2284"/>
      <c r="E33" s="2284"/>
      <c r="F33" s="2284"/>
      <c r="G33" s="2284"/>
      <c r="H33" s="2284"/>
    </row>
    <row r="36" spans="1:8" x14ac:dyDescent="0.2">
      <c r="E36" s="2280"/>
      <c r="F36" s="2280"/>
    </row>
  </sheetData>
  <mergeCells count="36">
    <mergeCell ref="D14:E14"/>
    <mergeCell ref="A7:B15"/>
    <mergeCell ref="A1:H1"/>
    <mergeCell ref="A2:H2"/>
    <mergeCell ref="F6:H6"/>
    <mergeCell ref="A3:B3"/>
    <mergeCell ref="A4:B4"/>
    <mergeCell ref="A5:B5"/>
    <mergeCell ref="A6:B6"/>
    <mergeCell ref="A23:B23"/>
    <mergeCell ref="D8:E8"/>
    <mergeCell ref="D7:E7"/>
    <mergeCell ref="D17:E17"/>
    <mergeCell ref="D18:E18"/>
    <mergeCell ref="D21:E21"/>
    <mergeCell ref="C23:H23"/>
    <mergeCell ref="A16:B22"/>
    <mergeCell ref="D19:E19"/>
    <mergeCell ref="D16:E16"/>
    <mergeCell ref="D15:E15"/>
    <mergeCell ref="D9:E9"/>
    <mergeCell ref="D10:E10"/>
    <mergeCell ref="D11:E11"/>
    <mergeCell ref="D12:E12"/>
    <mergeCell ref="D13:E13"/>
    <mergeCell ref="E36:F36"/>
    <mergeCell ref="B26:H26"/>
    <mergeCell ref="B28:H28"/>
    <mergeCell ref="A24:H24"/>
    <mergeCell ref="B27:H27"/>
    <mergeCell ref="B25:H25"/>
    <mergeCell ref="B31:H31"/>
    <mergeCell ref="B32:H32"/>
    <mergeCell ref="B30:H30"/>
    <mergeCell ref="B33:H33"/>
    <mergeCell ref="B29:H29"/>
  </mergeCells>
  <hyperlinks>
    <hyperlink ref="B25" r:id="rId1" display="https://www.cibc.com/content/dam/about_cibc/investor_relations/pdfs/quarterly_results/2018/q418rci-en.pdf"/>
  </hyperlinks>
  <pageMargins left="0.5" right="0.5" top="0.5" bottom="0.5" header="0.3" footer="0.3"/>
  <pageSetup scale="94"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K15" sqref="K15"/>
    </sheetView>
  </sheetViews>
  <sheetFormatPr defaultColWidth="9.140625" defaultRowHeight="9" customHeight="1" x14ac:dyDescent="0.2"/>
  <cols>
    <col min="1" max="1" width="2.140625" style="37" customWidth="1"/>
    <col min="2" max="2" width="70.28515625" style="37" customWidth="1"/>
    <col min="3" max="5" width="8.5703125" style="37" customWidth="1"/>
    <col min="6" max="6" width="1.7109375" style="37" customWidth="1"/>
    <col min="7" max="8" width="8.5703125" style="37" customWidth="1"/>
    <col min="9" max="9" width="1.7109375" style="37" customWidth="1"/>
    <col min="10" max="11" width="8.5703125" style="37" customWidth="1"/>
    <col min="12" max="12" width="1.28515625" style="37" customWidth="1"/>
    <col min="13" max="13" width="9.140625" style="37" customWidth="1"/>
    <col min="14" max="16384" width="9.140625" style="37"/>
  </cols>
  <sheetData>
    <row r="1" spans="1:12" ht="14.25" customHeight="1" x14ac:dyDescent="0.25">
      <c r="A1" s="2253" t="s">
        <v>933</v>
      </c>
      <c r="B1" s="2253"/>
      <c r="C1" s="2253"/>
      <c r="D1" s="2253"/>
      <c r="E1" s="2253"/>
      <c r="F1" s="2253"/>
      <c r="G1" s="2253"/>
      <c r="H1" s="2253"/>
      <c r="I1" s="2253"/>
      <c r="J1" s="2253"/>
      <c r="K1" s="2253"/>
      <c r="L1" s="2253"/>
    </row>
    <row r="2" spans="1:12" ht="9" customHeight="1" x14ac:dyDescent="0.25">
      <c r="A2" s="2381"/>
      <c r="B2" s="2381"/>
      <c r="C2" s="2381"/>
      <c r="D2" s="2381"/>
      <c r="E2" s="2381"/>
      <c r="F2" s="2381"/>
      <c r="G2" s="2381"/>
      <c r="H2" s="2381"/>
      <c r="I2" s="2381"/>
      <c r="J2" s="2381"/>
      <c r="K2" s="2381"/>
      <c r="L2" s="38"/>
    </row>
    <row r="3" spans="1:12" ht="10.5" customHeight="1" x14ac:dyDescent="0.2">
      <c r="A3" s="2638" t="s">
        <v>1</v>
      </c>
      <c r="B3" s="2639"/>
      <c r="C3" s="2509" t="s">
        <v>2</v>
      </c>
      <c r="D3" s="2510"/>
      <c r="E3" s="2510"/>
      <c r="F3" s="2510"/>
      <c r="G3" s="2510"/>
      <c r="H3" s="2510"/>
      <c r="I3" s="2510"/>
      <c r="J3" s="2510"/>
      <c r="K3" s="2510"/>
      <c r="L3" s="2511"/>
    </row>
    <row r="4" spans="1:12" ht="10.5" customHeight="1" x14ac:dyDescent="0.2">
      <c r="A4" s="443"/>
      <c r="B4" s="444"/>
      <c r="C4" s="204" t="s">
        <v>3</v>
      </c>
      <c r="D4" s="204" t="s">
        <v>4</v>
      </c>
      <c r="E4" s="204" t="s">
        <v>5</v>
      </c>
      <c r="F4" s="204"/>
      <c r="G4" s="204" t="s">
        <v>6</v>
      </c>
      <c r="H4" s="204" t="s">
        <v>7</v>
      </c>
      <c r="I4" s="204"/>
      <c r="J4" s="204" t="s">
        <v>8</v>
      </c>
      <c r="K4" s="204" t="s">
        <v>9</v>
      </c>
      <c r="L4" s="445"/>
    </row>
    <row r="5" spans="1:12" ht="10.5" customHeight="1" x14ac:dyDescent="0.2">
      <c r="A5" s="409"/>
      <c r="B5" s="409"/>
      <c r="C5" s="205" t="s">
        <v>300</v>
      </c>
      <c r="D5" s="205" t="s">
        <v>233</v>
      </c>
      <c r="E5" s="446" t="s">
        <v>328</v>
      </c>
      <c r="F5" s="205"/>
      <c r="G5" s="205" t="s">
        <v>233</v>
      </c>
      <c r="H5" s="205" t="s">
        <v>233</v>
      </c>
      <c r="I5" s="205"/>
      <c r="J5" s="408"/>
      <c r="K5" s="205" t="s">
        <v>109</v>
      </c>
      <c r="L5" s="445"/>
    </row>
    <row r="6" spans="1:12" ht="10.5" customHeight="1" x14ac:dyDescent="0.2">
      <c r="A6" s="409"/>
      <c r="B6" s="444" t="s">
        <v>238</v>
      </c>
      <c r="C6" s="205" t="s">
        <v>304</v>
      </c>
      <c r="D6" s="205" t="s">
        <v>243</v>
      </c>
      <c r="E6" s="446" t="s">
        <v>244</v>
      </c>
      <c r="F6" s="1610" t="s">
        <v>72</v>
      </c>
      <c r="G6" s="205" t="s">
        <v>245</v>
      </c>
      <c r="H6" s="205" t="s">
        <v>246</v>
      </c>
      <c r="I6" s="1610" t="s">
        <v>74</v>
      </c>
      <c r="J6" s="205" t="s">
        <v>109</v>
      </c>
      <c r="K6" s="205" t="s">
        <v>187</v>
      </c>
      <c r="L6" s="445"/>
    </row>
    <row r="7" spans="1:12" ht="10.5" customHeight="1" x14ac:dyDescent="0.2">
      <c r="A7" s="2573"/>
      <c r="B7" s="2573"/>
      <c r="C7" s="447"/>
      <c r="D7" s="448"/>
      <c r="E7" s="448"/>
      <c r="F7" s="448"/>
      <c r="G7" s="448"/>
      <c r="H7" s="448"/>
      <c r="I7" s="448"/>
      <c r="J7" s="448"/>
      <c r="K7" s="448"/>
      <c r="L7" s="449"/>
    </row>
    <row r="8" spans="1:12" ht="10.5" customHeight="1" x14ac:dyDescent="0.2">
      <c r="A8" s="2573" t="s">
        <v>250</v>
      </c>
      <c r="B8" s="2573"/>
      <c r="C8" s="450"/>
      <c r="D8" s="205"/>
      <c r="E8" s="205"/>
      <c r="F8" s="205"/>
      <c r="G8" s="205"/>
      <c r="H8" s="205"/>
      <c r="I8" s="205"/>
      <c r="J8" s="205"/>
      <c r="K8" s="205"/>
      <c r="L8" s="451"/>
    </row>
    <row r="9" spans="1:12" ht="10.5" customHeight="1" x14ac:dyDescent="0.2">
      <c r="A9" s="409"/>
      <c r="B9" s="388" t="s">
        <v>251</v>
      </c>
      <c r="C9" s="1768">
        <v>9535</v>
      </c>
      <c r="D9" s="1769">
        <v>0.08</v>
      </c>
      <c r="E9" s="1770">
        <v>956</v>
      </c>
      <c r="F9" s="1771"/>
      <c r="G9" s="1770">
        <v>21</v>
      </c>
      <c r="H9" s="1771">
        <v>1.6</v>
      </c>
      <c r="I9" s="1771"/>
      <c r="J9" s="1770">
        <v>973</v>
      </c>
      <c r="K9" s="1770">
        <v>10</v>
      </c>
      <c r="L9" s="453"/>
    </row>
    <row r="10" spans="1:12" ht="10.5" customHeight="1" x14ac:dyDescent="0.2">
      <c r="A10" s="40"/>
      <c r="B10" s="375" t="s">
        <v>252</v>
      </c>
      <c r="C10" s="1768">
        <v>3890</v>
      </c>
      <c r="D10" s="1769">
        <v>0.18</v>
      </c>
      <c r="E10" s="1770">
        <v>649</v>
      </c>
      <c r="F10" s="1771"/>
      <c r="G10" s="1770">
        <v>34</v>
      </c>
      <c r="H10" s="1771">
        <v>1.3</v>
      </c>
      <c r="I10" s="1771"/>
      <c r="J10" s="1770">
        <v>1170</v>
      </c>
      <c r="K10" s="1770">
        <v>30</v>
      </c>
      <c r="L10" s="453"/>
    </row>
    <row r="11" spans="1:12" ht="10.5" customHeight="1" x14ac:dyDescent="0.2">
      <c r="A11" s="40"/>
      <c r="B11" s="375" t="s">
        <v>253</v>
      </c>
      <c r="C11" s="1768">
        <v>2012</v>
      </c>
      <c r="D11" s="1769">
        <v>0.33</v>
      </c>
      <c r="E11" s="1770">
        <v>349</v>
      </c>
      <c r="F11" s="1771"/>
      <c r="G11" s="1770">
        <v>35</v>
      </c>
      <c r="H11" s="1771">
        <v>2.5</v>
      </c>
      <c r="I11" s="1771"/>
      <c r="J11" s="1770">
        <v>865</v>
      </c>
      <c r="K11" s="1770">
        <v>43</v>
      </c>
      <c r="L11" s="453"/>
    </row>
    <row r="12" spans="1:12" ht="10.5" customHeight="1" x14ac:dyDescent="0.2">
      <c r="A12" s="40"/>
      <c r="B12" s="375" t="s">
        <v>254</v>
      </c>
      <c r="C12" s="1768">
        <v>2876</v>
      </c>
      <c r="D12" s="1769">
        <v>0.62</v>
      </c>
      <c r="E12" s="1770">
        <v>736</v>
      </c>
      <c r="F12" s="1771"/>
      <c r="G12" s="1770">
        <v>30</v>
      </c>
      <c r="H12" s="1771">
        <v>1.4</v>
      </c>
      <c r="I12" s="1771"/>
      <c r="J12" s="1770">
        <v>1427</v>
      </c>
      <c r="K12" s="1770">
        <v>50</v>
      </c>
      <c r="L12" s="453"/>
    </row>
    <row r="13" spans="1:12" ht="10.5" customHeight="1" x14ac:dyDescent="0.2">
      <c r="A13" s="40"/>
      <c r="B13" s="375" t="s">
        <v>329</v>
      </c>
      <c r="C13" s="1768">
        <v>2415</v>
      </c>
      <c r="D13" s="1769">
        <v>1.79</v>
      </c>
      <c r="E13" s="1770">
        <v>856</v>
      </c>
      <c r="F13" s="1771"/>
      <c r="G13" s="1770">
        <v>24</v>
      </c>
      <c r="H13" s="1771">
        <v>1</v>
      </c>
      <c r="I13" s="1771"/>
      <c r="J13" s="1770">
        <v>1443</v>
      </c>
      <c r="K13" s="1770">
        <v>60</v>
      </c>
      <c r="L13" s="453"/>
    </row>
    <row r="14" spans="1:12" ht="10.5" customHeight="1" x14ac:dyDescent="0.2">
      <c r="A14" s="40"/>
      <c r="B14" s="375" t="s">
        <v>256</v>
      </c>
      <c r="C14" s="1768">
        <v>341</v>
      </c>
      <c r="D14" s="1769">
        <v>6.96</v>
      </c>
      <c r="E14" s="1770">
        <v>431</v>
      </c>
      <c r="F14" s="1771"/>
      <c r="G14" s="1770">
        <v>34</v>
      </c>
      <c r="H14" s="1771">
        <v>0.6</v>
      </c>
      <c r="I14" s="1771"/>
      <c r="J14" s="1770">
        <v>476</v>
      </c>
      <c r="K14" s="1770">
        <v>140</v>
      </c>
      <c r="L14" s="453"/>
    </row>
    <row r="15" spans="1:12" ht="10.5" customHeight="1" x14ac:dyDescent="0.2">
      <c r="A15" s="40"/>
      <c r="B15" s="375" t="s">
        <v>257</v>
      </c>
      <c r="C15" s="1768">
        <v>73</v>
      </c>
      <c r="D15" s="1769">
        <v>24.36</v>
      </c>
      <c r="E15" s="1770">
        <v>72</v>
      </c>
      <c r="F15" s="1771"/>
      <c r="G15" s="1770">
        <v>20</v>
      </c>
      <c r="H15" s="1771">
        <v>0.9</v>
      </c>
      <c r="I15" s="1771"/>
      <c r="J15" s="1770">
        <v>82</v>
      </c>
      <c r="K15" s="1770">
        <v>112</v>
      </c>
      <c r="L15" s="453"/>
    </row>
    <row r="16" spans="1:12" ht="10.5" customHeight="1" x14ac:dyDescent="0.2">
      <c r="A16" s="40"/>
      <c r="B16" s="1472" t="s">
        <v>258</v>
      </c>
      <c r="C16" s="1768">
        <v>8</v>
      </c>
      <c r="D16" s="1473">
        <v>100</v>
      </c>
      <c r="E16" s="1770">
        <v>4</v>
      </c>
      <c r="F16" s="1771"/>
      <c r="G16" s="229">
        <v>28</v>
      </c>
      <c r="H16" s="1771">
        <v>0</v>
      </c>
      <c r="I16" s="1771"/>
      <c r="J16" s="1770">
        <v>29</v>
      </c>
      <c r="K16" s="1770">
        <v>363</v>
      </c>
      <c r="L16" s="456"/>
    </row>
    <row r="17" spans="1:12" ht="10.5" customHeight="1" x14ac:dyDescent="0.2">
      <c r="A17" s="2309"/>
      <c r="B17" s="2642"/>
      <c r="C17" s="1474">
        <f>SUM(C9:C16)</f>
        <v>21150</v>
      </c>
      <c r="D17" s="1475">
        <v>0.62</v>
      </c>
      <c r="E17" s="1476">
        <f>SUM(E9:E16)</f>
        <v>4053</v>
      </c>
      <c r="F17" s="1477"/>
      <c r="G17" s="1476">
        <v>27</v>
      </c>
      <c r="H17" s="1478">
        <v>1.5</v>
      </c>
      <c r="I17" s="1477"/>
      <c r="J17" s="1476">
        <f>SUM(J9:J16)</f>
        <v>6465</v>
      </c>
      <c r="K17" s="1476">
        <v>31</v>
      </c>
      <c r="L17" s="457"/>
    </row>
    <row r="18" spans="1:12" ht="10.5" customHeight="1" x14ac:dyDescent="0.2">
      <c r="A18" s="2573" t="s">
        <v>259</v>
      </c>
      <c r="B18" s="2637"/>
      <c r="C18" s="184"/>
      <c r="D18" s="1479"/>
      <c r="E18" s="640"/>
      <c r="F18" s="1480"/>
      <c r="G18" s="475"/>
      <c r="H18" s="1480"/>
      <c r="I18" s="1480"/>
      <c r="J18" s="640"/>
      <c r="K18" s="1481"/>
      <c r="L18" s="459"/>
    </row>
    <row r="19" spans="1:12" ht="10.5" customHeight="1" x14ac:dyDescent="0.2">
      <c r="A19" s="409"/>
      <c r="B19" s="388" t="s">
        <v>251</v>
      </c>
      <c r="C19" s="1768">
        <v>4423</v>
      </c>
      <c r="D19" s="1769">
        <v>0.02</v>
      </c>
      <c r="E19" s="1770">
        <v>88</v>
      </c>
      <c r="F19" s="1771"/>
      <c r="G19" s="1770">
        <v>8</v>
      </c>
      <c r="H19" s="1771">
        <v>4.0999999999999996</v>
      </c>
      <c r="I19" s="1771"/>
      <c r="J19" s="1770">
        <v>104</v>
      </c>
      <c r="K19" s="1770">
        <v>2</v>
      </c>
      <c r="L19" s="453"/>
    </row>
    <row r="20" spans="1:12" ht="10.5" customHeight="1" x14ac:dyDescent="0.2">
      <c r="A20" s="40"/>
      <c r="B20" s="375" t="s">
        <v>252</v>
      </c>
      <c r="C20" s="1768">
        <v>9</v>
      </c>
      <c r="D20" s="1769">
        <v>0.22</v>
      </c>
      <c r="E20" s="1770">
        <v>4</v>
      </c>
      <c r="F20" s="1771"/>
      <c r="G20" s="1770">
        <v>38</v>
      </c>
      <c r="H20" s="1771">
        <v>0.4</v>
      </c>
      <c r="I20" s="1771"/>
      <c r="J20" s="1770">
        <v>2</v>
      </c>
      <c r="K20" s="1770">
        <v>22</v>
      </c>
      <c r="L20" s="453"/>
    </row>
    <row r="21" spans="1:12" ht="10.5" customHeight="1" x14ac:dyDescent="0.2">
      <c r="A21" s="40"/>
      <c r="B21" s="375" t="s">
        <v>253</v>
      </c>
      <c r="C21" s="1768">
        <v>1</v>
      </c>
      <c r="D21" s="1769">
        <v>0.33</v>
      </c>
      <c r="E21" s="1770">
        <v>2</v>
      </c>
      <c r="F21" s="1771"/>
      <c r="G21" s="1770">
        <v>33</v>
      </c>
      <c r="H21" s="1771">
        <v>8.1</v>
      </c>
      <c r="I21" s="1771"/>
      <c r="J21" s="1770">
        <v>1</v>
      </c>
      <c r="K21" s="1770">
        <v>100</v>
      </c>
      <c r="L21" s="453"/>
    </row>
    <row r="22" spans="1:12" ht="10.5" customHeight="1" x14ac:dyDescent="0.2">
      <c r="A22" s="40"/>
      <c r="B22" s="375" t="s">
        <v>254</v>
      </c>
      <c r="C22" s="1768">
        <v>1</v>
      </c>
      <c r="D22" s="1769">
        <v>0.54</v>
      </c>
      <c r="E22" s="1770">
        <v>1</v>
      </c>
      <c r="F22" s="1771"/>
      <c r="G22" s="1770">
        <v>40</v>
      </c>
      <c r="H22" s="1771">
        <v>0</v>
      </c>
      <c r="I22" s="1771"/>
      <c r="J22" s="1770">
        <v>0</v>
      </c>
      <c r="K22" s="1770">
        <v>0</v>
      </c>
      <c r="L22" s="453"/>
    </row>
    <row r="23" spans="1:12" ht="10.5" customHeight="1" x14ac:dyDescent="0.2">
      <c r="A23" s="40"/>
      <c r="B23" s="375" t="s">
        <v>329</v>
      </c>
      <c r="C23" s="1768">
        <v>0</v>
      </c>
      <c r="D23" s="1769">
        <v>0</v>
      </c>
      <c r="E23" s="1770">
        <v>0</v>
      </c>
      <c r="F23" s="1771"/>
      <c r="G23" s="1770">
        <v>0</v>
      </c>
      <c r="H23" s="1771">
        <v>0</v>
      </c>
      <c r="I23" s="1771"/>
      <c r="J23" s="1770">
        <v>0</v>
      </c>
      <c r="K23" s="1770">
        <v>0</v>
      </c>
      <c r="L23" s="453"/>
    </row>
    <row r="24" spans="1:12" ht="10.5" customHeight="1" x14ac:dyDescent="0.2">
      <c r="A24" s="40"/>
      <c r="B24" s="375" t="s">
        <v>256</v>
      </c>
      <c r="C24" s="1768">
        <v>0</v>
      </c>
      <c r="D24" s="1769">
        <v>6.08</v>
      </c>
      <c r="E24" s="1770">
        <v>2</v>
      </c>
      <c r="F24" s="1771"/>
      <c r="G24" s="1770">
        <v>41</v>
      </c>
      <c r="H24" s="1771">
        <v>0</v>
      </c>
      <c r="I24" s="1771"/>
      <c r="J24" s="1770">
        <v>0</v>
      </c>
      <c r="K24" s="1770">
        <v>0</v>
      </c>
      <c r="L24" s="453"/>
    </row>
    <row r="25" spans="1:12" ht="10.5" customHeight="1" x14ac:dyDescent="0.2">
      <c r="A25" s="40"/>
      <c r="B25" s="375" t="s">
        <v>257</v>
      </c>
      <c r="C25" s="1768">
        <v>0</v>
      </c>
      <c r="D25" s="1769">
        <v>0</v>
      </c>
      <c r="E25" s="1770">
        <v>0</v>
      </c>
      <c r="F25" s="1771"/>
      <c r="G25" s="1770">
        <v>0</v>
      </c>
      <c r="H25" s="1771">
        <v>0</v>
      </c>
      <c r="I25" s="1771"/>
      <c r="J25" s="1770">
        <v>0</v>
      </c>
      <c r="K25" s="1770">
        <v>0</v>
      </c>
      <c r="L25" s="453"/>
    </row>
    <row r="26" spans="1:12" ht="10.5" customHeight="1" x14ac:dyDescent="0.2">
      <c r="A26" s="40"/>
      <c r="B26" s="1472" t="s">
        <v>258</v>
      </c>
      <c r="C26" s="1768">
        <v>0</v>
      </c>
      <c r="D26" s="1473">
        <v>0</v>
      </c>
      <c r="E26" s="1770">
        <v>0</v>
      </c>
      <c r="F26" s="1771"/>
      <c r="G26" s="229">
        <v>0</v>
      </c>
      <c r="H26" s="1771">
        <v>0</v>
      </c>
      <c r="I26" s="1771"/>
      <c r="J26" s="1770">
        <v>0</v>
      </c>
      <c r="K26" s="1770">
        <v>0</v>
      </c>
      <c r="L26" s="456"/>
    </row>
    <row r="27" spans="1:12" ht="10.5" customHeight="1" x14ac:dyDescent="0.2">
      <c r="A27" s="2309"/>
      <c r="B27" s="2642"/>
      <c r="C27" s="1474">
        <f>SUM(C19:C26)</f>
        <v>4434</v>
      </c>
      <c r="D27" s="1475">
        <v>0.02</v>
      </c>
      <c r="E27" s="1476">
        <f>SUM(E19:E26)</f>
        <v>97</v>
      </c>
      <c r="F27" s="1477"/>
      <c r="G27" s="1476">
        <v>8</v>
      </c>
      <c r="H27" s="1478">
        <v>4.0999999999999996</v>
      </c>
      <c r="I27" s="1477"/>
      <c r="J27" s="1476">
        <f>SUM(J19:J26)</f>
        <v>107</v>
      </c>
      <c r="K27" s="1476">
        <v>2</v>
      </c>
      <c r="L27" s="457"/>
    </row>
    <row r="28" spans="1:12" ht="10.5" customHeight="1" x14ac:dyDescent="0.2">
      <c r="A28" s="2573" t="s">
        <v>191</v>
      </c>
      <c r="B28" s="2637"/>
      <c r="C28" s="184"/>
      <c r="D28" s="1479"/>
      <c r="E28" s="640"/>
      <c r="F28" s="1480"/>
      <c r="G28" s="475"/>
      <c r="H28" s="1480"/>
      <c r="I28" s="1480"/>
      <c r="J28" s="640"/>
      <c r="K28" s="1481"/>
      <c r="L28" s="459"/>
    </row>
    <row r="29" spans="1:12" ht="10.5" customHeight="1" x14ac:dyDescent="0.2">
      <c r="A29" s="409"/>
      <c r="B29" s="388" t="s">
        <v>251</v>
      </c>
      <c r="C29" s="1768">
        <v>10168</v>
      </c>
      <c r="D29" s="1769">
        <v>0.08</v>
      </c>
      <c r="E29" s="1770">
        <v>164</v>
      </c>
      <c r="F29" s="1771"/>
      <c r="G29" s="1770">
        <v>40</v>
      </c>
      <c r="H29" s="1771">
        <v>1.5</v>
      </c>
      <c r="I29" s="1771"/>
      <c r="J29" s="1770">
        <v>1907</v>
      </c>
      <c r="K29" s="1770">
        <v>19</v>
      </c>
      <c r="L29" s="453"/>
    </row>
    <row r="30" spans="1:12" ht="10.5" customHeight="1" x14ac:dyDescent="0.2">
      <c r="A30" s="40"/>
      <c r="B30" s="375" t="s">
        <v>252</v>
      </c>
      <c r="C30" s="1768">
        <v>1838</v>
      </c>
      <c r="D30" s="1769">
        <v>0.2</v>
      </c>
      <c r="E30" s="1770">
        <v>56</v>
      </c>
      <c r="F30" s="1771"/>
      <c r="G30" s="1770">
        <v>40</v>
      </c>
      <c r="H30" s="1771">
        <v>1.6</v>
      </c>
      <c r="I30" s="1771"/>
      <c r="J30" s="1770">
        <v>707</v>
      </c>
      <c r="K30" s="1770">
        <v>38</v>
      </c>
      <c r="L30" s="453"/>
    </row>
    <row r="31" spans="1:12" ht="10.5" customHeight="1" x14ac:dyDescent="0.2">
      <c r="A31" s="40"/>
      <c r="B31" s="375" t="s">
        <v>253</v>
      </c>
      <c r="C31" s="1768">
        <v>203</v>
      </c>
      <c r="D31" s="1769">
        <v>0.33</v>
      </c>
      <c r="E31" s="1770">
        <v>25</v>
      </c>
      <c r="F31" s="1771"/>
      <c r="G31" s="1770">
        <v>41</v>
      </c>
      <c r="H31" s="1771">
        <v>1.5</v>
      </c>
      <c r="I31" s="1771"/>
      <c r="J31" s="1770">
        <v>102</v>
      </c>
      <c r="K31" s="1770">
        <v>50</v>
      </c>
      <c r="L31" s="453"/>
    </row>
    <row r="32" spans="1:12" ht="10.5" customHeight="1" x14ac:dyDescent="0.2">
      <c r="A32" s="40"/>
      <c r="B32" s="375" t="s">
        <v>254</v>
      </c>
      <c r="C32" s="1768">
        <v>141</v>
      </c>
      <c r="D32" s="1769">
        <v>0.61</v>
      </c>
      <c r="E32" s="1770">
        <v>28</v>
      </c>
      <c r="F32" s="1771"/>
      <c r="G32" s="1770">
        <v>41</v>
      </c>
      <c r="H32" s="1771">
        <v>0.2</v>
      </c>
      <c r="I32" s="1771"/>
      <c r="J32" s="1770">
        <v>81</v>
      </c>
      <c r="K32" s="1770">
        <v>57</v>
      </c>
      <c r="L32" s="453"/>
    </row>
    <row r="33" spans="1:12" ht="10.5" customHeight="1" x14ac:dyDescent="0.2">
      <c r="A33" s="40"/>
      <c r="B33" s="375" t="s">
        <v>329</v>
      </c>
      <c r="C33" s="1768">
        <v>73</v>
      </c>
      <c r="D33" s="1769">
        <v>1.57</v>
      </c>
      <c r="E33" s="1770">
        <v>26</v>
      </c>
      <c r="F33" s="1771"/>
      <c r="G33" s="1770">
        <v>42</v>
      </c>
      <c r="H33" s="1771">
        <v>0.5</v>
      </c>
      <c r="I33" s="1771"/>
      <c r="J33" s="1770">
        <v>68</v>
      </c>
      <c r="K33" s="1770">
        <v>93</v>
      </c>
      <c r="L33" s="453"/>
    </row>
    <row r="34" spans="1:12" ht="10.5" customHeight="1" x14ac:dyDescent="0.2">
      <c r="A34" s="40"/>
      <c r="B34" s="375" t="s">
        <v>256</v>
      </c>
      <c r="C34" s="1768">
        <v>7</v>
      </c>
      <c r="D34" s="1769">
        <v>8.23</v>
      </c>
      <c r="E34" s="1770">
        <v>19</v>
      </c>
      <c r="F34" s="1771"/>
      <c r="G34" s="1770">
        <v>49</v>
      </c>
      <c r="H34" s="1771">
        <v>0</v>
      </c>
      <c r="I34" s="1771"/>
      <c r="J34" s="1770">
        <v>13</v>
      </c>
      <c r="K34" s="1770">
        <v>186</v>
      </c>
      <c r="L34" s="453"/>
    </row>
    <row r="35" spans="1:12" ht="10.5" customHeight="1" x14ac:dyDescent="0.2">
      <c r="A35" s="40"/>
      <c r="B35" s="375" t="s">
        <v>257</v>
      </c>
      <c r="C35" s="1768">
        <v>0</v>
      </c>
      <c r="D35" s="1769">
        <v>0</v>
      </c>
      <c r="E35" s="1770">
        <v>0</v>
      </c>
      <c r="F35" s="1771"/>
      <c r="G35" s="1770">
        <v>0</v>
      </c>
      <c r="H35" s="1771">
        <v>0</v>
      </c>
      <c r="I35" s="1771"/>
      <c r="J35" s="1770">
        <v>0</v>
      </c>
      <c r="K35" s="1770">
        <v>0</v>
      </c>
      <c r="L35" s="453"/>
    </row>
    <row r="36" spans="1:12" ht="10.5" customHeight="1" x14ac:dyDescent="0.2">
      <c r="A36" s="40"/>
      <c r="B36" s="1472" t="s">
        <v>258</v>
      </c>
      <c r="C36" s="1768">
        <v>0</v>
      </c>
      <c r="D36" s="1473">
        <v>0</v>
      </c>
      <c r="E36" s="1770">
        <v>0</v>
      </c>
      <c r="F36" s="1771"/>
      <c r="G36" s="229">
        <v>0</v>
      </c>
      <c r="H36" s="1771">
        <v>0</v>
      </c>
      <c r="I36" s="1771"/>
      <c r="J36" s="1770">
        <v>0</v>
      </c>
      <c r="K36" s="1770">
        <v>0</v>
      </c>
      <c r="L36" s="456"/>
    </row>
    <row r="37" spans="1:12" ht="10.5" customHeight="1" x14ac:dyDescent="0.2">
      <c r="A37" s="2508"/>
      <c r="B37" s="2508"/>
      <c r="C37" s="1474">
        <f>SUM(C29:C36)</f>
        <v>12430</v>
      </c>
      <c r="D37" s="1475">
        <v>0.12</v>
      </c>
      <c r="E37" s="1476">
        <f>SUM(E29:E36)</f>
        <v>318</v>
      </c>
      <c r="F37" s="1477"/>
      <c r="G37" s="1476">
        <v>40</v>
      </c>
      <c r="H37" s="1478">
        <v>1.5</v>
      </c>
      <c r="I37" s="1477"/>
      <c r="J37" s="1476">
        <f>SUM(J29:J36)</f>
        <v>2878</v>
      </c>
      <c r="K37" s="1476">
        <v>23</v>
      </c>
      <c r="L37" s="457"/>
    </row>
    <row r="38" spans="1:12" ht="10.5" customHeight="1" thickBot="1" x14ac:dyDescent="0.25">
      <c r="A38" s="2641" t="s">
        <v>330</v>
      </c>
      <c r="B38" s="2641"/>
      <c r="C38" s="198">
        <f>C17+C27+C37</f>
        <v>38014</v>
      </c>
      <c r="D38" s="1482">
        <v>0.39</v>
      </c>
      <c r="E38" s="219">
        <f>E17+E27+E37</f>
        <v>4468</v>
      </c>
      <c r="F38" s="1483"/>
      <c r="G38" s="219">
        <v>29</v>
      </c>
      <c r="H38" s="1484">
        <v>1.8</v>
      </c>
      <c r="I38" s="1483"/>
      <c r="J38" s="219">
        <f>J17+J27+J37</f>
        <v>9450</v>
      </c>
      <c r="K38" s="219">
        <v>25</v>
      </c>
      <c r="L38" s="460"/>
    </row>
    <row r="39" spans="1:12" s="368" customFormat="1" ht="4.5" customHeight="1" x14ac:dyDescent="0.15">
      <c r="A39" s="2643"/>
      <c r="B39" s="2643"/>
      <c r="C39" s="2643"/>
      <c r="D39" s="2643"/>
      <c r="E39" s="2643"/>
      <c r="F39" s="2643"/>
      <c r="G39" s="2643"/>
      <c r="H39" s="2643"/>
      <c r="I39" s="2643"/>
      <c r="J39" s="2643"/>
      <c r="K39" s="2643"/>
      <c r="L39" s="2643"/>
    </row>
    <row r="40" spans="1:12" s="368" customFormat="1" ht="9" customHeight="1" x14ac:dyDescent="0.15">
      <c r="A40" s="2644" t="s">
        <v>1226</v>
      </c>
      <c r="B40" s="2644"/>
      <c r="C40" s="2644"/>
      <c r="D40" s="2644"/>
      <c r="E40" s="2644"/>
      <c r="F40" s="2644"/>
      <c r="G40" s="2644"/>
      <c r="H40" s="2644"/>
      <c r="I40" s="2644"/>
      <c r="J40" s="2644"/>
      <c r="K40" s="2644"/>
      <c r="L40" s="2644"/>
    </row>
  </sheetData>
  <mergeCells count="14">
    <mergeCell ref="A1:L1"/>
    <mergeCell ref="A2:K2"/>
    <mergeCell ref="A28:B28"/>
    <mergeCell ref="A18:B18"/>
    <mergeCell ref="A3:B3"/>
    <mergeCell ref="A7:B7"/>
    <mergeCell ref="A8:B8"/>
    <mergeCell ref="C3:L3"/>
    <mergeCell ref="A38:B38"/>
    <mergeCell ref="A17:B17"/>
    <mergeCell ref="A27:B27"/>
    <mergeCell ref="A37:B37"/>
    <mergeCell ref="A40:L40"/>
    <mergeCell ref="A39:L39"/>
  </mergeCells>
  <pageMargins left="0.5" right="0.5" top="0.5" bottom="0.5" header="0.3" footer="0.3"/>
  <pageSetup scale="9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B15" sqref="B15:I15"/>
    </sheetView>
  </sheetViews>
  <sheetFormatPr defaultColWidth="9.140625" defaultRowHeight="9" customHeight="1" x14ac:dyDescent="0.2"/>
  <cols>
    <col min="1" max="1" width="2.140625" style="37" customWidth="1"/>
    <col min="2" max="2" width="70.28515625" style="37" customWidth="1"/>
    <col min="3" max="5" width="8.5703125" style="37" customWidth="1"/>
    <col min="6" max="6" width="1.7109375" style="37" customWidth="1"/>
    <col min="7" max="8" width="8.5703125" style="37" customWidth="1"/>
    <col min="9" max="9" width="1.7109375" style="37" customWidth="1"/>
    <col min="10" max="11" width="8.5703125" style="37" customWidth="1"/>
    <col min="12" max="12" width="1.28515625" style="37" customWidth="1"/>
    <col min="13" max="13" width="9.140625" style="37" customWidth="1"/>
    <col min="14" max="16384" width="9.140625" style="37"/>
  </cols>
  <sheetData>
    <row r="1" spans="1:12" ht="14.25" customHeight="1" x14ac:dyDescent="0.25">
      <c r="A1" s="2253" t="s">
        <v>933</v>
      </c>
      <c r="B1" s="2253"/>
      <c r="C1" s="2253"/>
      <c r="D1" s="2253"/>
      <c r="E1" s="2253"/>
      <c r="F1" s="2253"/>
      <c r="G1" s="2253"/>
      <c r="H1" s="2253"/>
      <c r="I1" s="2253"/>
      <c r="J1" s="2253"/>
      <c r="K1" s="2253"/>
      <c r="L1" s="2253"/>
    </row>
    <row r="2" spans="1:12" ht="9" customHeight="1" x14ac:dyDescent="0.25">
      <c r="A2" s="2381"/>
      <c r="B2" s="2381"/>
      <c r="C2" s="2381"/>
      <c r="D2" s="2381"/>
      <c r="E2" s="2381"/>
      <c r="F2" s="2381"/>
      <c r="G2" s="2381"/>
      <c r="H2" s="2381"/>
      <c r="I2" s="2381"/>
      <c r="J2" s="2381"/>
      <c r="K2" s="2381"/>
      <c r="L2" s="38"/>
    </row>
    <row r="3" spans="1:12" ht="10.5" customHeight="1" x14ac:dyDescent="0.2">
      <c r="A3" s="2638" t="s">
        <v>1</v>
      </c>
      <c r="B3" s="2639"/>
      <c r="C3" s="2509" t="s">
        <v>95</v>
      </c>
      <c r="D3" s="2510"/>
      <c r="E3" s="2510"/>
      <c r="F3" s="2510"/>
      <c r="G3" s="2510"/>
      <c r="H3" s="2510"/>
      <c r="I3" s="2510"/>
      <c r="J3" s="2510"/>
      <c r="K3" s="2510"/>
      <c r="L3" s="2511"/>
    </row>
    <row r="4" spans="1:12" ht="10.5" customHeight="1" x14ac:dyDescent="0.2">
      <c r="A4" s="443"/>
      <c r="B4" s="444"/>
      <c r="C4" s="204" t="s">
        <v>3</v>
      </c>
      <c r="D4" s="204" t="s">
        <v>4</v>
      </c>
      <c r="E4" s="204" t="s">
        <v>5</v>
      </c>
      <c r="F4" s="204"/>
      <c r="G4" s="204" t="s">
        <v>6</v>
      </c>
      <c r="H4" s="204" t="s">
        <v>7</v>
      </c>
      <c r="I4" s="204"/>
      <c r="J4" s="204" t="s">
        <v>8</v>
      </c>
      <c r="K4" s="204" t="s">
        <v>9</v>
      </c>
      <c r="L4" s="445"/>
    </row>
    <row r="5" spans="1:12" ht="10.5" customHeight="1" x14ac:dyDescent="0.2">
      <c r="A5" s="409"/>
      <c r="B5" s="409"/>
      <c r="C5" s="205" t="s">
        <v>300</v>
      </c>
      <c r="D5" s="205" t="s">
        <v>233</v>
      </c>
      <c r="E5" s="446" t="s">
        <v>328</v>
      </c>
      <c r="F5" s="205"/>
      <c r="G5" s="205" t="s">
        <v>233</v>
      </c>
      <c r="H5" s="205" t="s">
        <v>233</v>
      </c>
      <c r="I5" s="205"/>
      <c r="J5" s="408"/>
      <c r="K5" s="205" t="s">
        <v>109</v>
      </c>
      <c r="L5" s="445"/>
    </row>
    <row r="6" spans="1:12" ht="10.5" customHeight="1" x14ac:dyDescent="0.2">
      <c r="A6" s="409"/>
      <c r="B6" s="444" t="s">
        <v>238</v>
      </c>
      <c r="C6" s="205" t="s">
        <v>304</v>
      </c>
      <c r="D6" s="205" t="s">
        <v>243</v>
      </c>
      <c r="E6" s="446" t="s">
        <v>244</v>
      </c>
      <c r="F6" s="1610" t="s">
        <v>72</v>
      </c>
      <c r="G6" s="205" t="s">
        <v>245</v>
      </c>
      <c r="H6" s="205" t="s">
        <v>246</v>
      </c>
      <c r="I6" s="1610" t="s">
        <v>74</v>
      </c>
      <c r="J6" s="205" t="s">
        <v>109</v>
      </c>
      <c r="K6" s="205" t="s">
        <v>187</v>
      </c>
      <c r="L6" s="445"/>
    </row>
    <row r="7" spans="1:12" ht="10.5" customHeight="1" x14ac:dyDescent="0.2">
      <c r="A7" s="2573"/>
      <c r="B7" s="2573"/>
      <c r="C7" s="447"/>
      <c r="D7" s="448"/>
      <c r="E7" s="448"/>
      <c r="F7" s="448"/>
      <c r="G7" s="448"/>
      <c r="H7" s="448"/>
      <c r="I7" s="448"/>
      <c r="J7" s="448"/>
      <c r="K7" s="448"/>
      <c r="L7" s="449"/>
    </row>
    <row r="8" spans="1:12" ht="10.5" customHeight="1" x14ac:dyDescent="0.2">
      <c r="A8" s="2573" t="s">
        <v>250</v>
      </c>
      <c r="B8" s="2573"/>
      <c r="C8" s="450"/>
      <c r="D8" s="205"/>
      <c r="E8" s="205"/>
      <c r="F8" s="205"/>
      <c r="G8" s="205"/>
      <c r="H8" s="205"/>
      <c r="I8" s="205"/>
      <c r="J8" s="205"/>
      <c r="K8" s="205"/>
      <c r="L8" s="451"/>
    </row>
    <row r="9" spans="1:12" ht="10.5" customHeight="1" x14ac:dyDescent="0.2">
      <c r="A9" s="409"/>
      <c r="B9" s="1530" t="s">
        <v>251</v>
      </c>
      <c r="C9" s="1468">
        <v>8674</v>
      </c>
      <c r="D9" s="1469">
        <v>0.08</v>
      </c>
      <c r="E9" s="1470">
        <v>941</v>
      </c>
      <c r="F9" s="1471"/>
      <c r="G9" s="1470">
        <v>21</v>
      </c>
      <c r="H9" s="1471">
        <v>1.6</v>
      </c>
      <c r="I9" s="1471"/>
      <c r="J9" s="1470">
        <v>849</v>
      </c>
      <c r="K9" s="1470">
        <v>10</v>
      </c>
      <c r="L9" s="453"/>
    </row>
    <row r="10" spans="1:12" ht="10.5" customHeight="1" x14ac:dyDescent="0.2">
      <c r="A10" s="40"/>
      <c r="B10" s="1535" t="s">
        <v>252</v>
      </c>
      <c r="C10" s="1468">
        <v>3171</v>
      </c>
      <c r="D10" s="1469">
        <v>0.18</v>
      </c>
      <c r="E10" s="1470">
        <v>666</v>
      </c>
      <c r="F10" s="1471"/>
      <c r="G10" s="1470">
        <v>36</v>
      </c>
      <c r="H10" s="1471">
        <v>1.3</v>
      </c>
      <c r="I10" s="1471"/>
      <c r="J10" s="1470">
        <v>1006</v>
      </c>
      <c r="K10" s="1470">
        <v>32</v>
      </c>
      <c r="L10" s="453"/>
    </row>
    <row r="11" spans="1:12" ht="10.5" customHeight="1" x14ac:dyDescent="0.2">
      <c r="A11" s="40"/>
      <c r="B11" s="1535" t="s">
        <v>253</v>
      </c>
      <c r="C11" s="1468">
        <v>1586</v>
      </c>
      <c r="D11" s="1469">
        <v>0.33</v>
      </c>
      <c r="E11" s="1470">
        <v>325</v>
      </c>
      <c r="F11" s="1471"/>
      <c r="G11" s="1470">
        <v>35</v>
      </c>
      <c r="H11" s="1471">
        <v>2.7</v>
      </c>
      <c r="I11" s="1471"/>
      <c r="J11" s="1470">
        <v>696</v>
      </c>
      <c r="K11" s="1470">
        <v>44</v>
      </c>
      <c r="L11" s="453"/>
    </row>
    <row r="12" spans="1:12" ht="10.5" customHeight="1" x14ac:dyDescent="0.2">
      <c r="A12" s="40"/>
      <c r="B12" s="1535" t="s">
        <v>254</v>
      </c>
      <c r="C12" s="1468">
        <v>2636</v>
      </c>
      <c r="D12" s="1469">
        <v>0.62</v>
      </c>
      <c r="E12" s="1470">
        <v>674</v>
      </c>
      <c r="F12" s="1471"/>
      <c r="G12" s="1470">
        <v>29</v>
      </c>
      <c r="H12" s="1471">
        <v>1.4</v>
      </c>
      <c r="I12" s="1471"/>
      <c r="J12" s="1470">
        <v>1233</v>
      </c>
      <c r="K12" s="1470">
        <v>47</v>
      </c>
      <c r="L12" s="453"/>
    </row>
    <row r="13" spans="1:12" ht="10.5" customHeight="1" x14ac:dyDescent="0.2">
      <c r="A13" s="40"/>
      <c r="B13" s="1535" t="s">
        <v>329</v>
      </c>
      <c r="C13" s="1468">
        <v>2111</v>
      </c>
      <c r="D13" s="1469">
        <v>1.82</v>
      </c>
      <c r="E13" s="1470">
        <v>790</v>
      </c>
      <c r="F13" s="1471"/>
      <c r="G13" s="1470">
        <v>23</v>
      </c>
      <c r="H13" s="1471">
        <v>0.9</v>
      </c>
      <c r="I13" s="1471"/>
      <c r="J13" s="1470">
        <v>1229</v>
      </c>
      <c r="K13" s="1470">
        <v>58</v>
      </c>
      <c r="L13" s="453"/>
    </row>
    <row r="14" spans="1:12" ht="10.5" customHeight="1" x14ac:dyDescent="0.2">
      <c r="A14" s="40"/>
      <c r="B14" s="1535" t="s">
        <v>256</v>
      </c>
      <c r="C14" s="1468">
        <v>1070</v>
      </c>
      <c r="D14" s="1469">
        <v>6.38</v>
      </c>
      <c r="E14" s="1470">
        <v>526</v>
      </c>
      <c r="F14" s="1471"/>
      <c r="G14" s="1470">
        <v>13</v>
      </c>
      <c r="H14" s="1471">
        <v>0.2</v>
      </c>
      <c r="I14" s="1471"/>
      <c r="J14" s="1470">
        <v>570</v>
      </c>
      <c r="K14" s="1470">
        <v>53</v>
      </c>
      <c r="L14" s="453"/>
    </row>
    <row r="15" spans="1:12" ht="10.5" customHeight="1" x14ac:dyDescent="0.2">
      <c r="A15" s="40"/>
      <c r="B15" s="1535" t="s">
        <v>257</v>
      </c>
      <c r="C15" s="1468">
        <v>36</v>
      </c>
      <c r="D15" s="1469">
        <v>22.52</v>
      </c>
      <c r="E15" s="1470">
        <v>80</v>
      </c>
      <c r="F15" s="1471"/>
      <c r="G15" s="1470">
        <v>24</v>
      </c>
      <c r="H15" s="1471">
        <v>0.8</v>
      </c>
      <c r="I15" s="1471"/>
      <c r="J15" s="1470">
        <v>50</v>
      </c>
      <c r="K15" s="1470">
        <v>139</v>
      </c>
      <c r="L15" s="453"/>
    </row>
    <row r="16" spans="1:12" ht="10.5" customHeight="1" x14ac:dyDescent="0.2">
      <c r="A16" s="40"/>
      <c r="B16" s="1536" t="s">
        <v>258</v>
      </c>
      <c r="C16" s="1468">
        <v>2</v>
      </c>
      <c r="D16" s="1473">
        <v>100</v>
      </c>
      <c r="E16" s="1470">
        <v>2</v>
      </c>
      <c r="F16" s="1471"/>
      <c r="G16" s="229">
        <v>20</v>
      </c>
      <c r="H16" s="1471">
        <v>0</v>
      </c>
      <c r="I16" s="1471"/>
      <c r="J16" s="1470">
        <v>6</v>
      </c>
      <c r="K16" s="1470">
        <v>300</v>
      </c>
      <c r="L16" s="456"/>
    </row>
    <row r="17" spans="1:12" ht="10.5" customHeight="1" x14ac:dyDescent="0.2">
      <c r="A17" s="2309"/>
      <c r="B17" s="2642"/>
      <c r="C17" s="1474">
        <f>SUM(C9:C16)</f>
        <v>19286</v>
      </c>
      <c r="D17" s="1475">
        <v>0.78</v>
      </c>
      <c r="E17" s="1476">
        <f>SUM(E9:E16)</f>
        <v>4004</v>
      </c>
      <c r="F17" s="1477"/>
      <c r="G17" s="1476">
        <v>25</v>
      </c>
      <c r="H17" s="1478">
        <v>1.5</v>
      </c>
      <c r="I17" s="1477"/>
      <c r="J17" s="1476">
        <f>SUM(J9:J16)</f>
        <v>5639</v>
      </c>
      <c r="K17" s="1476">
        <v>29</v>
      </c>
      <c r="L17" s="457"/>
    </row>
    <row r="18" spans="1:12" ht="10.5" customHeight="1" x14ac:dyDescent="0.2">
      <c r="A18" s="2573" t="s">
        <v>259</v>
      </c>
      <c r="B18" s="2637"/>
      <c r="C18" s="184"/>
      <c r="D18" s="1479"/>
      <c r="E18" s="640"/>
      <c r="F18" s="1480"/>
      <c r="G18" s="475"/>
      <c r="H18" s="1480"/>
      <c r="I18" s="1480"/>
      <c r="J18" s="640"/>
      <c r="K18" s="1481"/>
      <c r="L18" s="459"/>
    </row>
    <row r="19" spans="1:12" ht="10.5" customHeight="1" x14ac:dyDescent="0.2">
      <c r="A19" s="409"/>
      <c r="B19" s="1530" t="s">
        <v>251</v>
      </c>
      <c r="C19" s="1468">
        <v>5187</v>
      </c>
      <c r="D19" s="1469">
        <v>0.02</v>
      </c>
      <c r="E19" s="1470">
        <v>86</v>
      </c>
      <c r="F19" s="1471"/>
      <c r="G19" s="1470">
        <v>7</v>
      </c>
      <c r="H19" s="1471">
        <v>3.3</v>
      </c>
      <c r="I19" s="1471"/>
      <c r="J19" s="1470">
        <v>113</v>
      </c>
      <c r="K19" s="1470">
        <v>2</v>
      </c>
      <c r="L19" s="453"/>
    </row>
    <row r="20" spans="1:12" ht="10.5" customHeight="1" x14ac:dyDescent="0.2">
      <c r="A20" s="40"/>
      <c r="B20" s="1535" t="s">
        <v>252</v>
      </c>
      <c r="C20" s="1468">
        <v>11</v>
      </c>
      <c r="D20" s="1469">
        <v>0.17</v>
      </c>
      <c r="E20" s="1470">
        <v>3</v>
      </c>
      <c r="F20" s="1471"/>
      <c r="G20" s="1470">
        <v>16</v>
      </c>
      <c r="H20" s="1471">
        <v>0.3</v>
      </c>
      <c r="I20" s="1471"/>
      <c r="J20" s="1470">
        <v>1</v>
      </c>
      <c r="K20" s="1470">
        <v>9</v>
      </c>
      <c r="L20" s="453"/>
    </row>
    <row r="21" spans="1:12" ht="10.5" customHeight="1" x14ac:dyDescent="0.2">
      <c r="A21" s="40"/>
      <c r="B21" s="1535" t="s">
        <v>253</v>
      </c>
      <c r="C21" s="1468">
        <v>1</v>
      </c>
      <c r="D21" s="1469">
        <v>0.33</v>
      </c>
      <c r="E21" s="1470">
        <v>2</v>
      </c>
      <c r="F21" s="1471"/>
      <c r="G21" s="1470">
        <v>35</v>
      </c>
      <c r="H21" s="1471">
        <v>7.8</v>
      </c>
      <c r="I21" s="1471"/>
      <c r="J21" s="1470">
        <v>0</v>
      </c>
      <c r="K21" s="1470">
        <v>0</v>
      </c>
      <c r="L21" s="453"/>
    </row>
    <row r="22" spans="1:12" ht="10.5" customHeight="1" x14ac:dyDescent="0.2">
      <c r="A22" s="40"/>
      <c r="B22" s="1535" t="s">
        <v>254</v>
      </c>
      <c r="C22" s="1468">
        <v>0</v>
      </c>
      <c r="D22" s="1469">
        <v>0</v>
      </c>
      <c r="E22" s="1470">
        <v>0</v>
      </c>
      <c r="F22" s="1471"/>
      <c r="G22" s="1470">
        <v>0</v>
      </c>
      <c r="H22" s="1471">
        <v>0</v>
      </c>
      <c r="I22" s="1471"/>
      <c r="J22" s="1470">
        <v>0</v>
      </c>
      <c r="K22" s="1470">
        <v>0</v>
      </c>
      <c r="L22" s="453"/>
    </row>
    <row r="23" spans="1:12" ht="10.5" customHeight="1" x14ac:dyDescent="0.2">
      <c r="A23" s="40"/>
      <c r="B23" s="1535" t="s">
        <v>329</v>
      </c>
      <c r="C23" s="1468">
        <v>0</v>
      </c>
      <c r="D23" s="1469">
        <v>0</v>
      </c>
      <c r="E23" s="1470">
        <v>0</v>
      </c>
      <c r="F23" s="1471"/>
      <c r="G23" s="1470">
        <v>0</v>
      </c>
      <c r="H23" s="1471">
        <v>0</v>
      </c>
      <c r="I23" s="1471"/>
      <c r="J23" s="1470">
        <v>0</v>
      </c>
      <c r="K23" s="1470">
        <v>0</v>
      </c>
      <c r="L23" s="453"/>
    </row>
    <row r="24" spans="1:12" ht="10.5" customHeight="1" x14ac:dyDescent="0.2">
      <c r="A24" s="40"/>
      <c r="B24" s="1535" t="s">
        <v>256</v>
      </c>
      <c r="C24" s="1468">
        <v>23</v>
      </c>
      <c r="D24" s="1469">
        <v>6.08</v>
      </c>
      <c r="E24" s="1470">
        <v>3</v>
      </c>
      <c r="F24" s="1471"/>
      <c r="G24" s="1470">
        <v>27</v>
      </c>
      <c r="H24" s="1471">
        <v>0</v>
      </c>
      <c r="I24" s="1471"/>
      <c r="J24" s="1470">
        <v>19</v>
      </c>
      <c r="K24" s="1470">
        <v>83</v>
      </c>
      <c r="L24" s="453"/>
    </row>
    <row r="25" spans="1:12" ht="10.5" customHeight="1" x14ac:dyDescent="0.2">
      <c r="A25" s="40"/>
      <c r="B25" s="1535" t="s">
        <v>257</v>
      </c>
      <c r="C25" s="1468">
        <v>0</v>
      </c>
      <c r="D25" s="1469">
        <v>0</v>
      </c>
      <c r="E25" s="1470">
        <v>0</v>
      </c>
      <c r="F25" s="1471"/>
      <c r="G25" s="1470">
        <v>0</v>
      </c>
      <c r="H25" s="1471">
        <v>0</v>
      </c>
      <c r="I25" s="1471"/>
      <c r="J25" s="1470">
        <v>0</v>
      </c>
      <c r="K25" s="1470">
        <v>0</v>
      </c>
      <c r="L25" s="453"/>
    </row>
    <row r="26" spans="1:12" ht="10.5" customHeight="1" x14ac:dyDescent="0.2">
      <c r="A26" s="40"/>
      <c r="B26" s="1536" t="s">
        <v>258</v>
      </c>
      <c r="C26" s="1468">
        <v>0</v>
      </c>
      <c r="D26" s="1473">
        <v>0</v>
      </c>
      <c r="E26" s="1470">
        <v>0</v>
      </c>
      <c r="F26" s="1471"/>
      <c r="G26" s="229">
        <v>0</v>
      </c>
      <c r="H26" s="1471">
        <v>0</v>
      </c>
      <c r="I26" s="1471"/>
      <c r="J26" s="1470">
        <v>0</v>
      </c>
      <c r="K26" s="1470">
        <v>0</v>
      </c>
      <c r="L26" s="456"/>
    </row>
    <row r="27" spans="1:12" ht="10.5" customHeight="1" x14ac:dyDescent="0.2">
      <c r="A27" s="2309"/>
      <c r="B27" s="2642"/>
      <c r="C27" s="1474">
        <f>SUM(C19:C26)</f>
        <v>5222</v>
      </c>
      <c r="D27" s="1475">
        <v>0.05</v>
      </c>
      <c r="E27" s="1476">
        <f>SUM(E19:E26)</f>
        <v>94</v>
      </c>
      <c r="F27" s="1477"/>
      <c r="G27" s="1476">
        <v>8</v>
      </c>
      <c r="H27" s="1478">
        <v>3.3</v>
      </c>
      <c r="I27" s="1477"/>
      <c r="J27" s="1476">
        <f>SUM(J19:J26)</f>
        <v>133</v>
      </c>
      <c r="K27" s="1476">
        <v>3</v>
      </c>
      <c r="L27" s="457"/>
    </row>
    <row r="28" spans="1:12" ht="10.5" customHeight="1" x14ac:dyDescent="0.2">
      <c r="A28" s="2573" t="s">
        <v>191</v>
      </c>
      <c r="B28" s="2637"/>
      <c r="C28" s="184"/>
      <c r="D28" s="1479"/>
      <c r="E28" s="640"/>
      <c r="F28" s="1480"/>
      <c r="G28" s="475"/>
      <c r="H28" s="1480"/>
      <c r="I28" s="1480"/>
      <c r="J28" s="640"/>
      <c r="K28" s="1481"/>
      <c r="L28" s="459"/>
    </row>
    <row r="29" spans="1:12" ht="10.5" customHeight="1" x14ac:dyDescent="0.2">
      <c r="A29" s="409"/>
      <c r="B29" s="1530" t="s">
        <v>251</v>
      </c>
      <c r="C29" s="1468">
        <v>10435</v>
      </c>
      <c r="D29" s="1469">
        <v>0.08</v>
      </c>
      <c r="E29" s="1470">
        <v>161</v>
      </c>
      <c r="F29" s="1471"/>
      <c r="G29" s="1470">
        <v>40</v>
      </c>
      <c r="H29" s="1471">
        <v>1.5</v>
      </c>
      <c r="I29" s="1471"/>
      <c r="J29" s="1470">
        <v>1903</v>
      </c>
      <c r="K29" s="1470">
        <v>18</v>
      </c>
      <c r="L29" s="453"/>
    </row>
    <row r="30" spans="1:12" ht="10.5" customHeight="1" x14ac:dyDescent="0.2">
      <c r="A30" s="40"/>
      <c r="B30" s="1535" t="s">
        <v>252</v>
      </c>
      <c r="C30" s="1468">
        <v>1281</v>
      </c>
      <c r="D30" s="1469">
        <v>0.19</v>
      </c>
      <c r="E30" s="1470">
        <v>54</v>
      </c>
      <c r="F30" s="1471"/>
      <c r="G30" s="1470">
        <v>40</v>
      </c>
      <c r="H30" s="1471">
        <v>1.4</v>
      </c>
      <c r="I30" s="1471"/>
      <c r="J30" s="1470">
        <v>469</v>
      </c>
      <c r="K30" s="1470">
        <v>37</v>
      </c>
      <c r="L30" s="453"/>
    </row>
    <row r="31" spans="1:12" ht="10.5" customHeight="1" x14ac:dyDescent="0.2">
      <c r="A31" s="40"/>
      <c r="B31" s="1535" t="s">
        <v>253</v>
      </c>
      <c r="C31" s="1468">
        <v>180</v>
      </c>
      <c r="D31" s="1469">
        <v>0.33</v>
      </c>
      <c r="E31" s="1470">
        <v>20</v>
      </c>
      <c r="F31" s="1471"/>
      <c r="G31" s="1470">
        <v>41</v>
      </c>
      <c r="H31" s="1471">
        <v>1.3</v>
      </c>
      <c r="I31" s="1471"/>
      <c r="J31" s="1470">
        <v>88</v>
      </c>
      <c r="K31" s="1470">
        <v>49</v>
      </c>
      <c r="L31" s="453"/>
    </row>
    <row r="32" spans="1:12" ht="10.5" customHeight="1" x14ac:dyDescent="0.2">
      <c r="A32" s="40"/>
      <c r="B32" s="1535" t="s">
        <v>254</v>
      </c>
      <c r="C32" s="1468">
        <v>116</v>
      </c>
      <c r="D32" s="1469">
        <v>0.65</v>
      </c>
      <c r="E32" s="1470">
        <v>27</v>
      </c>
      <c r="F32" s="1471"/>
      <c r="G32" s="1470">
        <v>43</v>
      </c>
      <c r="H32" s="1471">
        <v>0.6</v>
      </c>
      <c r="I32" s="1471"/>
      <c r="J32" s="1470">
        <v>74</v>
      </c>
      <c r="K32" s="1470">
        <v>64</v>
      </c>
      <c r="L32" s="453"/>
    </row>
    <row r="33" spans="1:12" ht="10.5" customHeight="1" x14ac:dyDescent="0.2">
      <c r="A33" s="40"/>
      <c r="B33" s="1535" t="s">
        <v>329</v>
      </c>
      <c r="C33" s="1468">
        <v>34</v>
      </c>
      <c r="D33" s="1469">
        <v>1.57</v>
      </c>
      <c r="E33" s="1470">
        <v>21</v>
      </c>
      <c r="F33" s="1471"/>
      <c r="G33" s="1470">
        <v>41</v>
      </c>
      <c r="H33" s="1471">
        <v>0.8</v>
      </c>
      <c r="I33" s="1471"/>
      <c r="J33" s="1470">
        <v>31</v>
      </c>
      <c r="K33" s="1470">
        <v>91</v>
      </c>
      <c r="L33" s="453"/>
    </row>
    <row r="34" spans="1:12" ht="10.5" customHeight="1" x14ac:dyDescent="0.2">
      <c r="A34" s="40"/>
      <c r="B34" s="1535" t="s">
        <v>256</v>
      </c>
      <c r="C34" s="1468">
        <v>2</v>
      </c>
      <c r="D34" s="1469">
        <v>9.48</v>
      </c>
      <c r="E34" s="1470">
        <v>7</v>
      </c>
      <c r="F34" s="1471"/>
      <c r="G34" s="1470">
        <v>54</v>
      </c>
      <c r="H34" s="1471">
        <v>0.1</v>
      </c>
      <c r="I34" s="1471"/>
      <c r="J34" s="1470">
        <v>3</v>
      </c>
      <c r="K34" s="1470">
        <v>150</v>
      </c>
      <c r="L34" s="453"/>
    </row>
    <row r="35" spans="1:12" ht="10.5" customHeight="1" x14ac:dyDescent="0.2">
      <c r="A35" s="40"/>
      <c r="B35" s="1535" t="s">
        <v>257</v>
      </c>
      <c r="C35" s="1468">
        <v>0</v>
      </c>
      <c r="D35" s="1469">
        <v>0</v>
      </c>
      <c r="E35" s="1470">
        <v>0</v>
      </c>
      <c r="F35" s="1471"/>
      <c r="G35" s="1470">
        <v>0</v>
      </c>
      <c r="H35" s="1471">
        <v>0</v>
      </c>
      <c r="I35" s="1471"/>
      <c r="J35" s="1470">
        <v>0</v>
      </c>
      <c r="K35" s="1470">
        <v>0</v>
      </c>
      <c r="L35" s="453"/>
    </row>
    <row r="36" spans="1:12" ht="10.5" customHeight="1" x14ac:dyDescent="0.2">
      <c r="A36" s="40"/>
      <c r="B36" s="1536" t="s">
        <v>258</v>
      </c>
      <c r="C36" s="1468">
        <v>0</v>
      </c>
      <c r="D36" s="1473">
        <v>100</v>
      </c>
      <c r="E36" s="1470">
        <v>1</v>
      </c>
      <c r="F36" s="1471"/>
      <c r="G36" s="229">
        <v>47</v>
      </c>
      <c r="H36" s="1471">
        <v>0</v>
      </c>
      <c r="I36" s="1471"/>
      <c r="J36" s="1470">
        <v>0</v>
      </c>
      <c r="K36" s="1470">
        <v>0</v>
      </c>
      <c r="L36" s="456"/>
    </row>
    <row r="37" spans="1:12" ht="10.5" customHeight="1" x14ac:dyDescent="0.2">
      <c r="A37" s="2508"/>
      <c r="B37" s="2508"/>
      <c r="C37" s="1474">
        <f>SUM(C29:C36)</f>
        <v>12048</v>
      </c>
      <c r="D37" s="1475">
        <v>0.11</v>
      </c>
      <c r="E37" s="1476">
        <f>SUM(E29:E36)</f>
        <v>291</v>
      </c>
      <c r="F37" s="1477"/>
      <c r="G37" s="1476">
        <v>40</v>
      </c>
      <c r="H37" s="1478">
        <v>1.5</v>
      </c>
      <c r="I37" s="1477"/>
      <c r="J37" s="1476">
        <f>SUM(J29:J36)</f>
        <v>2568</v>
      </c>
      <c r="K37" s="1476">
        <v>21</v>
      </c>
      <c r="L37" s="457"/>
    </row>
    <row r="38" spans="1:12" ht="10.5" customHeight="1" thickBot="1" x14ac:dyDescent="0.25">
      <c r="A38" s="2641" t="s">
        <v>330</v>
      </c>
      <c r="B38" s="2641"/>
      <c r="C38" s="198">
        <f>C17+C27+C37</f>
        <v>36556</v>
      </c>
      <c r="D38" s="1482">
        <v>0.46</v>
      </c>
      <c r="E38" s="219">
        <f>E17+E27+E37</f>
        <v>4389</v>
      </c>
      <c r="F38" s="1483"/>
      <c r="G38" s="219">
        <v>28</v>
      </c>
      <c r="H38" s="1484">
        <v>1.7</v>
      </c>
      <c r="I38" s="1483"/>
      <c r="J38" s="219">
        <f>J17+J27+J37</f>
        <v>8340</v>
      </c>
      <c r="K38" s="219">
        <v>23</v>
      </c>
      <c r="L38" s="460"/>
    </row>
    <row r="39" spans="1:12" s="368" customFormat="1" ht="4.5" customHeight="1" x14ac:dyDescent="0.15">
      <c r="A39" s="2643"/>
      <c r="B39" s="2643"/>
      <c r="C39" s="2643"/>
      <c r="D39" s="2643"/>
      <c r="E39" s="2643"/>
      <c r="F39" s="2643"/>
      <c r="G39" s="2643"/>
      <c r="H39" s="2643"/>
      <c r="I39" s="2643"/>
      <c r="J39" s="2643"/>
      <c r="K39" s="2643"/>
      <c r="L39" s="2643"/>
    </row>
    <row r="40" spans="1:12" s="368" customFormat="1" ht="9" customHeight="1" x14ac:dyDescent="0.15">
      <c r="A40" s="2644" t="s">
        <v>1226</v>
      </c>
      <c r="B40" s="2644"/>
      <c r="C40" s="2644"/>
      <c r="D40" s="2644"/>
      <c r="E40" s="2644"/>
      <c r="F40" s="2644"/>
      <c r="G40" s="2644"/>
      <c r="H40" s="2644"/>
      <c r="I40" s="2644"/>
      <c r="J40" s="2644"/>
      <c r="K40" s="2644"/>
      <c r="L40" s="2644"/>
    </row>
  </sheetData>
  <mergeCells count="14">
    <mergeCell ref="A38:B38"/>
    <mergeCell ref="A17:B17"/>
    <mergeCell ref="A27:B27"/>
    <mergeCell ref="A37:B37"/>
    <mergeCell ref="A40:L40"/>
    <mergeCell ref="A39:L39"/>
    <mergeCell ref="A1:L1"/>
    <mergeCell ref="A2:K2"/>
    <mergeCell ref="A28:B28"/>
    <mergeCell ref="A18:B18"/>
    <mergeCell ref="A3:B3"/>
    <mergeCell ref="A7:B7"/>
    <mergeCell ref="A8:B8"/>
    <mergeCell ref="C3:L3"/>
  </mergeCells>
  <pageMargins left="0.5" right="0.5" top="0.5" bottom="0.5" header="0.3" footer="0.3"/>
  <pageSetup scale="9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B15" sqref="B15:I15"/>
    </sheetView>
  </sheetViews>
  <sheetFormatPr defaultColWidth="9.140625" defaultRowHeight="9" customHeight="1" x14ac:dyDescent="0.2"/>
  <cols>
    <col min="1" max="1" width="2.140625" style="1658" customWidth="1"/>
    <col min="2" max="2" width="70.28515625" style="1658" customWidth="1"/>
    <col min="3" max="5" width="8.5703125" style="1658" customWidth="1"/>
    <col min="6" max="6" width="1.7109375" style="1658" customWidth="1"/>
    <col min="7" max="8" width="8.5703125" style="1658" customWidth="1"/>
    <col min="9" max="9" width="1.7109375" style="1658" customWidth="1"/>
    <col min="10" max="11" width="8.5703125" style="1658" customWidth="1"/>
    <col min="12" max="12" width="1.28515625" style="1658" customWidth="1"/>
    <col min="13" max="13" width="9.140625" style="1658" customWidth="1"/>
    <col min="14" max="16384" width="9.140625" style="1658"/>
  </cols>
  <sheetData>
    <row r="1" spans="1:12" ht="14.25" customHeight="1" x14ac:dyDescent="0.25">
      <c r="A1" s="2253" t="s">
        <v>933</v>
      </c>
      <c r="B1" s="2253"/>
      <c r="C1" s="2253"/>
      <c r="D1" s="2253"/>
      <c r="E1" s="2253"/>
      <c r="F1" s="2253"/>
      <c r="G1" s="2253"/>
      <c r="H1" s="2253"/>
      <c r="I1" s="2253"/>
      <c r="J1" s="2253"/>
      <c r="K1" s="2253"/>
      <c r="L1" s="2253"/>
    </row>
    <row r="2" spans="1:12" ht="9" customHeight="1" x14ac:dyDescent="0.25">
      <c r="A2" s="2381"/>
      <c r="B2" s="2381"/>
      <c r="C2" s="2381"/>
      <c r="D2" s="2381"/>
      <c r="E2" s="2381"/>
      <c r="F2" s="2381"/>
      <c r="G2" s="2381"/>
      <c r="H2" s="2381"/>
      <c r="I2" s="2381"/>
      <c r="J2" s="2381"/>
      <c r="K2" s="2381"/>
      <c r="L2" s="1643"/>
    </row>
    <row r="3" spans="1:12" ht="10.5" customHeight="1" x14ac:dyDescent="0.2">
      <c r="A3" s="2638" t="s">
        <v>1</v>
      </c>
      <c r="B3" s="2639"/>
      <c r="C3" s="2509" t="s">
        <v>106</v>
      </c>
      <c r="D3" s="2510"/>
      <c r="E3" s="2510"/>
      <c r="F3" s="2510"/>
      <c r="G3" s="2510"/>
      <c r="H3" s="2510"/>
      <c r="I3" s="2510"/>
      <c r="J3" s="2510"/>
      <c r="K3" s="2510"/>
      <c r="L3" s="2511"/>
    </row>
    <row r="4" spans="1:12" ht="10.5" customHeight="1" x14ac:dyDescent="0.2">
      <c r="A4" s="443"/>
      <c r="B4" s="444"/>
      <c r="C4" s="204" t="s">
        <v>3</v>
      </c>
      <c r="D4" s="204" t="s">
        <v>4</v>
      </c>
      <c r="E4" s="204" t="s">
        <v>5</v>
      </c>
      <c r="F4" s="204"/>
      <c r="G4" s="204" t="s">
        <v>6</v>
      </c>
      <c r="H4" s="204" t="s">
        <v>7</v>
      </c>
      <c r="I4" s="204"/>
      <c r="J4" s="204" t="s">
        <v>8</v>
      </c>
      <c r="K4" s="204" t="s">
        <v>9</v>
      </c>
      <c r="L4" s="445"/>
    </row>
    <row r="5" spans="1:12" ht="10.5" customHeight="1" x14ac:dyDescent="0.2">
      <c r="A5" s="409"/>
      <c r="B5" s="409"/>
      <c r="C5" s="1646" t="s">
        <v>300</v>
      </c>
      <c r="D5" s="1646" t="s">
        <v>233</v>
      </c>
      <c r="E5" s="446" t="s">
        <v>328</v>
      </c>
      <c r="F5" s="1646"/>
      <c r="G5" s="1646" t="s">
        <v>233</v>
      </c>
      <c r="H5" s="1646" t="s">
        <v>233</v>
      </c>
      <c r="I5" s="1646"/>
      <c r="J5" s="408"/>
      <c r="K5" s="1646" t="s">
        <v>109</v>
      </c>
      <c r="L5" s="445"/>
    </row>
    <row r="6" spans="1:12" ht="10.5" customHeight="1" x14ac:dyDescent="0.2">
      <c r="A6" s="409"/>
      <c r="B6" s="444" t="s">
        <v>238</v>
      </c>
      <c r="C6" s="1646" t="s">
        <v>304</v>
      </c>
      <c r="D6" s="1646" t="s">
        <v>243</v>
      </c>
      <c r="E6" s="446" t="s">
        <v>244</v>
      </c>
      <c r="F6" s="1610" t="s">
        <v>72</v>
      </c>
      <c r="G6" s="1646" t="s">
        <v>245</v>
      </c>
      <c r="H6" s="1646" t="s">
        <v>246</v>
      </c>
      <c r="I6" s="1610" t="s">
        <v>74</v>
      </c>
      <c r="J6" s="1646" t="s">
        <v>109</v>
      </c>
      <c r="K6" s="1646" t="s">
        <v>187</v>
      </c>
      <c r="L6" s="445"/>
    </row>
    <row r="7" spans="1:12" ht="10.5" customHeight="1" x14ac:dyDescent="0.2">
      <c r="A7" s="2573"/>
      <c r="B7" s="2573"/>
      <c r="C7" s="447"/>
      <c r="D7" s="448"/>
      <c r="E7" s="448"/>
      <c r="F7" s="448"/>
      <c r="G7" s="448"/>
      <c r="H7" s="448"/>
      <c r="I7" s="448"/>
      <c r="J7" s="448"/>
      <c r="K7" s="448"/>
      <c r="L7" s="449"/>
    </row>
    <row r="8" spans="1:12" ht="10.5" customHeight="1" x14ac:dyDescent="0.2">
      <c r="A8" s="2573" t="s">
        <v>250</v>
      </c>
      <c r="B8" s="2573"/>
      <c r="C8" s="450"/>
      <c r="D8" s="1646"/>
      <c r="E8" s="1646"/>
      <c r="F8" s="1646"/>
      <c r="G8" s="1646"/>
      <c r="H8" s="1646"/>
      <c r="I8" s="1646"/>
      <c r="J8" s="1646"/>
      <c r="K8" s="1646"/>
      <c r="L8" s="451"/>
    </row>
    <row r="9" spans="1:12" ht="10.5" customHeight="1" x14ac:dyDescent="0.2">
      <c r="A9" s="409"/>
      <c r="B9" s="1530" t="s">
        <v>251</v>
      </c>
      <c r="C9" s="1531">
        <v>9282</v>
      </c>
      <c r="D9" s="1532">
        <v>7.0000000000000007E-2</v>
      </c>
      <c r="E9" s="1533">
        <v>1029</v>
      </c>
      <c r="F9" s="1534"/>
      <c r="G9" s="1533">
        <v>20</v>
      </c>
      <c r="H9" s="1534">
        <v>1.3</v>
      </c>
      <c r="I9" s="1534"/>
      <c r="J9" s="1533">
        <v>798</v>
      </c>
      <c r="K9" s="1533">
        <v>9</v>
      </c>
      <c r="L9" s="453"/>
    </row>
    <row r="10" spans="1:12" ht="10.5" customHeight="1" x14ac:dyDescent="0.2">
      <c r="A10" s="40"/>
      <c r="B10" s="1535" t="s">
        <v>252</v>
      </c>
      <c r="C10" s="1531">
        <v>2171</v>
      </c>
      <c r="D10" s="1532">
        <v>0.18</v>
      </c>
      <c r="E10" s="1533">
        <v>680</v>
      </c>
      <c r="F10" s="1534"/>
      <c r="G10" s="1533">
        <v>33</v>
      </c>
      <c r="H10" s="1534">
        <v>1.5</v>
      </c>
      <c r="I10" s="1534"/>
      <c r="J10" s="1533">
        <v>592</v>
      </c>
      <c r="K10" s="1533">
        <v>27</v>
      </c>
      <c r="L10" s="453"/>
    </row>
    <row r="11" spans="1:12" ht="10.5" customHeight="1" x14ac:dyDescent="0.2">
      <c r="A11" s="40"/>
      <c r="B11" s="1535" t="s">
        <v>253</v>
      </c>
      <c r="C11" s="1531">
        <v>1254</v>
      </c>
      <c r="D11" s="1532">
        <v>0.33</v>
      </c>
      <c r="E11" s="1533">
        <v>325</v>
      </c>
      <c r="F11" s="1534"/>
      <c r="G11" s="1533">
        <v>31</v>
      </c>
      <c r="H11" s="1534">
        <v>4.2</v>
      </c>
      <c r="I11" s="1534"/>
      <c r="J11" s="1533">
        <v>448</v>
      </c>
      <c r="K11" s="1533">
        <v>36</v>
      </c>
      <c r="L11" s="453"/>
    </row>
    <row r="12" spans="1:12" ht="10.5" customHeight="1" x14ac:dyDescent="0.2">
      <c r="A12" s="40"/>
      <c r="B12" s="1535" t="s">
        <v>254</v>
      </c>
      <c r="C12" s="1531">
        <v>1861</v>
      </c>
      <c r="D12" s="1532">
        <v>0.62</v>
      </c>
      <c r="E12" s="1533">
        <v>699</v>
      </c>
      <c r="F12" s="1534"/>
      <c r="G12" s="1533">
        <v>33</v>
      </c>
      <c r="H12" s="1534">
        <v>0.9</v>
      </c>
      <c r="I12" s="1534"/>
      <c r="J12" s="1533">
        <v>943</v>
      </c>
      <c r="K12" s="1533">
        <v>51</v>
      </c>
      <c r="L12" s="453"/>
    </row>
    <row r="13" spans="1:12" ht="10.5" customHeight="1" x14ac:dyDescent="0.2">
      <c r="A13" s="40"/>
      <c r="B13" s="1535" t="s">
        <v>329</v>
      </c>
      <c r="C13" s="1531">
        <v>1688</v>
      </c>
      <c r="D13" s="1532">
        <v>2</v>
      </c>
      <c r="E13" s="1533">
        <v>830</v>
      </c>
      <c r="F13" s="1534"/>
      <c r="G13" s="1533">
        <v>22</v>
      </c>
      <c r="H13" s="1534">
        <v>0.6</v>
      </c>
      <c r="I13" s="1534"/>
      <c r="J13" s="1533">
        <v>953</v>
      </c>
      <c r="K13" s="1533">
        <v>56</v>
      </c>
      <c r="L13" s="453"/>
    </row>
    <row r="14" spans="1:12" ht="10.5" customHeight="1" x14ac:dyDescent="0.2">
      <c r="A14" s="40"/>
      <c r="B14" s="1535" t="s">
        <v>256</v>
      </c>
      <c r="C14" s="1531">
        <v>306</v>
      </c>
      <c r="D14" s="1532">
        <v>7.3</v>
      </c>
      <c r="E14" s="1533">
        <v>485</v>
      </c>
      <c r="F14" s="1534"/>
      <c r="G14" s="1533">
        <v>27</v>
      </c>
      <c r="H14" s="1534">
        <v>0.4</v>
      </c>
      <c r="I14" s="1534"/>
      <c r="J14" s="1533">
        <v>329</v>
      </c>
      <c r="K14" s="1533">
        <v>108</v>
      </c>
      <c r="L14" s="453"/>
    </row>
    <row r="15" spans="1:12" ht="10.5" customHeight="1" x14ac:dyDescent="0.2">
      <c r="A15" s="40"/>
      <c r="B15" s="1535" t="s">
        <v>257</v>
      </c>
      <c r="C15" s="1531">
        <v>57</v>
      </c>
      <c r="D15" s="1532">
        <v>29.41</v>
      </c>
      <c r="E15" s="1533">
        <v>72</v>
      </c>
      <c r="F15" s="1534"/>
      <c r="G15" s="1533">
        <v>19</v>
      </c>
      <c r="H15" s="1534">
        <v>0.4</v>
      </c>
      <c r="I15" s="1534"/>
      <c r="J15" s="1533">
        <v>62</v>
      </c>
      <c r="K15" s="1533">
        <v>109</v>
      </c>
      <c r="L15" s="453"/>
    </row>
    <row r="16" spans="1:12" ht="10.5" customHeight="1" x14ac:dyDescent="0.2">
      <c r="A16" s="40"/>
      <c r="B16" s="1536" t="s">
        <v>258</v>
      </c>
      <c r="C16" s="1531">
        <v>3</v>
      </c>
      <c r="D16" s="1473">
        <v>100</v>
      </c>
      <c r="E16" s="1533">
        <v>1</v>
      </c>
      <c r="F16" s="1534"/>
      <c r="G16" s="229">
        <v>15</v>
      </c>
      <c r="H16" s="1534">
        <v>0.8</v>
      </c>
      <c r="I16" s="1534"/>
      <c r="J16" s="1533">
        <v>5</v>
      </c>
      <c r="K16" s="1533">
        <v>167</v>
      </c>
      <c r="L16" s="456"/>
    </row>
    <row r="17" spans="1:12" ht="10.5" customHeight="1" x14ac:dyDescent="0.2">
      <c r="A17" s="2309"/>
      <c r="B17" s="2642"/>
      <c r="C17" s="1474">
        <f>SUM(C9:C16)</f>
        <v>16622</v>
      </c>
      <c r="D17" s="1475">
        <v>0.61</v>
      </c>
      <c r="E17" s="1476">
        <f>SUM(E9:E16)</f>
        <v>4121</v>
      </c>
      <c r="F17" s="1477"/>
      <c r="G17" s="1476">
        <v>24</v>
      </c>
      <c r="H17" s="1478">
        <v>1.4</v>
      </c>
      <c r="I17" s="1477"/>
      <c r="J17" s="1476">
        <f>SUM(J9:J16)</f>
        <v>4130</v>
      </c>
      <c r="K17" s="1476">
        <v>25</v>
      </c>
      <c r="L17" s="457"/>
    </row>
    <row r="18" spans="1:12" ht="10.5" customHeight="1" x14ac:dyDescent="0.2">
      <c r="A18" s="2573" t="s">
        <v>259</v>
      </c>
      <c r="B18" s="2637"/>
      <c r="C18" s="184"/>
      <c r="D18" s="1479"/>
      <c r="E18" s="640"/>
      <c r="F18" s="1480"/>
      <c r="G18" s="475"/>
      <c r="H18" s="1480"/>
      <c r="I18" s="1480"/>
      <c r="J18" s="640"/>
      <c r="K18" s="1481"/>
      <c r="L18" s="459"/>
    </row>
    <row r="19" spans="1:12" ht="10.5" customHeight="1" x14ac:dyDescent="0.2">
      <c r="A19" s="409"/>
      <c r="B19" s="1530" t="s">
        <v>251</v>
      </c>
      <c r="C19" s="1531">
        <v>4622</v>
      </c>
      <c r="D19" s="1532">
        <v>0.02</v>
      </c>
      <c r="E19" s="1533">
        <v>85</v>
      </c>
      <c r="F19" s="1534"/>
      <c r="G19" s="1533">
        <v>6</v>
      </c>
      <c r="H19" s="1534">
        <v>3.7</v>
      </c>
      <c r="I19" s="1534"/>
      <c r="J19" s="1533">
        <v>82</v>
      </c>
      <c r="K19" s="1533">
        <v>2</v>
      </c>
      <c r="L19" s="453"/>
    </row>
    <row r="20" spans="1:12" ht="10.5" customHeight="1" x14ac:dyDescent="0.2">
      <c r="A20" s="40"/>
      <c r="B20" s="1535" t="s">
        <v>252</v>
      </c>
      <c r="C20" s="1531">
        <v>11</v>
      </c>
      <c r="D20" s="1532">
        <v>0.16</v>
      </c>
      <c r="E20" s="1533">
        <v>4</v>
      </c>
      <c r="F20" s="1534"/>
      <c r="G20" s="1533">
        <v>16</v>
      </c>
      <c r="H20" s="1534">
        <v>0</v>
      </c>
      <c r="I20" s="1534"/>
      <c r="J20" s="1533">
        <v>1</v>
      </c>
      <c r="K20" s="1533">
        <v>9</v>
      </c>
      <c r="L20" s="453"/>
    </row>
    <row r="21" spans="1:12" ht="10.5" customHeight="1" x14ac:dyDescent="0.2">
      <c r="A21" s="40"/>
      <c r="B21" s="1535" t="s">
        <v>253</v>
      </c>
      <c r="C21" s="1531">
        <v>0</v>
      </c>
      <c r="D21" s="1532">
        <v>0</v>
      </c>
      <c r="E21" s="1533">
        <v>0</v>
      </c>
      <c r="F21" s="1534"/>
      <c r="G21" s="1533">
        <v>0</v>
      </c>
      <c r="H21" s="1534">
        <v>0</v>
      </c>
      <c r="I21" s="1534"/>
      <c r="J21" s="1533">
        <v>0</v>
      </c>
      <c r="K21" s="1533">
        <v>0</v>
      </c>
      <c r="L21" s="453"/>
    </row>
    <row r="22" spans="1:12" ht="10.5" customHeight="1" x14ac:dyDescent="0.2">
      <c r="A22" s="40"/>
      <c r="B22" s="1535" t="s">
        <v>254</v>
      </c>
      <c r="C22" s="1531">
        <v>0</v>
      </c>
      <c r="D22" s="1532">
        <v>0</v>
      </c>
      <c r="E22" s="1533">
        <v>0</v>
      </c>
      <c r="F22" s="1534"/>
      <c r="G22" s="1533">
        <v>0</v>
      </c>
      <c r="H22" s="1534">
        <v>0</v>
      </c>
      <c r="I22" s="1534"/>
      <c r="J22" s="1533">
        <v>0</v>
      </c>
      <c r="K22" s="1533">
        <v>0</v>
      </c>
      <c r="L22" s="453"/>
    </row>
    <row r="23" spans="1:12" ht="10.5" customHeight="1" x14ac:dyDescent="0.2">
      <c r="A23" s="40"/>
      <c r="B23" s="1535" t="s">
        <v>329</v>
      </c>
      <c r="C23" s="1531">
        <v>0</v>
      </c>
      <c r="D23" s="1532">
        <v>0</v>
      </c>
      <c r="E23" s="1533">
        <v>0</v>
      </c>
      <c r="F23" s="1534"/>
      <c r="G23" s="1533">
        <v>0</v>
      </c>
      <c r="H23" s="1534">
        <v>0</v>
      </c>
      <c r="I23" s="1534"/>
      <c r="J23" s="1533">
        <v>0</v>
      </c>
      <c r="K23" s="1533">
        <v>0</v>
      </c>
      <c r="L23" s="453"/>
    </row>
    <row r="24" spans="1:12" ht="10.5" customHeight="1" x14ac:dyDescent="0.2">
      <c r="A24" s="40"/>
      <c r="B24" s="1535" t="s">
        <v>256</v>
      </c>
      <c r="C24" s="1531">
        <v>8</v>
      </c>
      <c r="D24" s="1532">
        <v>6.08</v>
      </c>
      <c r="E24" s="1533">
        <v>4</v>
      </c>
      <c r="F24" s="1534"/>
      <c r="G24" s="1533">
        <v>26</v>
      </c>
      <c r="H24" s="1534">
        <v>0</v>
      </c>
      <c r="I24" s="1534"/>
      <c r="J24" s="1533">
        <v>7</v>
      </c>
      <c r="K24" s="1533">
        <v>88</v>
      </c>
      <c r="L24" s="453"/>
    </row>
    <row r="25" spans="1:12" ht="10.5" customHeight="1" x14ac:dyDescent="0.2">
      <c r="A25" s="40"/>
      <c r="B25" s="1535" t="s">
        <v>257</v>
      </c>
      <c r="C25" s="1531">
        <v>0</v>
      </c>
      <c r="D25" s="1532">
        <v>0</v>
      </c>
      <c r="E25" s="1533">
        <v>0</v>
      </c>
      <c r="F25" s="1534"/>
      <c r="G25" s="1533">
        <v>0</v>
      </c>
      <c r="H25" s="1534">
        <v>0</v>
      </c>
      <c r="I25" s="1534"/>
      <c r="J25" s="1533">
        <v>0</v>
      </c>
      <c r="K25" s="1533">
        <v>0</v>
      </c>
      <c r="L25" s="453"/>
    </row>
    <row r="26" spans="1:12" ht="10.5" customHeight="1" x14ac:dyDescent="0.2">
      <c r="A26" s="40"/>
      <c r="B26" s="1536" t="s">
        <v>258</v>
      </c>
      <c r="C26" s="1531">
        <v>0</v>
      </c>
      <c r="D26" s="1473">
        <v>0</v>
      </c>
      <c r="E26" s="1533">
        <v>0</v>
      </c>
      <c r="F26" s="1534"/>
      <c r="G26" s="229">
        <v>0</v>
      </c>
      <c r="H26" s="1534">
        <v>0</v>
      </c>
      <c r="I26" s="1534"/>
      <c r="J26" s="1533">
        <v>0</v>
      </c>
      <c r="K26" s="1533">
        <v>0</v>
      </c>
      <c r="L26" s="456"/>
    </row>
    <row r="27" spans="1:12" ht="10.5" customHeight="1" x14ac:dyDescent="0.2">
      <c r="A27" s="2309"/>
      <c r="B27" s="2642"/>
      <c r="C27" s="1474">
        <f>SUM(C19:C26)</f>
        <v>4641</v>
      </c>
      <c r="D27" s="1475">
        <v>0.03</v>
      </c>
      <c r="E27" s="1476">
        <f>SUM(E19:E26)</f>
        <v>93</v>
      </c>
      <c r="F27" s="1477"/>
      <c r="G27" s="1476">
        <v>6</v>
      </c>
      <c r="H27" s="1478">
        <v>3.4</v>
      </c>
      <c r="I27" s="1477"/>
      <c r="J27" s="1476">
        <f>SUM(J19:J26)</f>
        <v>90</v>
      </c>
      <c r="K27" s="1476">
        <v>2</v>
      </c>
      <c r="L27" s="457"/>
    </row>
    <row r="28" spans="1:12" ht="10.5" customHeight="1" x14ac:dyDescent="0.2">
      <c r="A28" s="2573" t="s">
        <v>191</v>
      </c>
      <c r="B28" s="2637"/>
      <c r="C28" s="184"/>
      <c r="D28" s="1479"/>
      <c r="E28" s="640"/>
      <c r="F28" s="1480"/>
      <c r="G28" s="475"/>
      <c r="H28" s="1480"/>
      <c r="I28" s="1480"/>
      <c r="J28" s="640"/>
      <c r="K28" s="1481"/>
      <c r="L28" s="459"/>
    </row>
    <row r="29" spans="1:12" ht="10.5" customHeight="1" x14ac:dyDescent="0.2">
      <c r="A29" s="409"/>
      <c r="B29" s="1530" t="s">
        <v>251</v>
      </c>
      <c r="C29" s="1531">
        <v>10797</v>
      </c>
      <c r="D29" s="1532">
        <v>0.08</v>
      </c>
      <c r="E29" s="1533">
        <v>163</v>
      </c>
      <c r="F29" s="1534"/>
      <c r="G29" s="1533">
        <v>34</v>
      </c>
      <c r="H29" s="1534">
        <v>1.6</v>
      </c>
      <c r="I29" s="1534"/>
      <c r="J29" s="1533">
        <v>1601</v>
      </c>
      <c r="K29" s="1533">
        <v>15</v>
      </c>
      <c r="L29" s="453"/>
    </row>
    <row r="30" spans="1:12" ht="10.5" customHeight="1" x14ac:dyDescent="0.2">
      <c r="A30" s="40"/>
      <c r="B30" s="1535" t="s">
        <v>252</v>
      </c>
      <c r="C30" s="1531">
        <v>1291</v>
      </c>
      <c r="D30" s="1532">
        <v>0.18</v>
      </c>
      <c r="E30" s="1533">
        <v>55</v>
      </c>
      <c r="F30" s="1534"/>
      <c r="G30" s="1533">
        <v>31</v>
      </c>
      <c r="H30" s="1534">
        <v>2.1</v>
      </c>
      <c r="I30" s="1534"/>
      <c r="J30" s="1533">
        <v>379</v>
      </c>
      <c r="K30" s="1533">
        <v>29</v>
      </c>
      <c r="L30" s="453"/>
    </row>
    <row r="31" spans="1:12" ht="10.5" customHeight="1" x14ac:dyDescent="0.2">
      <c r="A31" s="40"/>
      <c r="B31" s="1535" t="s">
        <v>253</v>
      </c>
      <c r="C31" s="1531">
        <v>421</v>
      </c>
      <c r="D31" s="1532">
        <v>0.33</v>
      </c>
      <c r="E31" s="1533">
        <v>23</v>
      </c>
      <c r="F31" s="1534"/>
      <c r="G31" s="1533">
        <v>28</v>
      </c>
      <c r="H31" s="1534">
        <v>1.1000000000000001</v>
      </c>
      <c r="I31" s="1534"/>
      <c r="J31" s="1533">
        <v>144</v>
      </c>
      <c r="K31" s="1533">
        <v>34</v>
      </c>
      <c r="L31" s="453"/>
    </row>
    <row r="32" spans="1:12" ht="10.5" customHeight="1" x14ac:dyDescent="0.2">
      <c r="A32" s="40"/>
      <c r="B32" s="1535" t="s">
        <v>254</v>
      </c>
      <c r="C32" s="1531">
        <v>132</v>
      </c>
      <c r="D32" s="1532">
        <v>0.7</v>
      </c>
      <c r="E32" s="1533">
        <v>25</v>
      </c>
      <c r="F32" s="1534"/>
      <c r="G32" s="1533">
        <v>32</v>
      </c>
      <c r="H32" s="1534">
        <v>2.6</v>
      </c>
      <c r="I32" s="1534"/>
      <c r="J32" s="1533">
        <v>59</v>
      </c>
      <c r="K32" s="1533">
        <v>45</v>
      </c>
      <c r="L32" s="453"/>
    </row>
    <row r="33" spans="1:12" ht="10.5" customHeight="1" x14ac:dyDescent="0.2">
      <c r="A33" s="40"/>
      <c r="B33" s="1535" t="s">
        <v>329</v>
      </c>
      <c r="C33" s="1531">
        <v>105</v>
      </c>
      <c r="D33" s="1532">
        <v>1.77</v>
      </c>
      <c r="E33" s="1533">
        <v>24</v>
      </c>
      <c r="F33" s="1534"/>
      <c r="G33" s="1533">
        <v>23</v>
      </c>
      <c r="H33" s="1534">
        <v>1.1000000000000001</v>
      </c>
      <c r="I33" s="1534"/>
      <c r="J33" s="1533">
        <v>55</v>
      </c>
      <c r="K33" s="1533">
        <v>52</v>
      </c>
      <c r="L33" s="453"/>
    </row>
    <row r="34" spans="1:12" ht="10.5" customHeight="1" x14ac:dyDescent="0.2">
      <c r="A34" s="40"/>
      <c r="B34" s="1535" t="s">
        <v>256</v>
      </c>
      <c r="C34" s="1531">
        <v>2</v>
      </c>
      <c r="D34" s="1532">
        <v>9.31</v>
      </c>
      <c r="E34" s="1533">
        <v>6</v>
      </c>
      <c r="F34" s="1534"/>
      <c r="G34" s="1533">
        <v>12</v>
      </c>
      <c r="H34" s="1534">
        <v>0</v>
      </c>
      <c r="I34" s="1534"/>
      <c r="J34" s="1533">
        <v>1</v>
      </c>
      <c r="K34" s="1533">
        <v>50</v>
      </c>
      <c r="L34" s="453"/>
    </row>
    <row r="35" spans="1:12" ht="10.5" customHeight="1" x14ac:dyDescent="0.2">
      <c r="A35" s="40"/>
      <c r="B35" s="1535" t="s">
        <v>257</v>
      </c>
      <c r="C35" s="1531">
        <v>0</v>
      </c>
      <c r="D35" s="1532">
        <v>0</v>
      </c>
      <c r="E35" s="1533">
        <v>0</v>
      </c>
      <c r="F35" s="1534"/>
      <c r="G35" s="1533">
        <v>0</v>
      </c>
      <c r="H35" s="1534">
        <v>0</v>
      </c>
      <c r="I35" s="1534"/>
      <c r="J35" s="1533">
        <v>0</v>
      </c>
      <c r="K35" s="1533">
        <v>0</v>
      </c>
      <c r="L35" s="453"/>
    </row>
    <row r="36" spans="1:12" ht="10.5" customHeight="1" x14ac:dyDescent="0.2">
      <c r="A36" s="40"/>
      <c r="B36" s="1536" t="s">
        <v>258</v>
      </c>
      <c r="C36" s="1531">
        <v>0</v>
      </c>
      <c r="D36" s="1473">
        <v>0</v>
      </c>
      <c r="E36" s="1533">
        <v>0</v>
      </c>
      <c r="F36" s="1534"/>
      <c r="G36" s="229">
        <v>0</v>
      </c>
      <c r="H36" s="1534">
        <v>0</v>
      </c>
      <c r="I36" s="1534"/>
      <c r="J36" s="1533">
        <v>0</v>
      </c>
      <c r="K36" s="1533">
        <v>0</v>
      </c>
      <c r="L36" s="456"/>
    </row>
    <row r="37" spans="1:12" ht="10.5" customHeight="1" x14ac:dyDescent="0.2">
      <c r="A37" s="2508"/>
      <c r="B37" s="2508"/>
      <c r="C37" s="1474">
        <f>SUM(C29:C36)</f>
        <v>12748</v>
      </c>
      <c r="D37" s="1475">
        <v>0.12</v>
      </c>
      <c r="E37" s="1476">
        <f>SUM(E29:E36)</f>
        <v>296</v>
      </c>
      <c r="F37" s="1477"/>
      <c r="G37" s="1476">
        <v>33</v>
      </c>
      <c r="H37" s="1478">
        <v>1.6</v>
      </c>
      <c r="I37" s="1477"/>
      <c r="J37" s="1476">
        <f>SUM(J29:J36)</f>
        <v>2239</v>
      </c>
      <c r="K37" s="1476">
        <v>18</v>
      </c>
      <c r="L37" s="457"/>
    </row>
    <row r="38" spans="1:12" ht="10.5" customHeight="1" thickBot="1" x14ac:dyDescent="0.25">
      <c r="A38" s="2641" t="s">
        <v>330</v>
      </c>
      <c r="B38" s="2641"/>
      <c r="C38" s="198">
        <f>C17+C27+C37</f>
        <v>34011</v>
      </c>
      <c r="D38" s="1482">
        <v>0.35</v>
      </c>
      <c r="E38" s="219">
        <f>E17+E27+E37</f>
        <v>4510</v>
      </c>
      <c r="F38" s="1483"/>
      <c r="G38" s="219">
        <v>25</v>
      </c>
      <c r="H38" s="1484">
        <v>1.8</v>
      </c>
      <c r="I38" s="1483"/>
      <c r="J38" s="219">
        <f>J17+J27+J37</f>
        <v>6459</v>
      </c>
      <c r="K38" s="219">
        <v>19</v>
      </c>
      <c r="L38" s="460"/>
    </row>
    <row r="39" spans="1:12" s="368" customFormat="1" ht="4.5" customHeight="1" x14ac:dyDescent="0.15">
      <c r="A39" s="2643"/>
      <c r="B39" s="2643"/>
      <c r="C39" s="2643"/>
      <c r="D39" s="2643"/>
      <c r="E39" s="2643"/>
      <c r="F39" s="2643"/>
      <c r="G39" s="2643"/>
      <c r="H39" s="2643"/>
      <c r="I39" s="2643"/>
      <c r="J39" s="2643"/>
      <c r="K39" s="2643"/>
      <c r="L39" s="2643"/>
    </row>
    <row r="40" spans="1:12" s="368" customFormat="1" ht="9" customHeight="1" x14ac:dyDescent="0.15">
      <c r="A40" s="2644" t="s">
        <v>1226</v>
      </c>
      <c r="B40" s="2644"/>
      <c r="C40" s="2644"/>
      <c r="D40" s="2644"/>
      <c r="E40" s="2644"/>
      <c r="F40" s="2644"/>
      <c r="G40" s="2644"/>
      <c r="H40" s="2644"/>
      <c r="I40" s="2644"/>
      <c r="J40" s="2644"/>
      <c r="K40" s="2644"/>
      <c r="L40" s="2644"/>
    </row>
  </sheetData>
  <mergeCells count="14">
    <mergeCell ref="A39:L39"/>
    <mergeCell ref="A40:L40"/>
    <mergeCell ref="A17:B17"/>
    <mergeCell ref="A18:B18"/>
    <mergeCell ref="A27:B27"/>
    <mergeCell ref="A28:B28"/>
    <mergeCell ref="A37:B37"/>
    <mergeCell ref="A38:B38"/>
    <mergeCell ref="A8:B8"/>
    <mergeCell ref="A1:L1"/>
    <mergeCell ref="A2:K2"/>
    <mergeCell ref="A3:B3"/>
    <mergeCell ref="C3:L3"/>
    <mergeCell ref="A7:B7"/>
  </mergeCells>
  <pageMargins left="0.5" right="0.5" top="0.5" bottom="0.5" header="0.3" footer="0.3"/>
  <pageSetup scale="9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zoomScaleSheetLayoutView="100" workbookViewId="0">
      <selection activeCell="D59" sqref="D59"/>
    </sheetView>
  </sheetViews>
  <sheetFormatPr defaultColWidth="9.140625" defaultRowHeight="9" customHeight="1" x14ac:dyDescent="0.2"/>
  <cols>
    <col min="1" max="1" width="2.140625" style="37" customWidth="1"/>
    <col min="2" max="2" width="66" style="37" customWidth="1"/>
    <col min="3" max="4" width="10.7109375" style="37" customWidth="1"/>
    <col min="5" max="5" width="1.7109375" style="37" customWidth="1"/>
    <col min="6" max="7" width="10.7109375" style="37" customWidth="1"/>
    <col min="8" max="8" width="1.7109375" style="37" customWidth="1"/>
    <col min="9" max="10" width="10.7109375" style="37" customWidth="1"/>
    <col min="11" max="11" width="1.28515625" style="37" customWidth="1"/>
    <col min="12" max="12" width="9.140625" style="37" customWidth="1"/>
    <col min="13" max="16384" width="9.140625" style="37"/>
  </cols>
  <sheetData>
    <row r="1" spans="1:11" ht="14.25" customHeight="1" x14ac:dyDescent="0.25">
      <c r="A1" s="2253" t="s">
        <v>332</v>
      </c>
      <c r="B1" s="2253"/>
      <c r="C1" s="2253"/>
      <c r="D1" s="2253"/>
      <c r="E1" s="2253"/>
      <c r="F1" s="2253"/>
      <c r="G1" s="2253"/>
      <c r="H1" s="2253"/>
      <c r="I1" s="2253"/>
      <c r="J1" s="2253"/>
      <c r="K1" s="2253"/>
    </row>
    <row r="2" spans="1:11" ht="9" customHeight="1" x14ac:dyDescent="0.25">
      <c r="A2" s="2656"/>
      <c r="B2" s="2656"/>
      <c r="C2" s="2656"/>
      <c r="D2" s="2656"/>
      <c r="E2" s="2656"/>
      <c r="F2" s="2656"/>
      <c r="G2" s="2656"/>
      <c r="H2" s="2656"/>
      <c r="I2" s="2656"/>
      <c r="J2" s="2656"/>
      <c r="K2" s="174"/>
    </row>
    <row r="3" spans="1:11" ht="9.75" customHeight="1" x14ac:dyDescent="0.2">
      <c r="A3" s="2554" t="s">
        <v>1</v>
      </c>
      <c r="B3" s="2652"/>
      <c r="C3" s="2659" t="s">
        <v>1220</v>
      </c>
      <c r="D3" s="2660"/>
      <c r="E3" s="2660"/>
      <c r="F3" s="2660"/>
      <c r="G3" s="2660"/>
      <c r="H3" s="2660"/>
      <c r="I3" s="2660"/>
      <c r="J3" s="2660"/>
      <c r="K3" s="2661"/>
    </row>
    <row r="4" spans="1:11" ht="9.75" customHeight="1" x14ac:dyDescent="0.2">
      <c r="A4" s="2656"/>
      <c r="B4" s="2656"/>
      <c r="C4" s="464" t="s">
        <v>3</v>
      </c>
      <c r="D4" s="464" t="s">
        <v>4</v>
      </c>
      <c r="E4" s="464"/>
      <c r="F4" s="464" t="s">
        <v>5</v>
      </c>
      <c r="G4" s="464" t="s">
        <v>6</v>
      </c>
      <c r="H4" s="464"/>
      <c r="I4" s="464" t="s">
        <v>7</v>
      </c>
      <c r="J4" s="464" t="s">
        <v>8</v>
      </c>
      <c r="K4" s="465"/>
    </row>
    <row r="5" spans="1:11" ht="9.75" customHeight="1" x14ac:dyDescent="0.2">
      <c r="A5" s="2656"/>
      <c r="B5" s="2656"/>
      <c r="C5" s="2657" t="s">
        <v>333</v>
      </c>
      <c r="D5" s="2657"/>
      <c r="E5" s="2657"/>
      <c r="F5" s="2657"/>
      <c r="G5" s="2657"/>
      <c r="H5" s="446"/>
      <c r="I5" s="2657" t="s">
        <v>334</v>
      </c>
      <c r="J5" s="2657"/>
      <c r="K5" s="466"/>
    </row>
    <row r="6" spans="1:11" ht="9.75" customHeight="1" x14ac:dyDescent="0.2">
      <c r="A6" s="2656"/>
      <c r="B6" s="2656"/>
      <c r="C6" s="2658" t="s">
        <v>335</v>
      </c>
      <c r="D6" s="2658"/>
      <c r="E6" s="446"/>
      <c r="F6" s="2658" t="s">
        <v>335</v>
      </c>
      <c r="G6" s="2658"/>
      <c r="H6" s="446"/>
      <c r="I6" s="446" t="s">
        <v>335</v>
      </c>
      <c r="J6" s="446" t="s">
        <v>335</v>
      </c>
      <c r="K6" s="446"/>
    </row>
    <row r="7" spans="1:11" ht="9.75" customHeight="1" x14ac:dyDescent="0.2">
      <c r="A7" s="2656"/>
      <c r="B7" s="2656"/>
      <c r="C7" s="2657" t="s">
        <v>336</v>
      </c>
      <c r="D7" s="2657"/>
      <c r="E7" s="467"/>
      <c r="F7" s="2657" t="s">
        <v>337</v>
      </c>
      <c r="G7" s="2657"/>
      <c r="H7" s="446"/>
      <c r="I7" s="446" t="s">
        <v>171</v>
      </c>
      <c r="J7" s="446" t="s">
        <v>338</v>
      </c>
      <c r="K7" s="446"/>
    </row>
    <row r="8" spans="1:11" ht="9.75" customHeight="1" x14ac:dyDescent="0.2">
      <c r="A8" s="2651"/>
      <c r="B8" s="2651"/>
      <c r="C8" s="468" t="s">
        <v>339</v>
      </c>
      <c r="D8" s="468" t="s">
        <v>340</v>
      </c>
      <c r="E8" s="468"/>
      <c r="F8" s="468" t="s">
        <v>339</v>
      </c>
      <c r="G8" s="468" t="s">
        <v>340</v>
      </c>
      <c r="H8" s="468"/>
      <c r="I8" s="468" t="s">
        <v>341</v>
      </c>
      <c r="J8" s="468" t="s">
        <v>171</v>
      </c>
      <c r="K8" s="446"/>
    </row>
    <row r="9" spans="1:11" ht="9.75" customHeight="1" x14ac:dyDescent="0.2">
      <c r="A9" s="2645" t="s">
        <v>342</v>
      </c>
      <c r="B9" s="2646"/>
      <c r="C9" s="469">
        <v>0</v>
      </c>
      <c r="D9" s="458">
        <v>920</v>
      </c>
      <c r="E9" s="458"/>
      <c r="F9" s="458">
        <v>0</v>
      </c>
      <c r="G9" s="458">
        <v>826</v>
      </c>
      <c r="H9" s="458"/>
      <c r="I9" s="458">
        <v>23108</v>
      </c>
      <c r="J9" s="458">
        <v>20979</v>
      </c>
      <c r="K9" s="470"/>
    </row>
    <row r="10" spans="1:11" ht="9.75" customHeight="1" x14ac:dyDescent="0.2">
      <c r="A10" s="2645" t="s">
        <v>343</v>
      </c>
      <c r="B10" s="2646"/>
      <c r="C10" s="2065">
        <v>0</v>
      </c>
      <c r="D10" s="2066">
        <v>2693</v>
      </c>
      <c r="E10" s="2066"/>
      <c r="F10" s="2066">
        <v>0</v>
      </c>
      <c r="G10" s="2066">
        <v>4994</v>
      </c>
      <c r="H10" s="2066"/>
      <c r="I10" s="2066">
        <v>28890</v>
      </c>
      <c r="J10" s="2066">
        <v>34446</v>
      </c>
      <c r="K10" s="471"/>
    </row>
    <row r="11" spans="1:11" ht="9.75" customHeight="1" x14ac:dyDescent="0.2">
      <c r="A11" s="2645" t="s">
        <v>344</v>
      </c>
      <c r="B11" s="2646"/>
      <c r="C11" s="2065">
        <v>0</v>
      </c>
      <c r="D11" s="2066">
        <v>259</v>
      </c>
      <c r="E11" s="2066"/>
      <c r="F11" s="2066">
        <v>0</v>
      </c>
      <c r="G11" s="2066">
        <v>1813</v>
      </c>
      <c r="H11" s="2066"/>
      <c r="I11" s="2066">
        <v>42273</v>
      </c>
      <c r="J11" s="2066">
        <v>45160</v>
      </c>
      <c r="K11" s="471"/>
    </row>
    <row r="12" spans="1:11" ht="9.75" customHeight="1" x14ac:dyDescent="0.2">
      <c r="A12" s="2645" t="s">
        <v>345</v>
      </c>
      <c r="B12" s="2646"/>
      <c r="C12" s="2065">
        <v>0</v>
      </c>
      <c r="D12" s="2066">
        <v>315</v>
      </c>
      <c r="E12" s="2066"/>
      <c r="F12" s="2066">
        <v>1982</v>
      </c>
      <c r="G12" s="2066">
        <v>1887</v>
      </c>
      <c r="H12" s="2066"/>
      <c r="I12" s="2066">
        <v>33717</v>
      </c>
      <c r="J12" s="2066">
        <v>34917</v>
      </c>
      <c r="K12" s="471"/>
    </row>
    <row r="13" spans="1:11" ht="9.75" customHeight="1" x14ac:dyDescent="0.2">
      <c r="A13" s="2645" t="s">
        <v>346</v>
      </c>
      <c r="B13" s="2646"/>
      <c r="C13" s="2065">
        <v>0</v>
      </c>
      <c r="D13" s="2066">
        <v>10</v>
      </c>
      <c r="E13" s="2066"/>
      <c r="F13" s="2066">
        <v>0</v>
      </c>
      <c r="G13" s="2066">
        <v>0</v>
      </c>
      <c r="H13" s="2066"/>
      <c r="I13" s="2066">
        <v>2452</v>
      </c>
      <c r="J13" s="2066">
        <v>1584</v>
      </c>
      <c r="K13" s="471"/>
    </row>
    <row r="14" spans="1:11" ht="9.75" customHeight="1" x14ac:dyDescent="0.2">
      <c r="A14" s="2645" t="s">
        <v>347</v>
      </c>
      <c r="B14" s="2646"/>
      <c r="C14" s="2065">
        <v>0</v>
      </c>
      <c r="D14" s="2066">
        <v>1996</v>
      </c>
      <c r="E14" s="2066"/>
      <c r="F14" s="2066">
        <v>0</v>
      </c>
      <c r="G14" s="2066">
        <v>0</v>
      </c>
      <c r="H14" s="2066"/>
      <c r="I14" s="2066">
        <v>14495</v>
      </c>
      <c r="J14" s="2066">
        <v>23707</v>
      </c>
      <c r="K14" s="471"/>
    </row>
    <row r="15" spans="1:11" ht="9.75" customHeight="1" x14ac:dyDescent="0.2">
      <c r="A15" s="2647" t="s">
        <v>348</v>
      </c>
      <c r="B15" s="2648"/>
      <c r="C15" s="2065">
        <v>0</v>
      </c>
      <c r="D15" s="2066">
        <v>0</v>
      </c>
      <c r="E15" s="2066"/>
      <c r="F15" s="2066">
        <v>0</v>
      </c>
      <c r="G15" s="2066">
        <v>511</v>
      </c>
      <c r="H15" s="2066"/>
      <c r="I15" s="2066">
        <v>38</v>
      </c>
      <c r="J15" s="2066">
        <v>0</v>
      </c>
      <c r="K15" s="472"/>
    </row>
    <row r="16" spans="1:11" ht="9.75" customHeight="1" thickBot="1" x14ac:dyDescent="0.25">
      <c r="A16" s="2649" t="s">
        <v>86</v>
      </c>
      <c r="B16" s="2650"/>
      <c r="C16" s="2067">
        <f>SUM(C9:C15)</f>
        <v>0</v>
      </c>
      <c r="D16" s="2068">
        <f>SUM(D9:D15)</f>
        <v>6193</v>
      </c>
      <c r="E16" s="2068"/>
      <c r="F16" s="2068">
        <f>SUM(F9:F15)</f>
        <v>1982</v>
      </c>
      <c r="G16" s="2068">
        <f>SUM(G9:G15)</f>
        <v>10031</v>
      </c>
      <c r="H16" s="2068"/>
      <c r="I16" s="2068">
        <f>SUM(I9:I15)</f>
        <v>144973</v>
      </c>
      <c r="J16" s="2068">
        <f>SUM(J9:J15)</f>
        <v>160793</v>
      </c>
      <c r="K16" s="473"/>
    </row>
    <row r="17" spans="1:11" ht="9.75" customHeight="1" x14ac:dyDescent="0.25">
      <c r="A17" s="463"/>
      <c r="B17" s="463"/>
      <c r="C17" s="463"/>
      <c r="D17" s="463"/>
      <c r="E17" s="463"/>
      <c r="F17" s="463"/>
      <c r="G17" s="463"/>
      <c r="H17" s="463"/>
      <c r="I17" s="463"/>
      <c r="J17" s="463"/>
      <c r="K17" s="174"/>
    </row>
    <row r="18" spans="1:11" ht="9.75" customHeight="1" x14ac:dyDescent="0.2">
      <c r="A18" s="2554" t="s">
        <v>1</v>
      </c>
      <c r="B18" s="2652"/>
      <c r="C18" s="2653" t="s">
        <v>2</v>
      </c>
      <c r="D18" s="2654"/>
      <c r="E18" s="2654"/>
      <c r="F18" s="2654"/>
      <c r="G18" s="2654"/>
      <c r="H18" s="2654"/>
      <c r="I18" s="2654"/>
      <c r="J18" s="2654"/>
      <c r="K18" s="2655"/>
    </row>
    <row r="19" spans="1:11" ht="9.75" customHeight="1" x14ac:dyDescent="0.2">
      <c r="A19" s="2656"/>
      <c r="B19" s="2656"/>
      <c r="C19" s="464" t="s">
        <v>3</v>
      </c>
      <c r="D19" s="464" t="s">
        <v>4</v>
      </c>
      <c r="E19" s="464"/>
      <c r="F19" s="464" t="s">
        <v>5</v>
      </c>
      <c r="G19" s="464" t="s">
        <v>6</v>
      </c>
      <c r="H19" s="464"/>
      <c r="I19" s="464" t="s">
        <v>7</v>
      </c>
      <c r="J19" s="464" t="s">
        <v>8</v>
      </c>
      <c r="K19" s="465"/>
    </row>
    <row r="20" spans="1:11" ht="9.75" customHeight="1" x14ac:dyDescent="0.2">
      <c r="A20" s="2656"/>
      <c r="B20" s="2656"/>
      <c r="C20" s="2657" t="s">
        <v>333</v>
      </c>
      <c r="D20" s="2657"/>
      <c r="E20" s="2657"/>
      <c r="F20" s="2657"/>
      <c r="G20" s="2657"/>
      <c r="H20" s="446"/>
      <c r="I20" s="2657" t="s">
        <v>334</v>
      </c>
      <c r="J20" s="2657"/>
      <c r="K20" s="466"/>
    </row>
    <row r="21" spans="1:11" ht="9.75" customHeight="1" x14ac:dyDescent="0.2">
      <c r="A21" s="2656"/>
      <c r="B21" s="2656"/>
      <c r="C21" s="2658" t="s">
        <v>335</v>
      </c>
      <c r="D21" s="2658"/>
      <c r="E21" s="446"/>
      <c r="F21" s="2658" t="s">
        <v>335</v>
      </c>
      <c r="G21" s="2658"/>
      <c r="H21" s="446"/>
      <c r="I21" s="446" t="s">
        <v>335</v>
      </c>
      <c r="J21" s="446" t="s">
        <v>335</v>
      </c>
      <c r="K21" s="446"/>
    </row>
    <row r="22" spans="1:11" ht="9.75" customHeight="1" x14ac:dyDescent="0.2">
      <c r="A22" s="2656"/>
      <c r="B22" s="2656"/>
      <c r="C22" s="2657" t="s">
        <v>336</v>
      </c>
      <c r="D22" s="2657"/>
      <c r="E22" s="467"/>
      <c r="F22" s="2657" t="s">
        <v>337</v>
      </c>
      <c r="G22" s="2657"/>
      <c r="H22" s="446"/>
      <c r="I22" s="446" t="s">
        <v>171</v>
      </c>
      <c r="J22" s="446" t="s">
        <v>338</v>
      </c>
      <c r="K22" s="446"/>
    </row>
    <row r="23" spans="1:11" ht="9.75" customHeight="1" x14ac:dyDescent="0.2">
      <c r="A23" s="2651"/>
      <c r="B23" s="2651"/>
      <c r="C23" s="468" t="s">
        <v>339</v>
      </c>
      <c r="D23" s="468" t="s">
        <v>340</v>
      </c>
      <c r="E23" s="468"/>
      <c r="F23" s="468" t="s">
        <v>339</v>
      </c>
      <c r="G23" s="468" t="s">
        <v>340</v>
      </c>
      <c r="H23" s="468"/>
      <c r="I23" s="468" t="s">
        <v>341</v>
      </c>
      <c r="J23" s="468" t="s">
        <v>171</v>
      </c>
      <c r="K23" s="446"/>
    </row>
    <row r="24" spans="1:11" ht="9.75" customHeight="1" x14ac:dyDescent="0.2">
      <c r="A24" s="2645" t="s">
        <v>342</v>
      </c>
      <c r="B24" s="2646"/>
      <c r="C24" s="474">
        <v>0</v>
      </c>
      <c r="D24" s="475">
        <v>1578</v>
      </c>
      <c r="E24" s="475"/>
      <c r="F24" s="475">
        <v>0</v>
      </c>
      <c r="G24" s="475">
        <v>998</v>
      </c>
      <c r="H24" s="475"/>
      <c r="I24" s="475">
        <v>24573</v>
      </c>
      <c r="J24" s="475">
        <v>24368</v>
      </c>
      <c r="K24" s="470"/>
    </row>
    <row r="25" spans="1:11" ht="9.75" customHeight="1" x14ac:dyDescent="0.2">
      <c r="A25" s="2645" t="s">
        <v>343</v>
      </c>
      <c r="B25" s="2646"/>
      <c r="C25" s="476">
        <v>0</v>
      </c>
      <c r="D25" s="477">
        <v>2340</v>
      </c>
      <c r="E25" s="477"/>
      <c r="F25" s="477">
        <v>0</v>
      </c>
      <c r="G25" s="477">
        <v>4973</v>
      </c>
      <c r="H25" s="477"/>
      <c r="I25" s="477">
        <v>26801</v>
      </c>
      <c r="J25" s="477">
        <v>29719</v>
      </c>
      <c r="K25" s="471"/>
    </row>
    <row r="26" spans="1:11" ht="9.75" customHeight="1" x14ac:dyDescent="0.2">
      <c r="A26" s="2645" t="s">
        <v>344</v>
      </c>
      <c r="B26" s="2646"/>
      <c r="C26" s="476">
        <v>0</v>
      </c>
      <c r="D26" s="477">
        <v>566</v>
      </c>
      <c r="E26" s="477"/>
      <c r="F26" s="477">
        <v>0</v>
      </c>
      <c r="G26" s="477">
        <v>1337</v>
      </c>
      <c r="H26" s="477"/>
      <c r="I26" s="477">
        <v>43872</v>
      </c>
      <c r="J26" s="477">
        <v>44438</v>
      </c>
      <c r="K26" s="471"/>
    </row>
    <row r="27" spans="1:11" ht="9.75" customHeight="1" x14ac:dyDescent="0.2">
      <c r="A27" s="2645" t="s">
        <v>345</v>
      </c>
      <c r="B27" s="2646"/>
      <c r="C27" s="476">
        <v>0</v>
      </c>
      <c r="D27" s="477">
        <v>375</v>
      </c>
      <c r="E27" s="477"/>
      <c r="F27" s="477">
        <v>2796</v>
      </c>
      <c r="G27" s="477">
        <v>1843</v>
      </c>
      <c r="H27" s="477"/>
      <c r="I27" s="477">
        <v>31851</v>
      </c>
      <c r="J27" s="477">
        <v>33839</v>
      </c>
      <c r="K27" s="471"/>
    </row>
    <row r="28" spans="1:11" ht="9.75" customHeight="1" x14ac:dyDescent="0.2">
      <c r="A28" s="2645" t="s">
        <v>346</v>
      </c>
      <c r="B28" s="2646"/>
      <c r="C28" s="476">
        <v>0</v>
      </c>
      <c r="D28" s="477">
        <v>8</v>
      </c>
      <c r="E28" s="477"/>
      <c r="F28" s="477">
        <v>0</v>
      </c>
      <c r="G28" s="477">
        <v>0</v>
      </c>
      <c r="H28" s="477"/>
      <c r="I28" s="477">
        <v>2119</v>
      </c>
      <c r="J28" s="477">
        <v>1194</v>
      </c>
      <c r="K28" s="471"/>
    </row>
    <row r="29" spans="1:11" ht="9.75" customHeight="1" x14ac:dyDescent="0.2">
      <c r="A29" s="2645" t="s">
        <v>347</v>
      </c>
      <c r="B29" s="2646"/>
      <c r="C29" s="476">
        <v>0</v>
      </c>
      <c r="D29" s="477">
        <v>2142</v>
      </c>
      <c r="E29" s="477"/>
      <c r="F29" s="477">
        <v>0</v>
      </c>
      <c r="G29" s="477">
        <v>0</v>
      </c>
      <c r="H29" s="477"/>
      <c r="I29" s="477">
        <v>14915</v>
      </c>
      <c r="J29" s="477">
        <v>26074</v>
      </c>
      <c r="K29" s="471"/>
    </row>
    <row r="30" spans="1:11" ht="9.75" customHeight="1" x14ac:dyDescent="0.2">
      <c r="A30" s="2647" t="s">
        <v>348</v>
      </c>
      <c r="B30" s="2648"/>
      <c r="C30" s="476">
        <v>0</v>
      </c>
      <c r="D30" s="477">
        <v>0</v>
      </c>
      <c r="E30" s="477"/>
      <c r="F30" s="477">
        <v>0</v>
      </c>
      <c r="G30" s="477">
        <v>472</v>
      </c>
      <c r="H30" s="477"/>
      <c r="I30" s="477">
        <v>80</v>
      </c>
      <c r="J30" s="477">
        <v>0</v>
      </c>
      <c r="K30" s="472"/>
    </row>
    <row r="31" spans="1:11" ht="9.75" customHeight="1" thickBot="1" x14ac:dyDescent="0.25">
      <c r="A31" s="2649" t="s">
        <v>86</v>
      </c>
      <c r="B31" s="2650"/>
      <c r="C31" s="478">
        <f>SUM(C24:C30)</f>
        <v>0</v>
      </c>
      <c r="D31" s="479">
        <f>SUM(D24:D30)</f>
        <v>7009</v>
      </c>
      <c r="E31" s="479"/>
      <c r="F31" s="479">
        <f>SUM(F24:F30)</f>
        <v>2796</v>
      </c>
      <c r="G31" s="479">
        <f>SUM(G24:G30)</f>
        <v>9623</v>
      </c>
      <c r="H31" s="479"/>
      <c r="I31" s="479">
        <f>SUM(I24:I30)</f>
        <v>144211</v>
      </c>
      <c r="J31" s="479">
        <f>SUM(J24:J30)</f>
        <v>159632</v>
      </c>
      <c r="K31" s="473"/>
    </row>
    <row r="32" spans="1:11" ht="9.75" customHeight="1" x14ac:dyDescent="0.25">
      <c r="A32" s="463"/>
      <c r="B32" s="463"/>
      <c r="C32" s="463"/>
      <c r="D32" s="463"/>
      <c r="E32" s="463"/>
      <c r="F32" s="463"/>
      <c r="G32" s="463"/>
      <c r="H32" s="463"/>
      <c r="I32" s="463"/>
      <c r="J32" s="463"/>
      <c r="K32" s="174"/>
    </row>
    <row r="33" spans="1:11" ht="9.75" customHeight="1" x14ac:dyDescent="0.2">
      <c r="A33" s="2554" t="s">
        <v>1</v>
      </c>
      <c r="B33" s="2652"/>
      <c r="C33" s="2653" t="s">
        <v>95</v>
      </c>
      <c r="D33" s="2654"/>
      <c r="E33" s="2654"/>
      <c r="F33" s="2654"/>
      <c r="G33" s="2654"/>
      <c r="H33" s="2654"/>
      <c r="I33" s="2654"/>
      <c r="J33" s="2654"/>
      <c r="K33" s="2655"/>
    </row>
    <row r="34" spans="1:11" ht="9.75" customHeight="1" x14ac:dyDescent="0.2">
      <c r="A34" s="2656"/>
      <c r="B34" s="2656"/>
      <c r="C34" s="464" t="s">
        <v>3</v>
      </c>
      <c r="D34" s="464" t="s">
        <v>4</v>
      </c>
      <c r="E34" s="464"/>
      <c r="F34" s="464" t="s">
        <v>5</v>
      </c>
      <c r="G34" s="464" t="s">
        <v>6</v>
      </c>
      <c r="H34" s="464"/>
      <c r="I34" s="464" t="s">
        <v>7</v>
      </c>
      <c r="J34" s="464" t="s">
        <v>8</v>
      </c>
      <c r="K34" s="465"/>
    </row>
    <row r="35" spans="1:11" ht="9.75" customHeight="1" x14ac:dyDescent="0.2">
      <c r="A35" s="2656"/>
      <c r="B35" s="2656"/>
      <c r="C35" s="2657" t="s">
        <v>333</v>
      </c>
      <c r="D35" s="2657"/>
      <c r="E35" s="2657"/>
      <c r="F35" s="2657"/>
      <c r="G35" s="2657"/>
      <c r="H35" s="446"/>
      <c r="I35" s="2657" t="s">
        <v>334</v>
      </c>
      <c r="J35" s="2657"/>
      <c r="K35" s="466"/>
    </row>
    <row r="36" spans="1:11" ht="9.75" customHeight="1" x14ac:dyDescent="0.2">
      <c r="A36" s="2656"/>
      <c r="B36" s="2656"/>
      <c r="C36" s="2658" t="s">
        <v>335</v>
      </c>
      <c r="D36" s="2658"/>
      <c r="E36" s="446"/>
      <c r="F36" s="2658" t="s">
        <v>335</v>
      </c>
      <c r="G36" s="2658"/>
      <c r="H36" s="446"/>
      <c r="I36" s="446" t="s">
        <v>335</v>
      </c>
      <c r="J36" s="446" t="s">
        <v>335</v>
      </c>
      <c r="K36" s="446"/>
    </row>
    <row r="37" spans="1:11" ht="9.75" customHeight="1" x14ac:dyDescent="0.2">
      <c r="A37" s="2656"/>
      <c r="B37" s="2656"/>
      <c r="C37" s="2657" t="s">
        <v>336</v>
      </c>
      <c r="D37" s="2657"/>
      <c r="E37" s="467"/>
      <c r="F37" s="2657" t="s">
        <v>337</v>
      </c>
      <c r="G37" s="2657"/>
      <c r="H37" s="446"/>
      <c r="I37" s="446" t="s">
        <v>171</v>
      </c>
      <c r="J37" s="446" t="s">
        <v>338</v>
      </c>
      <c r="K37" s="446"/>
    </row>
    <row r="38" spans="1:11" ht="9.75" customHeight="1" x14ac:dyDescent="0.2">
      <c r="A38" s="2651"/>
      <c r="B38" s="2651"/>
      <c r="C38" s="468" t="s">
        <v>339</v>
      </c>
      <c r="D38" s="468" t="s">
        <v>340</v>
      </c>
      <c r="E38" s="468"/>
      <c r="F38" s="468" t="s">
        <v>339</v>
      </c>
      <c r="G38" s="468" t="s">
        <v>340</v>
      </c>
      <c r="H38" s="468"/>
      <c r="I38" s="468" t="s">
        <v>341</v>
      </c>
      <c r="J38" s="468" t="s">
        <v>171</v>
      </c>
      <c r="K38" s="446"/>
    </row>
    <row r="39" spans="1:11" ht="9.75" customHeight="1" x14ac:dyDescent="0.2">
      <c r="A39" s="2645" t="s">
        <v>342</v>
      </c>
      <c r="B39" s="2646"/>
      <c r="C39" s="474">
        <v>0</v>
      </c>
      <c r="D39" s="475">
        <v>1365</v>
      </c>
      <c r="E39" s="475"/>
      <c r="F39" s="475">
        <v>0</v>
      </c>
      <c r="G39" s="475">
        <v>806</v>
      </c>
      <c r="H39" s="475"/>
      <c r="I39" s="475">
        <v>17553</v>
      </c>
      <c r="J39" s="475">
        <v>28648</v>
      </c>
      <c r="K39" s="470"/>
    </row>
    <row r="40" spans="1:11" ht="9.75" customHeight="1" x14ac:dyDescent="0.2">
      <c r="A40" s="2645" t="s">
        <v>343</v>
      </c>
      <c r="B40" s="2646"/>
      <c r="C40" s="476">
        <v>0</v>
      </c>
      <c r="D40" s="477">
        <v>1992</v>
      </c>
      <c r="E40" s="477"/>
      <c r="F40" s="477">
        <v>0</v>
      </c>
      <c r="G40" s="477">
        <v>4069</v>
      </c>
      <c r="H40" s="477"/>
      <c r="I40" s="477">
        <v>27548</v>
      </c>
      <c r="J40" s="477">
        <v>28206</v>
      </c>
      <c r="K40" s="471"/>
    </row>
    <row r="41" spans="1:11" ht="9.75" customHeight="1" x14ac:dyDescent="0.2">
      <c r="A41" s="2645" t="s">
        <v>344</v>
      </c>
      <c r="B41" s="2646"/>
      <c r="C41" s="476">
        <v>0</v>
      </c>
      <c r="D41" s="477">
        <v>338</v>
      </c>
      <c r="E41" s="477"/>
      <c r="F41" s="477">
        <v>0</v>
      </c>
      <c r="G41" s="477">
        <v>1322</v>
      </c>
      <c r="H41" s="477"/>
      <c r="I41" s="477">
        <v>41596</v>
      </c>
      <c r="J41" s="477">
        <v>37405</v>
      </c>
      <c r="K41" s="471"/>
    </row>
    <row r="42" spans="1:11" ht="9.75" customHeight="1" x14ac:dyDescent="0.2">
      <c r="A42" s="2645" t="s">
        <v>345</v>
      </c>
      <c r="B42" s="2646"/>
      <c r="C42" s="476">
        <v>0</v>
      </c>
      <c r="D42" s="477">
        <v>278</v>
      </c>
      <c r="E42" s="477"/>
      <c r="F42" s="477">
        <v>2410</v>
      </c>
      <c r="G42" s="477">
        <v>1997</v>
      </c>
      <c r="H42" s="477"/>
      <c r="I42" s="477">
        <v>31232</v>
      </c>
      <c r="J42" s="477">
        <v>33562</v>
      </c>
      <c r="K42" s="471"/>
    </row>
    <row r="43" spans="1:11" ht="9.75" customHeight="1" x14ac:dyDescent="0.2">
      <c r="A43" s="2645" t="s">
        <v>346</v>
      </c>
      <c r="B43" s="2646"/>
      <c r="C43" s="476">
        <v>0</v>
      </c>
      <c r="D43" s="477">
        <v>5</v>
      </c>
      <c r="E43" s="477"/>
      <c r="F43" s="477">
        <v>0</v>
      </c>
      <c r="G43" s="477">
        <v>0</v>
      </c>
      <c r="H43" s="477"/>
      <c r="I43" s="477">
        <v>2050</v>
      </c>
      <c r="J43" s="477">
        <v>555</v>
      </c>
      <c r="K43" s="471"/>
    </row>
    <row r="44" spans="1:11" ht="9.75" customHeight="1" x14ac:dyDescent="0.2">
      <c r="A44" s="2645" t="s">
        <v>347</v>
      </c>
      <c r="B44" s="2646"/>
      <c r="C44" s="476">
        <v>0</v>
      </c>
      <c r="D44" s="477">
        <v>1386</v>
      </c>
      <c r="E44" s="477"/>
      <c r="F44" s="477">
        <v>0</v>
      </c>
      <c r="G44" s="477">
        <v>0</v>
      </c>
      <c r="H44" s="477"/>
      <c r="I44" s="477">
        <v>15374</v>
      </c>
      <c r="J44" s="477">
        <v>28392</v>
      </c>
      <c r="K44" s="471"/>
    </row>
    <row r="45" spans="1:11" ht="9.75" customHeight="1" x14ac:dyDescent="0.2">
      <c r="A45" s="2647" t="s">
        <v>348</v>
      </c>
      <c r="B45" s="2648"/>
      <c r="C45" s="476">
        <v>0</v>
      </c>
      <c r="D45" s="477">
        <v>2</v>
      </c>
      <c r="E45" s="477"/>
      <c r="F45" s="477">
        <v>0</v>
      </c>
      <c r="G45" s="477">
        <v>453</v>
      </c>
      <c r="H45" s="477"/>
      <c r="I45" s="477">
        <v>131</v>
      </c>
      <c r="J45" s="477">
        <v>0</v>
      </c>
      <c r="K45" s="472"/>
    </row>
    <row r="46" spans="1:11" ht="9.75" customHeight="1" thickBot="1" x14ac:dyDescent="0.25">
      <c r="A46" s="2649" t="s">
        <v>86</v>
      </c>
      <c r="B46" s="2650"/>
      <c r="C46" s="478">
        <f>SUM(C39:C45)</f>
        <v>0</v>
      </c>
      <c r="D46" s="479">
        <f>SUM(D39:D45)</f>
        <v>5366</v>
      </c>
      <c r="E46" s="479"/>
      <c r="F46" s="479">
        <f>SUM(F39:F45)</f>
        <v>2410</v>
      </c>
      <c r="G46" s="479">
        <f>SUM(G39:G45)</f>
        <v>8647</v>
      </c>
      <c r="H46" s="479"/>
      <c r="I46" s="479">
        <f>SUM(I39:I45)</f>
        <v>135484</v>
      </c>
      <c r="J46" s="479">
        <f>SUM(J39:J45)</f>
        <v>156768</v>
      </c>
      <c r="K46" s="473"/>
    </row>
    <row r="47" spans="1:11" s="368" customFormat="1" ht="4.5" customHeight="1" x14ac:dyDescent="0.15">
      <c r="A47" s="2591"/>
      <c r="B47" s="2591"/>
      <c r="C47" s="2591"/>
      <c r="D47" s="2591"/>
      <c r="E47" s="2591"/>
      <c r="F47" s="2591"/>
      <c r="G47" s="2591"/>
      <c r="H47" s="2591"/>
      <c r="I47" s="2591"/>
      <c r="J47" s="2591"/>
      <c r="K47" s="2591"/>
    </row>
    <row r="48" spans="1:11" ht="18.75" customHeight="1" x14ac:dyDescent="0.2">
      <c r="A48" s="480" t="s">
        <v>72</v>
      </c>
      <c r="B48" s="2314" t="s">
        <v>349</v>
      </c>
      <c r="C48" s="2314"/>
      <c r="D48" s="2314"/>
      <c r="E48" s="2314"/>
      <c r="F48" s="2314"/>
      <c r="G48" s="2314"/>
      <c r="H48" s="2314"/>
      <c r="I48" s="2314"/>
      <c r="J48" s="2314"/>
      <c r="K48" s="2314"/>
    </row>
  </sheetData>
  <sheetProtection formatCells="0" formatColumns="0" formatRows="0" sort="0" autoFilter="0" pivotTables="0"/>
  <mergeCells count="67">
    <mergeCell ref="A16:B16"/>
    <mergeCell ref="A12:B12"/>
    <mergeCell ref="A13:B13"/>
    <mergeCell ref="A14:B14"/>
    <mergeCell ref="A15:B15"/>
    <mergeCell ref="F7:G7"/>
    <mergeCell ref="A8:B8"/>
    <mergeCell ref="A9:B9"/>
    <mergeCell ref="A10:B10"/>
    <mergeCell ref="A11:B11"/>
    <mergeCell ref="B48:K48"/>
    <mergeCell ref="C33:K33"/>
    <mergeCell ref="A44:B44"/>
    <mergeCell ref="C35:G35"/>
    <mergeCell ref="I35:J35"/>
    <mergeCell ref="C37:D37"/>
    <mergeCell ref="F37:G37"/>
    <mergeCell ref="C36:D36"/>
    <mergeCell ref="F36:G36"/>
    <mergeCell ref="A45:B45"/>
    <mergeCell ref="A46:B46"/>
    <mergeCell ref="A36:B36"/>
    <mergeCell ref="A37:B37"/>
    <mergeCell ref="A38:B38"/>
    <mergeCell ref="A39:B39"/>
    <mergeCell ref="A40:B40"/>
    <mergeCell ref="A1:K1"/>
    <mergeCell ref="A2:J2"/>
    <mergeCell ref="A33:B33"/>
    <mergeCell ref="A34:B34"/>
    <mergeCell ref="A35:B35"/>
    <mergeCell ref="A3:B3"/>
    <mergeCell ref="C3:K3"/>
    <mergeCell ref="A4:B4"/>
    <mergeCell ref="A5:B5"/>
    <mergeCell ref="C5:G5"/>
    <mergeCell ref="I5:J5"/>
    <mergeCell ref="A6:B6"/>
    <mergeCell ref="C6:D6"/>
    <mergeCell ref="F6:G6"/>
    <mergeCell ref="A7:B7"/>
    <mergeCell ref="C7:D7"/>
    <mergeCell ref="A47:K47"/>
    <mergeCell ref="A41:B41"/>
    <mergeCell ref="A42:B42"/>
    <mergeCell ref="A43:B43"/>
    <mergeCell ref="A18:B18"/>
    <mergeCell ref="C18:K18"/>
    <mergeCell ref="A19:B19"/>
    <mergeCell ref="A20:B20"/>
    <mergeCell ref="C20:G20"/>
    <mergeCell ref="I20:J20"/>
    <mergeCell ref="A21:B21"/>
    <mergeCell ref="C21:D21"/>
    <mergeCell ref="F21:G21"/>
    <mergeCell ref="A22:B22"/>
    <mergeCell ref="C22:D22"/>
    <mergeCell ref="F22:G22"/>
    <mergeCell ref="A28:B28"/>
    <mergeCell ref="A29:B29"/>
    <mergeCell ref="A30:B30"/>
    <mergeCell ref="A31:B31"/>
    <mergeCell ref="A23:B23"/>
    <mergeCell ref="A24:B24"/>
    <mergeCell ref="A25:B25"/>
    <mergeCell ref="A26:B26"/>
    <mergeCell ref="A27:B27"/>
  </mergeCells>
  <pageMargins left="0.5" right="0.5" top="0.5" bottom="0.5" header="0.3" footer="0.3"/>
  <pageSetup scale="9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zoomScaleSheetLayoutView="100" workbookViewId="0">
      <selection activeCell="A15" sqref="A15:I15"/>
    </sheetView>
  </sheetViews>
  <sheetFormatPr defaultColWidth="9.140625" defaultRowHeight="9" customHeight="1" x14ac:dyDescent="0.2"/>
  <cols>
    <col min="1" max="1" width="2.140625" style="1658" customWidth="1"/>
    <col min="2" max="2" width="66" style="1658" customWidth="1"/>
    <col min="3" max="4" width="10.7109375" style="1658" customWidth="1"/>
    <col min="5" max="5" width="1.7109375" style="1658" customWidth="1"/>
    <col min="6" max="7" width="10.7109375" style="1658" customWidth="1"/>
    <col min="8" max="8" width="1.7109375" style="1658" customWidth="1"/>
    <col min="9" max="10" width="10.7109375" style="1658" customWidth="1"/>
    <col min="11" max="11" width="1.28515625" style="1658" customWidth="1"/>
    <col min="12" max="12" width="9.140625" style="1658" customWidth="1"/>
    <col min="13" max="16384" width="9.140625" style="1658"/>
  </cols>
  <sheetData>
    <row r="1" spans="1:11" ht="14.25" customHeight="1" x14ac:dyDescent="0.25">
      <c r="A1" s="2253" t="s">
        <v>1227</v>
      </c>
      <c r="B1" s="2253"/>
      <c r="C1" s="2253"/>
      <c r="D1" s="2253"/>
      <c r="E1" s="2253"/>
      <c r="F1" s="2253"/>
      <c r="G1" s="2253"/>
      <c r="H1" s="2253"/>
      <c r="I1" s="2253"/>
      <c r="J1" s="2253"/>
      <c r="K1" s="2253"/>
    </row>
    <row r="2" spans="1:11" ht="9" customHeight="1" x14ac:dyDescent="0.25">
      <c r="A2" s="2656"/>
      <c r="B2" s="2656"/>
      <c r="C2" s="2656"/>
      <c r="D2" s="2656"/>
      <c r="E2" s="2656"/>
      <c r="F2" s="2656"/>
      <c r="G2" s="2656"/>
      <c r="H2" s="2656"/>
      <c r="I2" s="2656"/>
      <c r="J2" s="2656"/>
      <c r="K2" s="174"/>
    </row>
    <row r="3" spans="1:11" ht="9.75" customHeight="1" x14ac:dyDescent="0.2">
      <c r="A3" s="2554" t="s">
        <v>1</v>
      </c>
      <c r="B3" s="2652"/>
      <c r="C3" s="2653" t="s">
        <v>106</v>
      </c>
      <c r="D3" s="2654"/>
      <c r="E3" s="2654"/>
      <c r="F3" s="2654"/>
      <c r="G3" s="2654"/>
      <c r="H3" s="2654"/>
      <c r="I3" s="2654"/>
      <c r="J3" s="2654"/>
      <c r="K3" s="2655"/>
    </row>
    <row r="4" spans="1:11" ht="9.75" customHeight="1" x14ac:dyDescent="0.2">
      <c r="A4" s="2656"/>
      <c r="B4" s="2656"/>
      <c r="C4" s="464" t="s">
        <v>3</v>
      </c>
      <c r="D4" s="464" t="s">
        <v>4</v>
      </c>
      <c r="E4" s="464"/>
      <c r="F4" s="464" t="s">
        <v>5</v>
      </c>
      <c r="G4" s="464" t="s">
        <v>6</v>
      </c>
      <c r="H4" s="464"/>
      <c r="I4" s="464" t="s">
        <v>7</v>
      </c>
      <c r="J4" s="464" t="s">
        <v>8</v>
      </c>
      <c r="K4" s="465"/>
    </row>
    <row r="5" spans="1:11" ht="9.75" customHeight="1" x14ac:dyDescent="0.2">
      <c r="A5" s="2656"/>
      <c r="B5" s="2656"/>
      <c r="C5" s="2657" t="s">
        <v>333</v>
      </c>
      <c r="D5" s="2657"/>
      <c r="E5" s="2657"/>
      <c r="F5" s="2657"/>
      <c r="G5" s="2657"/>
      <c r="H5" s="446"/>
      <c r="I5" s="2657" t="s">
        <v>334</v>
      </c>
      <c r="J5" s="2657"/>
      <c r="K5" s="466"/>
    </row>
    <row r="6" spans="1:11" ht="9.75" customHeight="1" x14ac:dyDescent="0.2">
      <c r="A6" s="2656"/>
      <c r="B6" s="2656"/>
      <c r="C6" s="2658" t="s">
        <v>335</v>
      </c>
      <c r="D6" s="2658"/>
      <c r="E6" s="446"/>
      <c r="F6" s="2658" t="s">
        <v>335</v>
      </c>
      <c r="G6" s="2658"/>
      <c r="H6" s="446"/>
      <c r="I6" s="446" t="s">
        <v>335</v>
      </c>
      <c r="J6" s="446" t="s">
        <v>335</v>
      </c>
      <c r="K6" s="446"/>
    </row>
    <row r="7" spans="1:11" ht="9.75" customHeight="1" x14ac:dyDescent="0.2">
      <c r="A7" s="2656"/>
      <c r="B7" s="2656"/>
      <c r="C7" s="2657" t="s">
        <v>336</v>
      </c>
      <c r="D7" s="2657"/>
      <c r="E7" s="467"/>
      <c r="F7" s="2657" t="s">
        <v>337</v>
      </c>
      <c r="G7" s="2657"/>
      <c r="H7" s="446"/>
      <c r="I7" s="446" t="s">
        <v>171</v>
      </c>
      <c r="J7" s="446" t="s">
        <v>338</v>
      </c>
      <c r="K7" s="446"/>
    </row>
    <row r="8" spans="1:11" ht="9.75" customHeight="1" x14ac:dyDescent="0.2">
      <c r="A8" s="2651"/>
      <c r="B8" s="2651"/>
      <c r="C8" s="468" t="s">
        <v>339</v>
      </c>
      <c r="D8" s="468" t="s">
        <v>340</v>
      </c>
      <c r="E8" s="468"/>
      <c r="F8" s="468" t="s">
        <v>339</v>
      </c>
      <c r="G8" s="468" t="s">
        <v>340</v>
      </c>
      <c r="H8" s="468"/>
      <c r="I8" s="468" t="s">
        <v>341</v>
      </c>
      <c r="J8" s="468" t="s">
        <v>171</v>
      </c>
      <c r="K8" s="446"/>
    </row>
    <row r="9" spans="1:11" ht="9.75" customHeight="1" x14ac:dyDescent="0.2">
      <c r="A9" s="2645" t="s">
        <v>342</v>
      </c>
      <c r="B9" s="2646"/>
      <c r="C9" s="474">
        <v>0</v>
      </c>
      <c r="D9" s="475">
        <v>1566</v>
      </c>
      <c r="E9" s="475"/>
      <c r="F9" s="475">
        <v>0</v>
      </c>
      <c r="G9" s="475">
        <v>741</v>
      </c>
      <c r="H9" s="475"/>
      <c r="I9" s="475">
        <v>12519</v>
      </c>
      <c r="J9" s="475">
        <v>26137</v>
      </c>
      <c r="K9" s="470"/>
    </row>
    <row r="10" spans="1:11" ht="9.75" customHeight="1" x14ac:dyDescent="0.2">
      <c r="A10" s="2645" t="s">
        <v>343</v>
      </c>
      <c r="B10" s="2646"/>
      <c r="C10" s="476">
        <v>0</v>
      </c>
      <c r="D10" s="477">
        <v>2474</v>
      </c>
      <c r="E10" s="477"/>
      <c r="F10" s="477">
        <v>0</v>
      </c>
      <c r="G10" s="477">
        <v>4385</v>
      </c>
      <c r="H10" s="477"/>
      <c r="I10" s="477">
        <v>21013</v>
      </c>
      <c r="J10" s="477">
        <v>22805</v>
      </c>
      <c r="K10" s="471"/>
    </row>
    <row r="11" spans="1:11" ht="9.75" customHeight="1" x14ac:dyDescent="0.2">
      <c r="A11" s="2645" t="s">
        <v>344</v>
      </c>
      <c r="B11" s="2646"/>
      <c r="C11" s="476">
        <v>0</v>
      </c>
      <c r="D11" s="477">
        <v>808</v>
      </c>
      <c r="E11" s="477"/>
      <c r="F11" s="477">
        <v>0</v>
      </c>
      <c r="G11" s="477">
        <v>1059</v>
      </c>
      <c r="H11" s="477"/>
      <c r="I11" s="477">
        <v>39913</v>
      </c>
      <c r="J11" s="477">
        <v>32329</v>
      </c>
      <c r="K11" s="471"/>
    </row>
    <row r="12" spans="1:11" ht="9.75" customHeight="1" x14ac:dyDescent="0.2">
      <c r="A12" s="2645" t="s">
        <v>345</v>
      </c>
      <c r="B12" s="2646"/>
      <c r="C12" s="476">
        <v>0</v>
      </c>
      <c r="D12" s="477">
        <v>387</v>
      </c>
      <c r="E12" s="477"/>
      <c r="F12" s="477">
        <v>1173</v>
      </c>
      <c r="G12" s="477">
        <v>4253</v>
      </c>
      <c r="H12" s="477"/>
      <c r="I12" s="477">
        <v>25701</v>
      </c>
      <c r="J12" s="477">
        <v>25526</v>
      </c>
      <c r="K12" s="471"/>
    </row>
    <row r="13" spans="1:11" ht="9.75" customHeight="1" x14ac:dyDescent="0.2">
      <c r="A13" s="2645" t="s">
        <v>346</v>
      </c>
      <c r="B13" s="2646"/>
      <c r="C13" s="476">
        <v>0</v>
      </c>
      <c r="D13" s="477">
        <v>7</v>
      </c>
      <c r="E13" s="477"/>
      <c r="F13" s="477">
        <v>0</v>
      </c>
      <c r="G13" s="477">
        <v>0</v>
      </c>
      <c r="H13" s="477"/>
      <c r="I13" s="477">
        <v>2139</v>
      </c>
      <c r="J13" s="477">
        <v>494</v>
      </c>
      <c r="K13" s="471"/>
    </row>
    <row r="14" spans="1:11" ht="9.75" customHeight="1" x14ac:dyDescent="0.2">
      <c r="A14" s="2645" t="s">
        <v>347</v>
      </c>
      <c r="B14" s="2646"/>
      <c r="C14" s="476">
        <v>0</v>
      </c>
      <c r="D14" s="477">
        <v>1943</v>
      </c>
      <c r="E14" s="477"/>
      <c r="F14" s="477">
        <v>0</v>
      </c>
      <c r="G14" s="477">
        <v>0</v>
      </c>
      <c r="H14" s="477"/>
      <c r="I14" s="477">
        <v>17270</v>
      </c>
      <c r="J14" s="477">
        <v>30303</v>
      </c>
      <c r="K14" s="471"/>
    </row>
    <row r="15" spans="1:11" ht="9.75" customHeight="1" x14ac:dyDescent="0.2">
      <c r="A15" s="2647" t="s">
        <v>348</v>
      </c>
      <c r="B15" s="2648"/>
      <c r="C15" s="476">
        <v>0</v>
      </c>
      <c r="D15" s="477">
        <v>388</v>
      </c>
      <c r="E15" s="477"/>
      <c r="F15" s="477">
        <v>0</v>
      </c>
      <c r="G15" s="477">
        <v>216</v>
      </c>
      <c r="H15" s="477"/>
      <c r="I15" s="477">
        <v>40</v>
      </c>
      <c r="J15" s="477">
        <v>0</v>
      </c>
      <c r="K15" s="472"/>
    </row>
    <row r="16" spans="1:11" ht="9.75" customHeight="1" thickBot="1" x14ac:dyDescent="0.25">
      <c r="A16" s="2649" t="s">
        <v>86</v>
      </c>
      <c r="B16" s="2650"/>
      <c r="C16" s="478">
        <f>SUM(C9:C15)</f>
        <v>0</v>
      </c>
      <c r="D16" s="479">
        <f>SUM(D9:D15)</f>
        <v>7573</v>
      </c>
      <c r="E16" s="479"/>
      <c r="F16" s="479">
        <f>SUM(F9:F15)</f>
        <v>1173</v>
      </c>
      <c r="G16" s="479">
        <f>SUM(G9:G15)</f>
        <v>10654</v>
      </c>
      <c r="H16" s="479"/>
      <c r="I16" s="479">
        <f>SUM(I9:I15)</f>
        <v>118595</v>
      </c>
      <c r="J16" s="479">
        <f>SUM(J9:J15)</f>
        <v>137594</v>
      </c>
      <c r="K16" s="473"/>
    </row>
    <row r="17" spans="1:11" ht="9.75" hidden="1" customHeight="1" x14ac:dyDescent="0.25">
      <c r="A17" s="1663"/>
      <c r="B17" s="1663"/>
      <c r="C17" s="1663"/>
      <c r="D17" s="1663"/>
      <c r="E17" s="1663"/>
      <c r="F17" s="1663"/>
      <c r="G17" s="1663"/>
      <c r="H17" s="1663"/>
      <c r="I17" s="1663"/>
      <c r="J17" s="1663"/>
      <c r="K17" s="174"/>
    </row>
    <row r="18" spans="1:11" ht="9.75" hidden="1" customHeight="1" x14ac:dyDescent="0.2">
      <c r="A18" s="2554" t="s">
        <v>1</v>
      </c>
      <c r="B18" s="2652"/>
      <c r="C18" s="2653" t="s">
        <v>106</v>
      </c>
      <c r="D18" s="2654"/>
      <c r="E18" s="2654"/>
      <c r="F18" s="2654"/>
      <c r="G18" s="2654"/>
      <c r="H18" s="2654"/>
      <c r="I18" s="2654"/>
      <c r="J18" s="2654"/>
      <c r="K18" s="2655"/>
    </row>
    <row r="19" spans="1:11" ht="9.75" hidden="1" customHeight="1" x14ac:dyDescent="0.2">
      <c r="A19" s="2656"/>
      <c r="B19" s="2656"/>
      <c r="C19" s="464" t="s">
        <v>3</v>
      </c>
      <c r="D19" s="464" t="s">
        <v>4</v>
      </c>
      <c r="E19" s="464"/>
      <c r="F19" s="464" t="s">
        <v>5</v>
      </c>
      <c r="G19" s="464" t="s">
        <v>6</v>
      </c>
      <c r="H19" s="464"/>
      <c r="I19" s="464" t="s">
        <v>7</v>
      </c>
      <c r="J19" s="464" t="s">
        <v>8</v>
      </c>
      <c r="K19" s="465"/>
    </row>
    <row r="20" spans="1:11" ht="9.75" hidden="1" customHeight="1" x14ac:dyDescent="0.2">
      <c r="A20" s="2656"/>
      <c r="B20" s="2656"/>
      <c r="C20" s="2657" t="s">
        <v>333</v>
      </c>
      <c r="D20" s="2657"/>
      <c r="E20" s="2657"/>
      <c r="F20" s="2657"/>
      <c r="G20" s="2657"/>
      <c r="H20" s="446"/>
      <c r="I20" s="2657" t="s">
        <v>334</v>
      </c>
      <c r="J20" s="2657"/>
      <c r="K20" s="466"/>
    </row>
    <row r="21" spans="1:11" ht="9.75" hidden="1" customHeight="1" x14ac:dyDescent="0.2">
      <c r="A21" s="2656"/>
      <c r="B21" s="2656"/>
      <c r="C21" s="2658" t="s">
        <v>335</v>
      </c>
      <c r="D21" s="2658"/>
      <c r="E21" s="446"/>
      <c r="F21" s="2658" t="s">
        <v>335</v>
      </c>
      <c r="G21" s="2658"/>
      <c r="H21" s="446"/>
      <c r="I21" s="446" t="s">
        <v>335</v>
      </c>
      <c r="J21" s="446" t="s">
        <v>335</v>
      </c>
      <c r="K21" s="446"/>
    </row>
    <row r="22" spans="1:11" ht="9.75" hidden="1" customHeight="1" x14ac:dyDescent="0.2">
      <c r="A22" s="2656"/>
      <c r="B22" s="2656"/>
      <c r="C22" s="2657" t="s">
        <v>336</v>
      </c>
      <c r="D22" s="2657"/>
      <c r="E22" s="467"/>
      <c r="F22" s="2657" t="s">
        <v>337</v>
      </c>
      <c r="G22" s="2657"/>
      <c r="H22" s="446"/>
      <c r="I22" s="446" t="s">
        <v>171</v>
      </c>
      <c r="J22" s="446" t="s">
        <v>338</v>
      </c>
      <c r="K22" s="446"/>
    </row>
    <row r="23" spans="1:11" ht="9.75" hidden="1" customHeight="1" x14ac:dyDescent="0.2">
      <c r="A23" s="2651"/>
      <c r="B23" s="2651"/>
      <c r="C23" s="468" t="s">
        <v>339</v>
      </c>
      <c r="D23" s="468" t="s">
        <v>340</v>
      </c>
      <c r="E23" s="468"/>
      <c r="F23" s="468" t="s">
        <v>339</v>
      </c>
      <c r="G23" s="468" t="s">
        <v>340</v>
      </c>
      <c r="H23" s="468"/>
      <c r="I23" s="468" t="s">
        <v>341</v>
      </c>
      <c r="J23" s="468" t="s">
        <v>171</v>
      </c>
      <c r="K23" s="446"/>
    </row>
    <row r="24" spans="1:11" ht="9.75" hidden="1" customHeight="1" x14ac:dyDescent="0.2">
      <c r="A24" s="2645" t="s">
        <v>342</v>
      </c>
      <c r="B24" s="2646"/>
      <c r="C24" s="474">
        <v>0</v>
      </c>
      <c r="D24" s="475">
        <v>1566</v>
      </c>
      <c r="E24" s="475"/>
      <c r="F24" s="475">
        <v>0</v>
      </c>
      <c r="G24" s="475">
        <v>741</v>
      </c>
      <c r="H24" s="475"/>
      <c r="I24" s="475">
        <v>12519</v>
      </c>
      <c r="J24" s="475">
        <v>26137</v>
      </c>
      <c r="K24" s="470"/>
    </row>
    <row r="25" spans="1:11" ht="9.75" hidden="1" customHeight="1" x14ac:dyDescent="0.2">
      <c r="A25" s="2645" t="s">
        <v>343</v>
      </c>
      <c r="B25" s="2646"/>
      <c r="C25" s="476">
        <v>0</v>
      </c>
      <c r="D25" s="477">
        <v>2474</v>
      </c>
      <c r="E25" s="477"/>
      <c r="F25" s="477">
        <v>0</v>
      </c>
      <c r="G25" s="477">
        <v>4385</v>
      </c>
      <c r="H25" s="477"/>
      <c r="I25" s="477">
        <v>21013</v>
      </c>
      <c r="J25" s="477">
        <v>22805</v>
      </c>
      <c r="K25" s="471"/>
    </row>
    <row r="26" spans="1:11" ht="9.75" hidden="1" customHeight="1" x14ac:dyDescent="0.2">
      <c r="A26" s="2645" t="s">
        <v>344</v>
      </c>
      <c r="B26" s="2646"/>
      <c r="C26" s="476">
        <v>0</v>
      </c>
      <c r="D26" s="477">
        <v>808</v>
      </c>
      <c r="E26" s="477"/>
      <c r="F26" s="477">
        <v>0</v>
      </c>
      <c r="G26" s="477">
        <v>1059</v>
      </c>
      <c r="H26" s="477"/>
      <c r="I26" s="477">
        <v>39913</v>
      </c>
      <c r="J26" s="477">
        <v>32329</v>
      </c>
      <c r="K26" s="471"/>
    </row>
    <row r="27" spans="1:11" ht="9.75" hidden="1" customHeight="1" x14ac:dyDescent="0.2">
      <c r="A27" s="2645" t="s">
        <v>345</v>
      </c>
      <c r="B27" s="2646"/>
      <c r="C27" s="476">
        <v>0</v>
      </c>
      <c r="D27" s="477">
        <v>387</v>
      </c>
      <c r="E27" s="477"/>
      <c r="F27" s="477">
        <v>1173</v>
      </c>
      <c r="G27" s="477">
        <v>4253</v>
      </c>
      <c r="H27" s="477"/>
      <c r="I27" s="477">
        <v>25701</v>
      </c>
      <c r="J27" s="477">
        <v>25526</v>
      </c>
      <c r="K27" s="471"/>
    </row>
    <row r="28" spans="1:11" ht="9.75" hidden="1" customHeight="1" x14ac:dyDescent="0.2">
      <c r="A28" s="2645" t="s">
        <v>346</v>
      </c>
      <c r="B28" s="2646"/>
      <c r="C28" s="476">
        <v>0</v>
      </c>
      <c r="D28" s="477">
        <v>7</v>
      </c>
      <c r="E28" s="477"/>
      <c r="F28" s="477">
        <v>0</v>
      </c>
      <c r="G28" s="477">
        <v>0</v>
      </c>
      <c r="H28" s="477"/>
      <c r="I28" s="477">
        <v>2139</v>
      </c>
      <c r="J28" s="477">
        <v>494</v>
      </c>
      <c r="K28" s="471"/>
    </row>
    <row r="29" spans="1:11" ht="9.75" hidden="1" customHeight="1" x14ac:dyDescent="0.2">
      <c r="A29" s="2645" t="s">
        <v>347</v>
      </c>
      <c r="B29" s="2646"/>
      <c r="C29" s="476">
        <v>0</v>
      </c>
      <c r="D29" s="477">
        <v>1943</v>
      </c>
      <c r="E29" s="477"/>
      <c r="F29" s="477">
        <v>0</v>
      </c>
      <c r="G29" s="477">
        <v>0</v>
      </c>
      <c r="H29" s="477"/>
      <c r="I29" s="477">
        <v>17270</v>
      </c>
      <c r="J29" s="477">
        <v>30303</v>
      </c>
      <c r="K29" s="471"/>
    </row>
    <row r="30" spans="1:11" ht="9.75" hidden="1" customHeight="1" x14ac:dyDescent="0.2">
      <c r="A30" s="2647" t="s">
        <v>348</v>
      </c>
      <c r="B30" s="2648"/>
      <c r="C30" s="476">
        <v>0</v>
      </c>
      <c r="D30" s="477">
        <v>388</v>
      </c>
      <c r="E30" s="477"/>
      <c r="F30" s="477">
        <v>0</v>
      </c>
      <c r="G30" s="477">
        <v>216</v>
      </c>
      <c r="H30" s="477"/>
      <c r="I30" s="477">
        <v>40</v>
      </c>
      <c r="J30" s="477">
        <v>0</v>
      </c>
      <c r="K30" s="472"/>
    </row>
    <row r="31" spans="1:11" ht="9.75" hidden="1" customHeight="1" thickBot="1" x14ac:dyDescent="0.25">
      <c r="A31" s="2649" t="s">
        <v>86</v>
      </c>
      <c r="B31" s="2650"/>
      <c r="C31" s="478">
        <f>SUM(C24:C30)</f>
        <v>0</v>
      </c>
      <c r="D31" s="479">
        <f>SUM(D24:D30)</f>
        <v>7573</v>
      </c>
      <c r="E31" s="479"/>
      <c r="F31" s="479">
        <f>SUM(F24:F30)</f>
        <v>1173</v>
      </c>
      <c r="G31" s="479">
        <f>SUM(G24:G30)</f>
        <v>10654</v>
      </c>
      <c r="H31" s="479"/>
      <c r="I31" s="479">
        <f>SUM(I24:I30)</f>
        <v>118595</v>
      </c>
      <c r="J31" s="479">
        <f>SUM(J24:J30)</f>
        <v>137594</v>
      </c>
      <c r="K31" s="473"/>
    </row>
    <row r="32" spans="1:11" s="368" customFormat="1" ht="4.5" customHeight="1" x14ac:dyDescent="0.15">
      <c r="A32" s="2591"/>
      <c r="B32" s="2591"/>
      <c r="C32" s="2591"/>
      <c r="D32" s="2591"/>
      <c r="E32" s="2591"/>
      <c r="F32" s="2591"/>
      <c r="G32" s="2591"/>
      <c r="H32" s="2591"/>
      <c r="I32" s="2591"/>
      <c r="J32" s="2591"/>
      <c r="K32" s="2591"/>
    </row>
    <row r="33" spans="1:12" s="368" customFormat="1" ht="9" customHeight="1" x14ac:dyDescent="0.15">
      <c r="A33" s="2644" t="s">
        <v>1228</v>
      </c>
      <c r="B33" s="2644"/>
      <c r="C33" s="2644"/>
      <c r="D33" s="2644"/>
      <c r="E33" s="2644"/>
      <c r="F33" s="2644"/>
      <c r="G33" s="2644"/>
      <c r="H33" s="2644"/>
      <c r="I33" s="2644"/>
      <c r="J33" s="2644"/>
      <c r="K33" s="2644"/>
      <c r="L33" s="1772"/>
    </row>
  </sheetData>
  <sheetProtection formatCells="0" formatColumns="0" formatRows="0" sort="0" autoFilter="0" pivotTables="0"/>
  <mergeCells count="46">
    <mergeCell ref="A29:B29"/>
    <mergeCell ref="A30:B30"/>
    <mergeCell ref="A31:B31"/>
    <mergeCell ref="A32:K32"/>
    <mergeCell ref="A33:K33"/>
    <mergeCell ref="A28:B28"/>
    <mergeCell ref="A21:B21"/>
    <mergeCell ref="C21:D21"/>
    <mergeCell ref="F21:G21"/>
    <mergeCell ref="A22:B22"/>
    <mergeCell ref="C22:D22"/>
    <mergeCell ref="F22:G22"/>
    <mergeCell ref="A23:B23"/>
    <mergeCell ref="A24:B24"/>
    <mergeCell ref="A25:B25"/>
    <mergeCell ref="A26:B26"/>
    <mergeCell ref="A27:B27"/>
    <mergeCell ref="A18:B18"/>
    <mergeCell ref="C18:K18"/>
    <mergeCell ref="A19:B19"/>
    <mergeCell ref="A20:B20"/>
    <mergeCell ref="C20:G20"/>
    <mergeCell ref="I20:J20"/>
    <mergeCell ref="A16:B16"/>
    <mergeCell ref="A7:B7"/>
    <mergeCell ref="C7:D7"/>
    <mergeCell ref="F7:G7"/>
    <mergeCell ref="A8:B8"/>
    <mergeCell ref="A9:B9"/>
    <mergeCell ref="A10:B10"/>
    <mergeCell ref="A11:B11"/>
    <mergeCell ref="A12:B12"/>
    <mergeCell ref="A13:B13"/>
    <mergeCell ref="A14:B14"/>
    <mergeCell ref="A15:B15"/>
    <mergeCell ref="A5:B5"/>
    <mergeCell ref="C5:G5"/>
    <mergeCell ref="I5:J5"/>
    <mergeCell ref="A6:B6"/>
    <mergeCell ref="C6:D6"/>
    <mergeCell ref="F6:G6"/>
    <mergeCell ref="A3:B3"/>
    <mergeCell ref="C3:K3"/>
    <mergeCell ref="A4:B4"/>
    <mergeCell ref="A1:K1"/>
    <mergeCell ref="A2:J2"/>
  </mergeCells>
  <pageMargins left="0.5" right="0.5" top="0.5" bottom="0.5" header="0.3" footer="0.3"/>
  <pageSetup scale="9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zoomScaleSheetLayoutView="100" workbookViewId="0">
      <selection activeCell="C16" sqref="C16"/>
    </sheetView>
  </sheetViews>
  <sheetFormatPr defaultColWidth="9.140625" defaultRowHeight="9" customHeight="1" x14ac:dyDescent="0.2"/>
  <cols>
    <col min="1" max="1" width="2.140625" style="37" customWidth="1"/>
    <col min="2" max="2" width="59.140625" style="37" customWidth="1"/>
    <col min="3" max="4" width="8.5703125" style="37" customWidth="1"/>
    <col min="5" max="5" width="1.28515625" style="37" customWidth="1"/>
    <col min="6" max="7" width="8.5703125" style="1658" customWidth="1"/>
    <col min="8" max="8" width="1.28515625" style="1658" customWidth="1"/>
    <col min="9" max="10" width="8.5703125" style="37" customWidth="1"/>
    <col min="11" max="11" width="1.28515625" style="37" customWidth="1"/>
    <col min="12" max="12" width="8.5703125" style="37" customWidth="1"/>
    <col min="13" max="13" width="1.7109375" style="37" customWidth="1"/>
    <col min="14" max="14" width="8.5703125" style="37" customWidth="1"/>
    <col min="15" max="15" width="1.7109375" style="37" customWidth="1"/>
    <col min="16" max="16" width="9.140625" style="37" customWidth="1"/>
    <col min="17" max="16384" width="9.140625" style="37"/>
  </cols>
  <sheetData>
    <row r="1" spans="1:15" ht="14.25" customHeight="1" x14ac:dyDescent="0.25">
      <c r="A1" s="2253" t="s">
        <v>350</v>
      </c>
      <c r="B1" s="2253"/>
      <c r="C1" s="2253"/>
      <c r="D1" s="2253"/>
      <c r="E1" s="2253"/>
      <c r="F1" s="2253"/>
      <c r="G1" s="2253"/>
      <c r="H1" s="2253"/>
      <c r="I1" s="2253"/>
      <c r="J1" s="2253"/>
      <c r="K1" s="2253"/>
      <c r="L1" s="2253"/>
      <c r="M1" s="2253"/>
      <c r="N1" s="2253"/>
      <c r="O1" s="2253"/>
    </row>
    <row r="2" spans="1:15" ht="9" customHeight="1" x14ac:dyDescent="0.25">
      <c r="A2" s="2381"/>
      <c r="B2" s="2381"/>
      <c r="C2" s="2381"/>
      <c r="D2" s="2381"/>
      <c r="E2" s="38"/>
      <c r="F2" s="1643"/>
      <c r="G2" s="1643"/>
      <c r="H2" s="1643"/>
      <c r="I2" s="38"/>
      <c r="J2" s="38"/>
      <c r="K2" s="38"/>
      <c r="L2" s="38"/>
      <c r="M2" s="38"/>
      <c r="N2" s="38"/>
      <c r="O2" s="38"/>
    </row>
    <row r="3" spans="1:15" ht="10.5" customHeight="1" x14ac:dyDescent="0.2">
      <c r="A3" s="2506" t="s">
        <v>1</v>
      </c>
      <c r="B3" s="2506"/>
      <c r="C3" s="2512" t="s">
        <v>1220</v>
      </c>
      <c r="D3" s="2514"/>
      <c r="E3" s="409"/>
      <c r="F3" s="2509" t="s">
        <v>2</v>
      </c>
      <c r="G3" s="2511"/>
      <c r="H3" s="409"/>
      <c r="I3" s="2509" t="s">
        <v>95</v>
      </c>
      <c r="J3" s="2511"/>
      <c r="K3" s="409"/>
      <c r="L3" s="2509" t="s">
        <v>106</v>
      </c>
      <c r="M3" s="2510"/>
      <c r="N3" s="2510"/>
      <c r="O3" s="203"/>
    </row>
    <row r="4" spans="1:15" ht="10.5" customHeight="1" x14ac:dyDescent="0.2">
      <c r="C4" s="263" t="s">
        <v>3</v>
      </c>
      <c r="D4" s="263" t="s">
        <v>4</v>
      </c>
      <c r="E4" s="264"/>
      <c r="F4" s="263" t="s">
        <v>3</v>
      </c>
      <c r="G4" s="263" t="s">
        <v>4</v>
      </c>
      <c r="H4" s="264"/>
      <c r="I4" s="263" t="s">
        <v>3</v>
      </c>
      <c r="J4" s="263" t="s">
        <v>4</v>
      </c>
      <c r="K4" s="264"/>
      <c r="L4" s="263" t="s">
        <v>3</v>
      </c>
      <c r="M4" s="263"/>
      <c r="N4" s="263" t="s">
        <v>4</v>
      </c>
      <c r="O4" s="264"/>
    </row>
    <row r="5" spans="1:15" ht="10.5" customHeight="1" x14ac:dyDescent="0.2">
      <c r="A5" s="42"/>
      <c r="B5" s="40"/>
      <c r="C5" s="205" t="s">
        <v>351</v>
      </c>
      <c r="D5" s="205" t="s">
        <v>351</v>
      </c>
      <c r="E5" s="205"/>
      <c r="F5" s="1646" t="s">
        <v>351</v>
      </c>
      <c r="G5" s="1646" t="s">
        <v>351</v>
      </c>
      <c r="H5" s="1646"/>
      <c r="I5" s="205" t="s">
        <v>351</v>
      </c>
      <c r="J5" s="205" t="s">
        <v>351</v>
      </c>
      <c r="K5" s="205"/>
      <c r="L5" s="205" t="s">
        <v>351</v>
      </c>
      <c r="M5" s="205"/>
      <c r="N5" s="205" t="s">
        <v>351</v>
      </c>
      <c r="O5" s="205"/>
    </row>
    <row r="6" spans="1:15" ht="10.5" customHeight="1" x14ac:dyDescent="0.2">
      <c r="A6" s="40"/>
      <c r="B6" s="40"/>
      <c r="C6" s="207" t="s">
        <v>352</v>
      </c>
      <c r="D6" s="207" t="s">
        <v>353</v>
      </c>
      <c r="E6" s="205"/>
      <c r="F6" s="1647" t="s">
        <v>352</v>
      </c>
      <c r="G6" s="1647" t="s">
        <v>353</v>
      </c>
      <c r="H6" s="1646"/>
      <c r="I6" s="207" t="s">
        <v>352</v>
      </c>
      <c r="J6" s="207" t="s">
        <v>353</v>
      </c>
      <c r="K6" s="205"/>
      <c r="L6" s="207" t="s">
        <v>352</v>
      </c>
      <c r="M6" s="207"/>
      <c r="N6" s="207" t="s">
        <v>353</v>
      </c>
      <c r="O6" s="205"/>
    </row>
    <row r="7" spans="1:15" ht="10.5" customHeight="1" x14ac:dyDescent="0.2">
      <c r="A7" s="2573" t="s">
        <v>354</v>
      </c>
      <c r="B7" s="2573"/>
      <c r="C7" s="447"/>
      <c r="D7" s="481"/>
      <c r="E7" s="205"/>
      <c r="F7" s="447"/>
      <c r="G7" s="481"/>
      <c r="H7" s="1646"/>
      <c r="I7" s="447"/>
      <c r="J7" s="481"/>
      <c r="K7" s="205"/>
      <c r="L7" s="447"/>
      <c r="M7" s="448"/>
      <c r="N7" s="448"/>
      <c r="O7" s="481"/>
    </row>
    <row r="8" spans="1:15" ht="10.5" customHeight="1" x14ac:dyDescent="0.2">
      <c r="A8" s="482"/>
      <c r="B8" s="482" t="s">
        <v>355</v>
      </c>
      <c r="C8" s="1848">
        <v>1285</v>
      </c>
      <c r="D8" s="1849">
        <v>199</v>
      </c>
      <c r="E8" s="422"/>
      <c r="F8" s="1773">
        <v>1053</v>
      </c>
      <c r="G8" s="1774">
        <v>176</v>
      </c>
      <c r="H8" s="422"/>
      <c r="I8" s="483">
        <v>545</v>
      </c>
      <c r="J8" s="484">
        <v>0</v>
      </c>
      <c r="K8" s="422"/>
      <c r="L8" s="483">
        <v>567</v>
      </c>
      <c r="M8" s="485"/>
      <c r="N8" s="485">
        <v>13</v>
      </c>
      <c r="O8" s="486"/>
    </row>
    <row r="9" spans="1:15" ht="10.5" customHeight="1" x14ac:dyDescent="0.2">
      <c r="A9" s="487"/>
      <c r="B9" s="487" t="s">
        <v>356</v>
      </c>
      <c r="C9" s="1850">
        <v>993</v>
      </c>
      <c r="D9" s="1851">
        <v>195</v>
      </c>
      <c r="E9" s="422"/>
      <c r="F9" s="1775">
        <v>138</v>
      </c>
      <c r="G9" s="1776">
        <v>37</v>
      </c>
      <c r="H9" s="422"/>
      <c r="I9" s="488">
        <v>315</v>
      </c>
      <c r="J9" s="489">
        <v>171</v>
      </c>
      <c r="K9" s="422"/>
      <c r="L9" s="488">
        <v>197</v>
      </c>
      <c r="M9" s="490"/>
      <c r="N9" s="490">
        <v>197</v>
      </c>
      <c r="O9" s="486"/>
    </row>
    <row r="10" spans="1:15" ht="10.5" customHeight="1" x14ac:dyDescent="0.2">
      <c r="A10" s="487"/>
      <c r="B10" s="487" t="s">
        <v>357</v>
      </c>
      <c r="C10" s="1850">
        <v>0</v>
      </c>
      <c r="D10" s="1851">
        <v>0</v>
      </c>
      <c r="E10" s="422"/>
      <c r="F10" s="1775">
        <v>0</v>
      </c>
      <c r="G10" s="1776">
        <v>0</v>
      </c>
      <c r="H10" s="422"/>
      <c r="I10" s="488">
        <v>0</v>
      </c>
      <c r="J10" s="489">
        <v>0</v>
      </c>
      <c r="K10" s="422"/>
      <c r="L10" s="488">
        <v>0</v>
      </c>
      <c r="M10" s="490"/>
      <c r="N10" s="490">
        <v>0</v>
      </c>
      <c r="O10" s="486"/>
    </row>
    <row r="11" spans="1:15" ht="10.5" customHeight="1" x14ac:dyDescent="0.2">
      <c r="A11" s="487"/>
      <c r="B11" s="487" t="s">
        <v>358</v>
      </c>
      <c r="C11" s="1850">
        <v>0</v>
      </c>
      <c r="D11" s="1851">
        <v>0</v>
      </c>
      <c r="E11" s="422"/>
      <c r="F11" s="1775">
        <v>0</v>
      </c>
      <c r="G11" s="1776">
        <v>0</v>
      </c>
      <c r="H11" s="422"/>
      <c r="I11" s="488">
        <v>0</v>
      </c>
      <c r="J11" s="489">
        <v>0</v>
      </c>
      <c r="K11" s="422"/>
      <c r="L11" s="488">
        <v>0</v>
      </c>
      <c r="M11" s="490"/>
      <c r="N11" s="490">
        <v>0</v>
      </c>
      <c r="O11" s="486"/>
    </row>
    <row r="12" spans="1:15" ht="10.5" customHeight="1" x14ac:dyDescent="0.2">
      <c r="A12" s="42"/>
      <c r="B12" s="40" t="s">
        <v>359</v>
      </c>
      <c r="C12" s="1852">
        <v>131</v>
      </c>
      <c r="D12" s="188">
        <v>0</v>
      </c>
      <c r="E12" s="422"/>
      <c r="F12" s="1685">
        <v>137</v>
      </c>
      <c r="G12" s="190">
        <v>46</v>
      </c>
      <c r="H12" s="422"/>
      <c r="I12" s="491">
        <v>384</v>
      </c>
      <c r="J12" s="486">
        <v>59</v>
      </c>
      <c r="K12" s="422"/>
      <c r="L12" s="491">
        <v>596</v>
      </c>
      <c r="M12" s="230"/>
      <c r="N12" s="230">
        <v>260</v>
      </c>
      <c r="O12" s="217"/>
    </row>
    <row r="13" spans="1:15" ht="10.5" customHeight="1" thickBot="1" x14ac:dyDescent="0.25">
      <c r="A13" s="2574" t="s">
        <v>360</v>
      </c>
      <c r="B13" s="2574"/>
      <c r="C13" s="1853">
        <f>SUM(C8:C12)</f>
        <v>2409</v>
      </c>
      <c r="D13" s="197">
        <f>SUM(D8:D12)</f>
        <v>394</v>
      </c>
      <c r="E13" s="422"/>
      <c r="F13" s="198">
        <f>SUM(F8:F12)</f>
        <v>1328</v>
      </c>
      <c r="G13" s="1713">
        <f>SUM(G8:G12)</f>
        <v>259</v>
      </c>
      <c r="H13" s="422"/>
      <c r="I13" s="431">
        <f>SUM(I8:I12)</f>
        <v>1244</v>
      </c>
      <c r="J13" s="492">
        <f>SUM(J8:J12)</f>
        <v>230</v>
      </c>
      <c r="K13" s="422"/>
      <c r="L13" s="431">
        <f>SUM(L8:L12)</f>
        <v>1360</v>
      </c>
      <c r="M13" s="432"/>
      <c r="N13" s="432">
        <f>SUM(N8:N12)</f>
        <v>470</v>
      </c>
      <c r="O13" s="220"/>
    </row>
    <row r="14" spans="1:15" ht="10.5" customHeight="1" x14ac:dyDescent="0.2">
      <c r="A14" s="2573" t="s">
        <v>361</v>
      </c>
      <c r="B14" s="2573"/>
      <c r="C14" s="1852"/>
      <c r="D14" s="188"/>
      <c r="E14" s="422"/>
      <c r="F14" s="1685"/>
      <c r="G14" s="190"/>
      <c r="H14" s="422"/>
      <c r="I14" s="491"/>
      <c r="J14" s="486"/>
      <c r="K14" s="422"/>
      <c r="L14" s="491"/>
      <c r="M14" s="230"/>
      <c r="N14" s="230"/>
      <c r="O14" s="486"/>
    </row>
    <row r="15" spans="1:15" ht="10.5" customHeight="1" x14ac:dyDescent="0.2">
      <c r="A15" s="482"/>
      <c r="B15" s="482" t="s">
        <v>362</v>
      </c>
      <c r="C15" s="1848">
        <v>105</v>
      </c>
      <c r="D15" s="1849">
        <v>1</v>
      </c>
      <c r="E15" s="422"/>
      <c r="F15" s="1773">
        <v>114</v>
      </c>
      <c r="G15" s="1774">
        <v>0</v>
      </c>
      <c r="H15" s="422"/>
      <c r="I15" s="483">
        <v>112</v>
      </c>
      <c r="J15" s="484">
        <v>0</v>
      </c>
      <c r="K15" s="422"/>
      <c r="L15" s="483">
        <v>115</v>
      </c>
      <c r="M15" s="485"/>
      <c r="N15" s="485">
        <v>3</v>
      </c>
      <c r="O15" s="486"/>
    </row>
    <row r="16" spans="1:15" ht="10.5" customHeight="1" thickBot="1" x14ac:dyDescent="0.25">
      <c r="A16" s="493"/>
      <c r="B16" s="493" t="s">
        <v>363</v>
      </c>
      <c r="C16" s="1854">
        <v>33</v>
      </c>
      <c r="D16" s="1855">
        <v>110</v>
      </c>
      <c r="E16" s="422"/>
      <c r="F16" s="1777">
        <v>12</v>
      </c>
      <c r="G16" s="1778">
        <v>123</v>
      </c>
      <c r="H16" s="422"/>
      <c r="I16" s="494">
        <v>11</v>
      </c>
      <c r="J16" s="220">
        <v>128</v>
      </c>
      <c r="K16" s="422"/>
      <c r="L16" s="494">
        <v>13</v>
      </c>
      <c r="M16" s="495" t="s">
        <v>72</v>
      </c>
      <c r="N16" s="496">
        <v>131</v>
      </c>
      <c r="O16" s="497" t="s">
        <v>72</v>
      </c>
    </row>
    <row r="17" spans="1:15" s="172" customFormat="1" ht="4.5" customHeight="1" x14ac:dyDescent="0.15">
      <c r="A17" s="498"/>
      <c r="B17" s="498"/>
      <c r="C17" s="499"/>
      <c r="D17" s="499"/>
      <c r="E17" s="500"/>
      <c r="F17" s="501"/>
      <c r="G17" s="501"/>
      <c r="H17" s="500"/>
      <c r="I17" s="501"/>
      <c r="J17" s="501"/>
      <c r="K17" s="500"/>
      <c r="L17" s="501"/>
      <c r="M17" s="501"/>
      <c r="N17" s="501"/>
      <c r="O17" s="501"/>
    </row>
    <row r="18" spans="1:15" s="200" customFormat="1" ht="9" customHeight="1" x14ac:dyDescent="0.15">
      <c r="A18" s="278" t="s">
        <v>72</v>
      </c>
      <c r="B18" s="2361" t="s">
        <v>364</v>
      </c>
      <c r="C18" s="2361"/>
      <c r="D18" s="2361"/>
      <c r="E18" s="2361"/>
      <c r="F18" s="2361"/>
      <c r="G18" s="2361"/>
      <c r="H18" s="2361"/>
      <c r="I18" s="2361"/>
      <c r="J18" s="2361"/>
      <c r="K18" s="2361"/>
      <c r="L18" s="2361"/>
      <c r="M18" s="2361"/>
      <c r="N18" s="2361"/>
      <c r="O18" s="2361"/>
    </row>
  </sheetData>
  <mergeCells count="11">
    <mergeCell ref="B18:O18"/>
    <mergeCell ref="A1:O1"/>
    <mergeCell ref="A14:B14"/>
    <mergeCell ref="A7:B7"/>
    <mergeCell ref="A13:B13"/>
    <mergeCell ref="A2:D2"/>
    <mergeCell ref="A3:B3"/>
    <mergeCell ref="C3:D3"/>
    <mergeCell ref="L3:N3"/>
    <mergeCell ref="I3:J3"/>
    <mergeCell ref="F3:G3"/>
  </mergeCells>
  <pageMargins left="0.5" right="0.5" top="0.5" bottom="0.5" header="0.3" footer="0.3"/>
  <pageSetup scale="9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zoomScaleSheetLayoutView="100" workbookViewId="0">
      <selection activeCell="B18" sqref="B18"/>
    </sheetView>
  </sheetViews>
  <sheetFormatPr defaultColWidth="9.140625" defaultRowHeight="9" customHeight="1" x14ac:dyDescent="0.2"/>
  <cols>
    <col min="1" max="1" width="2.85546875" style="37" customWidth="1"/>
    <col min="2" max="2" width="68.85546875" style="37" customWidth="1"/>
    <col min="3" max="3" width="8.5703125" style="37" customWidth="1"/>
    <col min="4" max="4" width="7.85546875" style="37" customWidth="1"/>
    <col min="5" max="5" width="1.28515625" style="37" customWidth="1"/>
    <col min="6" max="6" width="8.5703125" style="1658" customWidth="1"/>
    <col min="7" max="7" width="7.85546875" style="1658" customWidth="1"/>
    <col min="8" max="8" width="1.28515625" style="1658" customWidth="1"/>
    <col min="9" max="9" width="8.5703125" style="37" customWidth="1"/>
    <col min="10" max="10" width="7.85546875" style="37" customWidth="1"/>
    <col min="11" max="11" width="1.28515625" style="37" customWidth="1"/>
    <col min="12" max="12" width="8.5703125" style="37" customWidth="1"/>
    <col min="13" max="13" width="7.85546875" style="37" customWidth="1"/>
    <col min="14" max="14" width="1.28515625" style="37" customWidth="1"/>
    <col min="15" max="15" width="9.140625" style="37" customWidth="1"/>
    <col min="16" max="16384" width="9.140625" style="37"/>
  </cols>
  <sheetData>
    <row r="1" spans="1:14" ht="14.25" customHeight="1" x14ac:dyDescent="0.25">
      <c r="A1" s="2253" t="s">
        <v>365</v>
      </c>
      <c r="B1" s="2253"/>
      <c r="C1" s="2253"/>
      <c r="D1" s="2253"/>
      <c r="E1" s="2253"/>
      <c r="F1" s="2253"/>
      <c r="G1" s="2253"/>
      <c r="H1" s="2253"/>
      <c r="I1" s="2253"/>
      <c r="J1" s="2253"/>
      <c r="K1" s="2253"/>
      <c r="L1" s="2253"/>
      <c r="M1" s="2253"/>
      <c r="N1" s="2253"/>
    </row>
    <row r="2" spans="1:14" ht="9" customHeight="1" x14ac:dyDescent="0.2">
      <c r="A2" s="40"/>
      <c r="B2" s="40"/>
      <c r="C2" s="380"/>
      <c r="D2" s="380"/>
      <c r="E2" s="380"/>
      <c r="F2" s="380"/>
      <c r="G2" s="380"/>
      <c r="H2" s="380"/>
      <c r="I2" s="380"/>
      <c r="J2" s="380"/>
      <c r="K2" s="380"/>
      <c r="L2" s="380"/>
      <c r="M2" s="380"/>
      <c r="N2" s="380"/>
    </row>
    <row r="3" spans="1:14" ht="9.75" customHeight="1" x14ac:dyDescent="0.2">
      <c r="A3" s="2311" t="s">
        <v>1</v>
      </c>
      <c r="B3" s="2311"/>
      <c r="C3" s="2512" t="s">
        <v>1220</v>
      </c>
      <c r="D3" s="2514"/>
      <c r="E3" s="407"/>
      <c r="F3" s="2509" t="s">
        <v>2</v>
      </c>
      <c r="G3" s="2510"/>
      <c r="H3" s="407"/>
      <c r="I3" s="2509" t="s">
        <v>95</v>
      </c>
      <c r="J3" s="2510"/>
      <c r="K3" s="407"/>
      <c r="L3" s="2509" t="s">
        <v>106</v>
      </c>
      <c r="M3" s="2510"/>
      <c r="N3" s="203"/>
    </row>
    <row r="4" spans="1:14" ht="9.75" customHeight="1" x14ac:dyDescent="0.2">
      <c r="C4" s="502" t="s">
        <v>3</v>
      </c>
      <c r="D4" s="502" t="s">
        <v>4</v>
      </c>
      <c r="E4" s="41"/>
      <c r="F4" s="502" t="s">
        <v>3</v>
      </c>
      <c r="G4" s="502" t="s">
        <v>4</v>
      </c>
      <c r="H4" s="41"/>
      <c r="I4" s="502" t="s">
        <v>3</v>
      </c>
      <c r="J4" s="502" t="s">
        <v>4</v>
      </c>
      <c r="K4" s="41"/>
      <c r="L4" s="502" t="s">
        <v>3</v>
      </c>
      <c r="M4" s="502" t="s">
        <v>4</v>
      </c>
      <c r="N4" s="41"/>
    </row>
    <row r="5" spans="1:14" ht="9.75" customHeight="1" x14ac:dyDescent="0.2">
      <c r="A5" s="40"/>
      <c r="B5" s="40"/>
      <c r="C5" s="45" t="s">
        <v>300</v>
      </c>
      <c r="D5" s="46"/>
      <c r="E5" s="46"/>
      <c r="F5" s="1642" t="s">
        <v>300</v>
      </c>
      <c r="G5" s="46"/>
      <c r="H5" s="46"/>
      <c r="I5" s="45" t="s">
        <v>300</v>
      </c>
      <c r="J5" s="46"/>
      <c r="K5" s="46"/>
      <c r="L5" s="45" t="s">
        <v>300</v>
      </c>
      <c r="M5" s="46"/>
      <c r="N5" s="46"/>
    </row>
    <row r="6" spans="1:14" ht="9.75" customHeight="1" x14ac:dyDescent="0.2">
      <c r="A6" s="40"/>
      <c r="B6" s="40"/>
      <c r="C6" s="236" t="s">
        <v>366</v>
      </c>
      <c r="D6" s="236" t="s">
        <v>109</v>
      </c>
      <c r="E6" s="45"/>
      <c r="F6" s="1649" t="s">
        <v>366</v>
      </c>
      <c r="G6" s="1649" t="s">
        <v>109</v>
      </c>
      <c r="H6" s="1642"/>
      <c r="I6" s="236" t="s">
        <v>366</v>
      </c>
      <c r="J6" s="236" t="s">
        <v>109</v>
      </c>
      <c r="K6" s="45"/>
      <c r="L6" s="236" t="s">
        <v>366</v>
      </c>
      <c r="M6" s="236" t="s">
        <v>109</v>
      </c>
      <c r="N6" s="45"/>
    </row>
    <row r="7" spans="1:14" ht="9.75" customHeight="1" x14ac:dyDescent="0.2">
      <c r="A7" s="503">
        <v>1</v>
      </c>
      <c r="B7" s="504" t="s">
        <v>367</v>
      </c>
      <c r="C7" s="505"/>
      <c r="D7" s="2001">
        <f>D8+D14+D15+D16</f>
        <v>413</v>
      </c>
      <c r="E7" s="506"/>
      <c r="F7" s="507"/>
      <c r="G7" s="1783">
        <f>G8+G14+G15+G16</f>
        <v>401</v>
      </c>
      <c r="H7" s="506"/>
      <c r="I7" s="507"/>
      <c r="J7" s="508">
        <f>J8+J14+J15+J16</f>
        <v>387</v>
      </c>
      <c r="K7" s="506"/>
      <c r="L7" s="507"/>
      <c r="M7" s="508">
        <f>M8+M14+M15+M16</f>
        <v>602</v>
      </c>
      <c r="N7" s="52"/>
    </row>
    <row r="8" spans="1:14" ht="9.75" customHeight="1" x14ac:dyDescent="0.2">
      <c r="A8" s="509">
        <v>2</v>
      </c>
      <c r="B8" s="510" t="s">
        <v>368</v>
      </c>
      <c r="C8" s="2005">
        <f>SUM(C9:C12)</f>
        <v>6241</v>
      </c>
      <c r="D8" s="2002">
        <f>SUM(D9:D12)</f>
        <v>185</v>
      </c>
      <c r="E8" s="506"/>
      <c r="F8" s="1787">
        <f>SUM(F9:F12)</f>
        <v>6534</v>
      </c>
      <c r="G8" s="1784">
        <f>SUM(G9:G12)</f>
        <v>194</v>
      </c>
      <c r="H8" s="506"/>
      <c r="I8" s="511">
        <f>SUM(I9:I12)</f>
        <v>4350</v>
      </c>
      <c r="J8" s="512">
        <f>SUM(J9:J12)</f>
        <v>123</v>
      </c>
      <c r="K8" s="506"/>
      <c r="L8" s="511">
        <f>SUM(L9:L12)</f>
        <v>10046</v>
      </c>
      <c r="M8" s="512">
        <f>SUM(M9:M12)</f>
        <v>270</v>
      </c>
      <c r="N8" s="59"/>
    </row>
    <row r="9" spans="1:14" ht="9.75" customHeight="1" x14ac:dyDescent="0.2">
      <c r="A9" s="509">
        <v>3</v>
      </c>
      <c r="B9" s="510" t="s">
        <v>369</v>
      </c>
      <c r="C9" s="2005">
        <v>500</v>
      </c>
      <c r="D9" s="2003">
        <v>13</v>
      </c>
      <c r="E9" s="506"/>
      <c r="F9" s="1787">
        <v>481</v>
      </c>
      <c r="G9" s="1785">
        <v>13</v>
      </c>
      <c r="H9" s="506"/>
      <c r="I9" s="511">
        <v>517</v>
      </c>
      <c r="J9" s="512">
        <v>11</v>
      </c>
      <c r="K9" s="506"/>
      <c r="L9" s="511">
        <v>3509</v>
      </c>
      <c r="M9" s="512">
        <v>74</v>
      </c>
      <c r="N9" s="59"/>
    </row>
    <row r="10" spans="1:14" ht="9.75" customHeight="1" x14ac:dyDescent="0.2">
      <c r="A10" s="509">
        <v>4</v>
      </c>
      <c r="B10" s="510" t="s">
        <v>370</v>
      </c>
      <c r="C10" s="2005">
        <v>4931</v>
      </c>
      <c r="D10" s="2003">
        <v>156</v>
      </c>
      <c r="E10" s="506"/>
      <c r="F10" s="1787">
        <v>5219</v>
      </c>
      <c r="G10" s="1785">
        <v>164</v>
      </c>
      <c r="H10" s="506"/>
      <c r="I10" s="511">
        <v>3173</v>
      </c>
      <c r="J10" s="512">
        <v>99</v>
      </c>
      <c r="K10" s="506"/>
      <c r="L10" s="511">
        <v>5797</v>
      </c>
      <c r="M10" s="512">
        <v>181</v>
      </c>
      <c r="N10" s="59"/>
    </row>
    <row r="11" spans="1:14" ht="9.75" customHeight="1" x14ac:dyDescent="0.2">
      <c r="A11" s="509">
        <v>5</v>
      </c>
      <c r="B11" s="510" t="s">
        <v>371</v>
      </c>
      <c r="C11" s="2005">
        <v>810</v>
      </c>
      <c r="D11" s="2003">
        <v>16</v>
      </c>
      <c r="E11" s="506"/>
      <c r="F11" s="1787">
        <v>834</v>
      </c>
      <c r="G11" s="1785">
        <v>17</v>
      </c>
      <c r="H11" s="506"/>
      <c r="I11" s="511">
        <v>660</v>
      </c>
      <c r="J11" s="512">
        <v>13</v>
      </c>
      <c r="K11" s="506"/>
      <c r="L11" s="511">
        <v>740</v>
      </c>
      <c r="M11" s="512">
        <v>15</v>
      </c>
      <c r="N11" s="59"/>
    </row>
    <row r="12" spans="1:14" ht="9.75" customHeight="1" x14ac:dyDescent="0.2">
      <c r="A12" s="509">
        <v>6</v>
      </c>
      <c r="B12" s="510" t="s">
        <v>372</v>
      </c>
      <c r="C12" s="2005">
        <v>0</v>
      </c>
      <c r="D12" s="2004">
        <v>0</v>
      </c>
      <c r="E12" s="506"/>
      <c r="F12" s="1787">
        <v>0</v>
      </c>
      <c r="G12" s="1786">
        <v>0</v>
      </c>
      <c r="H12" s="506"/>
      <c r="I12" s="511">
        <v>0</v>
      </c>
      <c r="J12" s="513">
        <v>0</v>
      </c>
      <c r="K12" s="506"/>
      <c r="L12" s="511">
        <v>0</v>
      </c>
      <c r="M12" s="513">
        <v>0</v>
      </c>
      <c r="N12" s="59"/>
    </row>
    <row r="13" spans="1:14" ht="9.75" customHeight="1" x14ac:dyDescent="0.2">
      <c r="A13" s="509">
        <v>7</v>
      </c>
      <c r="B13" s="510" t="s">
        <v>373</v>
      </c>
      <c r="C13" s="2005">
        <v>1981</v>
      </c>
      <c r="D13" s="514"/>
      <c r="E13" s="506"/>
      <c r="F13" s="1787">
        <v>2796</v>
      </c>
      <c r="G13" s="1782"/>
      <c r="H13" s="506"/>
      <c r="I13" s="511">
        <v>2410</v>
      </c>
      <c r="J13" s="515"/>
      <c r="K13" s="506"/>
      <c r="L13" s="511">
        <v>1173</v>
      </c>
      <c r="M13" s="515"/>
      <c r="N13" s="59"/>
    </row>
    <row r="14" spans="1:14" ht="9.75" customHeight="1" x14ac:dyDescent="0.2">
      <c r="A14" s="509">
        <v>8</v>
      </c>
      <c r="B14" s="510" t="s">
        <v>374</v>
      </c>
      <c r="C14" s="2005">
        <v>1227</v>
      </c>
      <c r="D14" s="2003">
        <v>0</v>
      </c>
      <c r="E14" s="506"/>
      <c r="F14" s="1787">
        <v>1284</v>
      </c>
      <c r="G14" s="1785">
        <v>0</v>
      </c>
      <c r="H14" s="506"/>
      <c r="I14" s="511">
        <v>1432</v>
      </c>
      <c r="J14" s="512">
        <v>0</v>
      </c>
      <c r="K14" s="506"/>
      <c r="L14" s="511">
        <v>3257</v>
      </c>
      <c r="M14" s="512">
        <v>100</v>
      </c>
      <c r="N14" s="59"/>
    </row>
    <row r="15" spans="1:14" ht="9.75" customHeight="1" x14ac:dyDescent="0.2">
      <c r="A15" s="509">
        <v>9</v>
      </c>
      <c r="B15" s="510" t="s">
        <v>375</v>
      </c>
      <c r="C15" s="2005">
        <v>404</v>
      </c>
      <c r="D15" s="2003">
        <v>228</v>
      </c>
      <c r="E15" s="506"/>
      <c r="F15" s="1787">
        <v>342</v>
      </c>
      <c r="G15" s="1785">
        <v>207</v>
      </c>
      <c r="H15" s="506"/>
      <c r="I15" s="511">
        <v>431</v>
      </c>
      <c r="J15" s="512">
        <v>264</v>
      </c>
      <c r="K15" s="506"/>
      <c r="L15" s="511">
        <v>369</v>
      </c>
      <c r="M15" s="512">
        <v>232</v>
      </c>
      <c r="N15" s="59"/>
    </row>
    <row r="16" spans="1:14" ht="9.75" customHeight="1" x14ac:dyDescent="0.2">
      <c r="A16" s="516">
        <v>10</v>
      </c>
      <c r="B16" s="517" t="s">
        <v>376</v>
      </c>
      <c r="C16" s="2006">
        <v>637</v>
      </c>
      <c r="D16" s="2007">
        <v>0</v>
      </c>
      <c r="E16" s="506"/>
      <c r="F16" s="1788">
        <v>590</v>
      </c>
      <c r="G16" s="1789">
        <v>0</v>
      </c>
      <c r="H16" s="506"/>
      <c r="I16" s="518">
        <v>480</v>
      </c>
      <c r="J16" s="519">
        <v>0</v>
      </c>
      <c r="K16" s="506"/>
      <c r="L16" s="518">
        <v>689</v>
      </c>
      <c r="M16" s="519">
        <v>0</v>
      </c>
      <c r="N16" s="54"/>
    </row>
    <row r="17" spans="1:14" ht="9.75" customHeight="1" x14ac:dyDescent="0.2">
      <c r="A17" s="503">
        <v>11</v>
      </c>
      <c r="B17" s="520" t="s">
        <v>377</v>
      </c>
      <c r="C17" s="505"/>
      <c r="D17" s="1781">
        <f>D18+D24+D25+D26</f>
        <v>0</v>
      </c>
      <c r="E17" s="506"/>
      <c r="F17" s="507"/>
      <c r="G17" s="508">
        <f>G18+G24+G25+G26</f>
        <v>0</v>
      </c>
      <c r="H17" s="506"/>
      <c r="I17" s="507"/>
      <c r="J17" s="508">
        <f>J18+J24+J25+J26</f>
        <v>0</v>
      </c>
      <c r="K17" s="506"/>
      <c r="L17" s="507"/>
      <c r="M17" s="508">
        <f>M18+M24+M25+M26</f>
        <v>0</v>
      </c>
      <c r="N17" s="59"/>
    </row>
    <row r="18" spans="1:14" ht="9.75" customHeight="1" x14ac:dyDescent="0.2">
      <c r="A18" s="509">
        <v>12</v>
      </c>
      <c r="B18" s="510" t="s">
        <v>378</v>
      </c>
      <c r="C18" s="1779">
        <f>SUM(C19:C22)</f>
        <v>0</v>
      </c>
      <c r="D18" s="1780">
        <f>SUM(D19:D22)</f>
        <v>0</v>
      </c>
      <c r="E18" s="506"/>
      <c r="F18" s="511">
        <f>SUM(F19:F22)</f>
        <v>0</v>
      </c>
      <c r="G18" s="512">
        <f>SUM(G19:G22)</f>
        <v>0</v>
      </c>
      <c r="H18" s="506"/>
      <c r="I18" s="511">
        <f>SUM(I19:I22)</f>
        <v>0</v>
      </c>
      <c r="J18" s="512">
        <f>SUM(J19:J22)</f>
        <v>0</v>
      </c>
      <c r="K18" s="506"/>
      <c r="L18" s="511">
        <f>SUM(L19:L22)</f>
        <v>0</v>
      </c>
      <c r="M18" s="512">
        <f>SUM(M19:M22)</f>
        <v>0</v>
      </c>
      <c r="N18" s="59"/>
    </row>
    <row r="19" spans="1:14" ht="9.75" customHeight="1" x14ac:dyDescent="0.2">
      <c r="A19" s="509">
        <v>13</v>
      </c>
      <c r="B19" s="510" t="s">
        <v>379</v>
      </c>
      <c r="C19" s="1779">
        <v>0</v>
      </c>
      <c r="D19" s="1780">
        <v>0</v>
      </c>
      <c r="E19" s="506"/>
      <c r="F19" s="511">
        <v>0</v>
      </c>
      <c r="G19" s="512">
        <v>0</v>
      </c>
      <c r="H19" s="506"/>
      <c r="I19" s="511">
        <v>0</v>
      </c>
      <c r="J19" s="512">
        <v>0</v>
      </c>
      <c r="K19" s="506"/>
      <c r="L19" s="511">
        <v>0</v>
      </c>
      <c r="M19" s="512">
        <v>0</v>
      </c>
      <c r="N19" s="59"/>
    </row>
    <row r="20" spans="1:14" ht="9.75" customHeight="1" x14ac:dyDescent="0.2">
      <c r="A20" s="509">
        <v>14</v>
      </c>
      <c r="B20" s="510" t="s">
        <v>370</v>
      </c>
      <c r="C20" s="1779">
        <v>0</v>
      </c>
      <c r="D20" s="1780">
        <v>0</v>
      </c>
      <c r="E20" s="506"/>
      <c r="F20" s="511">
        <v>0</v>
      </c>
      <c r="G20" s="512">
        <v>0</v>
      </c>
      <c r="H20" s="506"/>
      <c r="I20" s="511">
        <v>0</v>
      </c>
      <c r="J20" s="512">
        <v>0</v>
      </c>
      <c r="K20" s="506"/>
      <c r="L20" s="511">
        <v>0</v>
      </c>
      <c r="M20" s="512">
        <v>0</v>
      </c>
      <c r="N20" s="59"/>
    </row>
    <row r="21" spans="1:14" ht="9.75" customHeight="1" x14ac:dyDescent="0.2">
      <c r="A21" s="509">
        <v>15</v>
      </c>
      <c r="B21" s="510" t="s">
        <v>371</v>
      </c>
      <c r="C21" s="1779">
        <v>0</v>
      </c>
      <c r="D21" s="1780">
        <v>0</v>
      </c>
      <c r="E21" s="506"/>
      <c r="F21" s="511">
        <v>0</v>
      </c>
      <c r="G21" s="512">
        <v>0</v>
      </c>
      <c r="H21" s="506"/>
      <c r="I21" s="511">
        <v>0</v>
      </c>
      <c r="J21" s="512">
        <v>0</v>
      </c>
      <c r="K21" s="506"/>
      <c r="L21" s="511">
        <v>0</v>
      </c>
      <c r="M21" s="512">
        <v>0</v>
      </c>
      <c r="N21" s="59"/>
    </row>
    <row r="22" spans="1:14" ht="9.75" customHeight="1" x14ac:dyDescent="0.2">
      <c r="A22" s="509">
        <v>16</v>
      </c>
      <c r="B22" s="510" t="s">
        <v>372</v>
      </c>
      <c r="C22" s="1779">
        <v>0</v>
      </c>
      <c r="D22" s="1790">
        <v>0</v>
      </c>
      <c r="E22" s="506"/>
      <c r="F22" s="511">
        <v>0</v>
      </c>
      <c r="G22" s="513">
        <v>0</v>
      </c>
      <c r="H22" s="506"/>
      <c r="I22" s="511">
        <v>0</v>
      </c>
      <c r="J22" s="513">
        <v>0</v>
      </c>
      <c r="K22" s="506"/>
      <c r="L22" s="511">
        <v>0</v>
      </c>
      <c r="M22" s="513">
        <v>0</v>
      </c>
      <c r="N22" s="59"/>
    </row>
    <row r="23" spans="1:14" ht="9.75" customHeight="1" x14ac:dyDescent="0.2">
      <c r="A23" s="509">
        <v>17</v>
      </c>
      <c r="B23" s="510" t="s">
        <v>373</v>
      </c>
      <c r="C23" s="1779">
        <v>0</v>
      </c>
      <c r="D23" s="1791"/>
      <c r="E23" s="506"/>
      <c r="F23" s="511">
        <v>0</v>
      </c>
      <c r="G23" s="515"/>
      <c r="H23" s="506"/>
      <c r="I23" s="511">
        <v>0</v>
      </c>
      <c r="J23" s="515"/>
      <c r="K23" s="506"/>
      <c r="L23" s="511">
        <v>0</v>
      </c>
      <c r="M23" s="515"/>
      <c r="N23" s="59"/>
    </row>
    <row r="24" spans="1:14" ht="9.75" customHeight="1" x14ac:dyDescent="0.2">
      <c r="A24" s="509">
        <v>18</v>
      </c>
      <c r="B24" s="510" t="s">
        <v>374</v>
      </c>
      <c r="C24" s="1779">
        <v>0</v>
      </c>
      <c r="D24" s="1780">
        <v>0</v>
      </c>
      <c r="E24" s="506"/>
      <c r="F24" s="511">
        <v>0</v>
      </c>
      <c r="G24" s="512">
        <v>0</v>
      </c>
      <c r="H24" s="506"/>
      <c r="I24" s="511">
        <v>0</v>
      </c>
      <c r="J24" s="512">
        <v>0</v>
      </c>
      <c r="K24" s="506"/>
      <c r="L24" s="511">
        <v>0</v>
      </c>
      <c r="M24" s="512">
        <v>0</v>
      </c>
      <c r="N24" s="59"/>
    </row>
    <row r="25" spans="1:14" ht="9.75" customHeight="1" x14ac:dyDescent="0.2">
      <c r="A25" s="509">
        <v>19</v>
      </c>
      <c r="B25" s="510" t="s">
        <v>375</v>
      </c>
      <c r="C25" s="1779">
        <v>0</v>
      </c>
      <c r="D25" s="1780">
        <v>0</v>
      </c>
      <c r="E25" s="506"/>
      <c r="F25" s="511">
        <v>0</v>
      </c>
      <c r="G25" s="512">
        <v>0</v>
      </c>
      <c r="H25" s="506"/>
      <c r="I25" s="511">
        <v>0</v>
      </c>
      <c r="J25" s="512">
        <v>0</v>
      </c>
      <c r="K25" s="506"/>
      <c r="L25" s="511">
        <v>0</v>
      </c>
      <c r="M25" s="512">
        <v>0</v>
      </c>
      <c r="N25" s="59"/>
    </row>
    <row r="26" spans="1:14" ht="9.75" customHeight="1" thickBot="1" x14ac:dyDescent="0.25">
      <c r="A26" s="521">
        <v>20</v>
      </c>
      <c r="B26" s="493" t="s">
        <v>376</v>
      </c>
      <c r="C26" s="1792">
        <v>0</v>
      </c>
      <c r="D26" s="1793">
        <v>0</v>
      </c>
      <c r="E26" s="506"/>
      <c r="F26" s="518">
        <v>0</v>
      </c>
      <c r="G26" s="519">
        <v>0</v>
      </c>
      <c r="H26" s="506"/>
      <c r="I26" s="518">
        <v>0</v>
      </c>
      <c r="J26" s="519">
        <v>0</v>
      </c>
      <c r="K26" s="506"/>
      <c r="L26" s="518">
        <v>0</v>
      </c>
      <c r="M26" s="519">
        <v>0</v>
      </c>
      <c r="N26" s="435"/>
    </row>
  </sheetData>
  <sheetProtection formatCells="0" formatColumns="0" formatRows="0" sort="0" autoFilter="0" pivotTables="0"/>
  <mergeCells count="6">
    <mergeCell ref="A3:B3"/>
    <mergeCell ref="C3:D3"/>
    <mergeCell ref="L3:M3"/>
    <mergeCell ref="A1:N1"/>
    <mergeCell ref="I3:J3"/>
    <mergeCell ref="F3:G3"/>
  </mergeCells>
  <pageMargins left="0.5" right="0.5" top="0.5" bottom="0.5" header="0.3" footer="0.3"/>
  <pageSetup scale="9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zoomScaleSheetLayoutView="100" workbookViewId="0">
      <selection activeCell="D7" sqref="D7:N17"/>
    </sheetView>
  </sheetViews>
  <sheetFormatPr defaultColWidth="9.140625" defaultRowHeight="9" customHeight="1" x14ac:dyDescent="0.2"/>
  <cols>
    <col min="1" max="1" width="2.42578125" style="37" customWidth="1"/>
    <col min="2" max="2" width="2.140625" style="37" customWidth="1"/>
    <col min="3" max="3" width="50.7109375" style="37" customWidth="1"/>
    <col min="4" max="6" width="8.5703125" style="37" customWidth="1"/>
    <col min="7" max="7" width="1.7109375" style="37" customWidth="1"/>
    <col min="8" max="10" width="8.5703125" style="37" customWidth="1"/>
    <col min="11" max="11" width="1.7109375" style="37" customWidth="1"/>
    <col min="12" max="14" width="8.5703125" style="37" customWidth="1"/>
    <col min="15" max="15" width="1.28515625" style="37" customWidth="1"/>
    <col min="16" max="16" width="9.140625" style="37" customWidth="1"/>
    <col min="17" max="16384" width="9.140625" style="37"/>
  </cols>
  <sheetData>
    <row r="1" spans="1:15" ht="14.25" customHeight="1" x14ac:dyDescent="0.25">
      <c r="A1" s="2253" t="s">
        <v>380</v>
      </c>
      <c r="B1" s="2253"/>
      <c r="C1" s="2253"/>
      <c r="D1" s="2253"/>
      <c r="E1" s="2253"/>
      <c r="F1" s="2253"/>
      <c r="G1" s="2253"/>
      <c r="H1" s="2253"/>
      <c r="I1" s="2253"/>
      <c r="J1" s="2253"/>
      <c r="K1" s="2253"/>
      <c r="L1" s="2253"/>
      <c r="M1" s="2253"/>
      <c r="N1" s="2253"/>
      <c r="O1" s="2253"/>
    </row>
    <row r="2" spans="1:15" ht="9" customHeight="1" x14ac:dyDescent="0.2">
      <c r="A2" s="2305"/>
      <c r="B2" s="2305"/>
      <c r="C2" s="2305"/>
      <c r="D2" s="2305"/>
      <c r="E2" s="2305"/>
      <c r="F2" s="2305"/>
      <c r="G2" s="2305"/>
      <c r="H2" s="2305"/>
      <c r="I2" s="2305"/>
      <c r="J2" s="2305"/>
      <c r="K2" s="2305"/>
      <c r="L2" s="2305"/>
      <c r="M2" s="2305"/>
      <c r="N2" s="2305"/>
      <c r="O2" s="262"/>
    </row>
    <row r="3" spans="1:15" ht="10.5" customHeight="1" x14ac:dyDescent="0.2">
      <c r="A3" s="2506" t="s">
        <v>1</v>
      </c>
      <c r="B3" s="2506"/>
      <c r="C3" s="2506"/>
      <c r="D3" s="2512" t="s">
        <v>1220</v>
      </c>
      <c r="E3" s="2513"/>
      <c r="F3" s="2513"/>
      <c r="G3" s="2513"/>
      <c r="H3" s="2513"/>
      <c r="I3" s="2513"/>
      <c r="J3" s="2513"/>
      <c r="K3" s="2513"/>
      <c r="L3" s="2513"/>
      <c r="M3" s="2513"/>
      <c r="N3" s="2513"/>
      <c r="O3" s="2514"/>
    </row>
    <row r="4" spans="1:15" ht="10.5" customHeight="1" x14ac:dyDescent="0.2">
      <c r="D4" s="523" t="s">
        <v>3</v>
      </c>
      <c r="E4" s="523" t="s">
        <v>4</v>
      </c>
      <c r="F4" s="523" t="s">
        <v>5</v>
      </c>
      <c r="G4" s="523"/>
      <c r="H4" s="523" t="s">
        <v>7</v>
      </c>
      <c r="I4" s="523" t="s">
        <v>8</v>
      </c>
      <c r="J4" s="523" t="s">
        <v>9</v>
      </c>
      <c r="K4" s="523"/>
      <c r="L4" s="523" t="s">
        <v>206</v>
      </c>
      <c r="M4" s="523" t="s">
        <v>207</v>
      </c>
      <c r="N4" s="523" t="s">
        <v>224</v>
      </c>
      <c r="O4" s="204"/>
    </row>
    <row r="5" spans="1:15" ht="10.5" customHeight="1" x14ac:dyDescent="0.2">
      <c r="A5" s="42"/>
      <c r="B5" s="42"/>
      <c r="C5" s="40"/>
      <c r="D5" s="2563" t="s">
        <v>1134</v>
      </c>
      <c r="E5" s="2563"/>
      <c r="F5" s="2563"/>
      <c r="G5" s="205"/>
      <c r="H5" s="2662" t="s">
        <v>1135</v>
      </c>
      <c r="I5" s="2662"/>
      <c r="J5" s="2662"/>
      <c r="K5" s="205"/>
      <c r="L5" s="2571" t="s">
        <v>381</v>
      </c>
      <c r="M5" s="2571"/>
      <c r="N5" s="2571"/>
      <c r="O5" s="525"/>
    </row>
    <row r="6" spans="1:15" ht="10.5" customHeight="1" x14ac:dyDescent="0.2">
      <c r="A6" s="40"/>
      <c r="B6" s="40"/>
      <c r="C6" s="40"/>
      <c r="D6" s="468" t="s">
        <v>382</v>
      </c>
      <c r="E6" s="468" t="s">
        <v>383</v>
      </c>
      <c r="F6" s="468" t="s">
        <v>384</v>
      </c>
      <c r="G6" s="207"/>
      <c r="H6" s="207" t="s">
        <v>382</v>
      </c>
      <c r="I6" s="207" t="s">
        <v>383</v>
      </c>
      <c r="J6" s="207" t="s">
        <v>384</v>
      </c>
      <c r="K6" s="207"/>
      <c r="L6" s="207" t="s">
        <v>382</v>
      </c>
      <c r="M6" s="207" t="s">
        <v>383</v>
      </c>
      <c r="N6" s="207" t="s">
        <v>384</v>
      </c>
      <c r="O6" s="205"/>
    </row>
    <row r="7" spans="1:15" ht="10.5" customHeight="1" x14ac:dyDescent="0.2">
      <c r="A7" s="526">
        <v>1</v>
      </c>
      <c r="B7" s="2663" t="s">
        <v>385</v>
      </c>
      <c r="C7" s="2663"/>
      <c r="D7" s="469">
        <f>SUM(D8:D11)</f>
        <v>379</v>
      </c>
      <c r="E7" s="458">
        <f>SUM(E8:E11)</f>
        <v>0</v>
      </c>
      <c r="F7" s="458">
        <f>SUM(D7:E7)</f>
        <v>379</v>
      </c>
      <c r="G7" s="458"/>
      <c r="H7" s="458">
        <f>SUM(H8:H11)</f>
        <v>6975</v>
      </c>
      <c r="I7" s="458">
        <f>SUM(I8:I11)</f>
        <v>0</v>
      </c>
      <c r="J7" s="458">
        <f>SUM(H7:I7)</f>
        <v>6975</v>
      </c>
      <c r="K7" s="458"/>
      <c r="L7" s="458">
        <f>SUM(L8:L11)</f>
        <v>2656</v>
      </c>
      <c r="M7" s="458">
        <f>SUM(M8:M11)</f>
        <v>0</v>
      </c>
      <c r="N7" s="458">
        <f>SUM(L7:M7)</f>
        <v>2656</v>
      </c>
      <c r="O7" s="470"/>
    </row>
    <row r="8" spans="1:15" ht="10.5" customHeight="1" x14ac:dyDescent="0.2">
      <c r="A8" s="527">
        <v>2</v>
      </c>
      <c r="B8" s="528"/>
      <c r="C8" s="528" t="s">
        <v>386</v>
      </c>
      <c r="D8" s="529">
        <v>0</v>
      </c>
      <c r="E8" s="530">
        <v>0</v>
      </c>
      <c r="F8" s="530">
        <f>SUM(D8:E8)</f>
        <v>0</v>
      </c>
      <c r="G8" s="530"/>
      <c r="H8" s="530">
        <v>2339</v>
      </c>
      <c r="I8" s="530">
        <v>0</v>
      </c>
      <c r="J8" s="530">
        <f>SUM(H8:I8)</f>
        <v>2339</v>
      </c>
      <c r="K8" s="530"/>
      <c r="L8" s="530">
        <v>80</v>
      </c>
      <c r="M8" s="530">
        <v>0</v>
      </c>
      <c r="N8" s="530">
        <f>SUM(L8:M8)</f>
        <v>80</v>
      </c>
      <c r="O8" s="471"/>
    </row>
    <row r="9" spans="1:15" ht="10.5" customHeight="1" x14ac:dyDescent="0.2">
      <c r="A9" s="527">
        <v>3</v>
      </c>
      <c r="B9" s="528"/>
      <c r="C9" s="528" t="s">
        <v>387</v>
      </c>
      <c r="D9" s="529">
        <v>379</v>
      </c>
      <c r="E9" s="530">
        <v>0</v>
      </c>
      <c r="F9" s="530">
        <f>SUM(D9:E9)</f>
        <v>379</v>
      </c>
      <c r="G9" s="530"/>
      <c r="H9" s="530">
        <v>482</v>
      </c>
      <c r="I9" s="530">
        <v>0</v>
      </c>
      <c r="J9" s="530">
        <f>SUM(H9:I9)</f>
        <v>482</v>
      </c>
      <c r="K9" s="530"/>
      <c r="L9" s="530">
        <v>692</v>
      </c>
      <c r="M9" s="530">
        <v>0</v>
      </c>
      <c r="N9" s="530">
        <f>SUM(L9:M9)</f>
        <v>692</v>
      </c>
      <c r="O9" s="471"/>
    </row>
    <row r="10" spans="1:15" ht="10.5" customHeight="1" x14ac:dyDescent="0.2">
      <c r="A10" s="527">
        <v>4</v>
      </c>
      <c r="B10" s="528"/>
      <c r="C10" s="528" t="s">
        <v>388</v>
      </c>
      <c r="D10" s="529">
        <v>0</v>
      </c>
      <c r="E10" s="530">
        <v>0</v>
      </c>
      <c r="F10" s="530">
        <f t="shared" ref="F10:F11" si="0">SUM(D10:E10)</f>
        <v>0</v>
      </c>
      <c r="G10" s="530"/>
      <c r="H10" s="530">
        <v>4154</v>
      </c>
      <c r="I10" s="530">
        <v>0</v>
      </c>
      <c r="J10" s="530">
        <f t="shared" ref="J10:J11" si="1">SUM(H10:I10)</f>
        <v>4154</v>
      </c>
      <c r="K10" s="530"/>
      <c r="L10" s="530">
        <v>1884</v>
      </c>
      <c r="M10" s="530">
        <v>0</v>
      </c>
      <c r="N10" s="530">
        <f t="shared" ref="N10:N11" si="2">SUM(L10:M10)</f>
        <v>1884</v>
      </c>
      <c r="O10" s="471"/>
    </row>
    <row r="11" spans="1:15" ht="10.5" customHeight="1" x14ac:dyDescent="0.2">
      <c r="A11" s="527">
        <v>5</v>
      </c>
      <c r="B11" s="528"/>
      <c r="C11" s="528" t="s">
        <v>389</v>
      </c>
      <c r="D11" s="529">
        <v>0</v>
      </c>
      <c r="E11" s="530">
        <v>0</v>
      </c>
      <c r="F11" s="530">
        <f t="shared" si="0"/>
        <v>0</v>
      </c>
      <c r="G11" s="530"/>
      <c r="H11" s="530">
        <v>0</v>
      </c>
      <c r="I11" s="530">
        <v>0</v>
      </c>
      <c r="J11" s="530">
        <f t="shared" si="1"/>
        <v>0</v>
      </c>
      <c r="K11" s="530"/>
      <c r="L11" s="530">
        <v>0</v>
      </c>
      <c r="M11" s="530">
        <v>0</v>
      </c>
      <c r="N11" s="530">
        <f t="shared" si="2"/>
        <v>0</v>
      </c>
      <c r="O11" s="471"/>
    </row>
    <row r="12" spans="1:15" ht="10.5" customHeight="1" x14ac:dyDescent="0.2">
      <c r="A12" s="527">
        <v>6</v>
      </c>
      <c r="B12" s="2664" t="s">
        <v>390</v>
      </c>
      <c r="C12" s="2664"/>
      <c r="D12" s="531">
        <f>SUM(D13:D17)</f>
        <v>0</v>
      </c>
      <c r="E12" s="532">
        <f>SUM(E13:E17)</f>
        <v>0</v>
      </c>
      <c r="F12" s="533">
        <f>SUM(D12:E12)</f>
        <v>0</v>
      </c>
      <c r="G12" s="533"/>
      <c r="H12" s="532">
        <f>SUM(H13:H17)</f>
        <v>2040</v>
      </c>
      <c r="I12" s="532">
        <f>SUM(I13:I17)</f>
        <v>0</v>
      </c>
      <c r="J12" s="533">
        <f>SUM(H12:I12)</f>
        <v>2040</v>
      </c>
      <c r="K12" s="533"/>
      <c r="L12" s="532">
        <f>SUM(L13:L17)</f>
        <v>2460</v>
      </c>
      <c r="M12" s="532">
        <f>SUM(M13:M17)</f>
        <v>27</v>
      </c>
      <c r="N12" s="533">
        <f>SUM(L12:M12)</f>
        <v>2487</v>
      </c>
      <c r="O12" s="471"/>
    </row>
    <row r="13" spans="1:15" ht="10.5" customHeight="1" x14ac:dyDescent="0.2">
      <c r="A13" s="527">
        <v>7</v>
      </c>
      <c r="B13" s="528"/>
      <c r="C13" s="528" t="s">
        <v>391</v>
      </c>
      <c r="D13" s="529">
        <v>0</v>
      </c>
      <c r="E13" s="530">
        <v>0</v>
      </c>
      <c r="F13" s="530">
        <f>SUM(D13:E13)</f>
        <v>0</v>
      </c>
      <c r="G13" s="530"/>
      <c r="H13" s="530">
        <v>0</v>
      </c>
      <c r="I13" s="530">
        <v>0</v>
      </c>
      <c r="J13" s="530">
        <f>SUM(H13:I13)</f>
        <v>0</v>
      </c>
      <c r="K13" s="530"/>
      <c r="L13" s="530">
        <v>0</v>
      </c>
      <c r="M13" s="530">
        <v>0</v>
      </c>
      <c r="N13" s="530">
        <f>SUM(L13:M13)</f>
        <v>0</v>
      </c>
      <c r="O13" s="471"/>
    </row>
    <row r="14" spans="1:15" ht="10.5" customHeight="1" x14ac:dyDescent="0.2">
      <c r="A14" s="527">
        <v>8</v>
      </c>
      <c r="B14" s="528"/>
      <c r="C14" s="528" t="s">
        <v>392</v>
      </c>
      <c r="D14" s="529">
        <v>0</v>
      </c>
      <c r="E14" s="530">
        <v>0</v>
      </c>
      <c r="F14" s="530">
        <f t="shared" ref="F14:F16" si="3">SUM(D14:E14)</f>
        <v>0</v>
      </c>
      <c r="G14" s="530"/>
      <c r="H14" s="530">
        <v>0</v>
      </c>
      <c r="I14" s="530">
        <v>0</v>
      </c>
      <c r="J14" s="530">
        <f t="shared" ref="J14:J16" si="4">SUM(H14:I14)</f>
        <v>0</v>
      </c>
      <c r="K14" s="530"/>
      <c r="L14" s="530">
        <v>0</v>
      </c>
      <c r="M14" s="530">
        <v>0</v>
      </c>
      <c r="N14" s="530">
        <f t="shared" ref="N14:N16" si="5">SUM(L14:M14)</f>
        <v>0</v>
      </c>
      <c r="O14" s="471"/>
    </row>
    <row r="15" spans="1:15" ht="10.5" customHeight="1" x14ac:dyDescent="0.2">
      <c r="A15" s="527">
        <v>9</v>
      </c>
      <c r="B15" s="528"/>
      <c r="C15" s="528" t="s">
        <v>393</v>
      </c>
      <c r="D15" s="529">
        <v>0</v>
      </c>
      <c r="E15" s="530">
        <v>0</v>
      </c>
      <c r="F15" s="530">
        <f t="shared" si="3"/>
        <v>0</v>
      </c>
      <c r="G15" s="530"/>
      <c r="H15" s="530">
        <v>1303</v>
      </c>
      <c r="I15" s="530">
        <v>0</v>
      </c>
      <c r="J15" s="530">
        <f t="shared" si="4"/>
        <v>1303</v>
      </c>
      <c r="K15" s="530"/>
      <c r="L15" s="530">
        <v>2460</v>
      </c>
      <c r="M15" s="530">
        <v>0</v>
      </c>
      <c r="N15" s="530">
        <f t="shared" si="5"/>
        <v>2460</v>
      </c>
      <c r="O15" s="471"/>
    </row>
    <row r="16" spans="1:15" ht="10.5" customHeight="1" x14ac:dyDescent="0.2">
      <c r="A16" s="527">
        <v>10</v>
      </c>
      <c r="B16" s="528"/>
      <c r="C16" s="528" t="s">
        <v>394</v>
      </c>
      <c r="D16" s="529">
        <v>0</v>
      </c>
      <c r="E16" s="530">
        <v>0</v>
      </c>
      <c r="F16" s="530">
        <f t="shared" si="3"/>
        <v>0</v>
      </c>
      <c r="G16" s="530"/>
      <c r="H16" s="530">
        <v>737</v>
      </c>
      <c r="I16" s="530">
        <v>0</v>
      </c>
      <c r="J16" s="530">
        <f t="shared" si="4"/>
        <v>737</v>
      </c>
      <c r="K16" s="530"/>
      <c r="L16" s="530">
        <v>0</v>
      </c>
      <c r="M16" s="530">
        <v>0</v>
      </c>
      <c r="N16" s="530">
        <f t="shared" si="5"/>
        <v>0</v>
      </c>
      <c r="O16" s="471"/>
    </row>
    <row r="17" spans="1:15" ht="10.5" customHeight="1" thickBot="1" x14ac:dyDescent="0.25">
      <c r="A17" s="521">
        <v>11</v>
      </c>
      <c r="B17" s="493"/>
      <c r="C17" s="493" t="s">
        <v>389</v>
      </c>
      <c r="D17" s="534">
        <v>0</v>
      </c>
      <c r="E17" s="535">
        <v>0</v>
      </c>
      <c r="F17" s="535">
        <f>SUM(D17:E17)</f>
        <v>0</v>
      </c>
      <c r="G17" s="535"/>
      <c r="H17" s="535">
        <v>0</v>
      </c>
      <c r="I17" s="535">
        <v>0</v>
      </c>
      <c r="J17" s="535">
        <f>SUM(H17:I17)</f>
        <v>0</v>
      </c>
      <c r="K17" s="535"/>
      <c r="L17" s="535">
        <v>0</v>
      </c>
      <c r="M17" s="535">
        <v>27</v>
      </c>
      <c r="N17" s="535">
        <f>SUM(L17:M17)</f>
        <v>27</v>
      </c>
      <c r="O17" s="536"/>
    </row>
    <row r="18" spans="1:15" ht="10.5" customHeight="1" x14ac:dyDescent="0.2">
      <c r="A18" s="262"/>
      <c r="B18" s="262"/>
      <c r="C18" s="262"/>
      <c r="D18" s="262"/>
      <c r="E18" s="262"/>
      <c r="F18" s="262"/>
      <c r="G18" s="262"/>
      <c r="H18" s="262"/>
      <c r="I18" s="262"/>
      <c r="J18" s="262"/>
      <c r="K18" s="262"/>
      <c r="L18" s="262"/>
      <c r="M18" s="262"/>
      <c r="N18" s="262"/>
      <c r="O18" s="262"/>
    </row>
    <row r="19" spans="1:15" ht="10.5" customHeight="1" x14ac:dyDescent="0.2">
      <c r="A19" s="2506" t="s">
        <v>1</v>
      </c>
      <c r="B19" s="2506"/>
      <c r="C19" s="2506"/>
      <c r="D19" s="2509" t="s">
        <v>2</v>
      </c>
      <c r="E19" s="2510"/>
      <c r="F19" s="2510"/>
      <c r="G19" s="2510"/>
      <c r="H19" s="2510"/>
      <c r="I19" s="2510"/>
      <c r="J19" s="2510"/>
      <c r="K19" s="2510"/>
      <c r="L19" s="2510"/>
      <c r="M19" s="2510"/>
      <c r="N19" s="2510"/>
      <c r="O19" s="2511"/>
    </row>
    <row r="20" spans="1:15" ht="10.5" customHeight="1" x14ac:dyDescent="0.2">
      <c r="D20" s="523" t="s">
        <v>3</v>
      </c>
      <c r="E20" s="523" t="s">
        <v>4</v>
      </c>
      <c r="F20" s="523" t="s">
        <v>5</v>
      </c>
      <c r="G20" s="523"/>
      <c r="H20" s="523" t="s">
        <v>7</v>
      </c>
      <c r="I20" s="523" t="s">
        <v>8</v>
      </c>
      <c r="J20" s="523" t="s">
        <v>9</v>
      </c>
      <c r="K20" s="523"/>
      <c r="L20" s="523" t="s">
        <v>206</v>
      </c>
      <c r="M20" s="523" t="s">
        <v>207</v>
      </c>
      <c r="N20" s="523" t="s">
        <v>224</v>
      </c>
      <c r="O20" s="204"/>
    </row>
    <row r="21" spans="1:15" ht="10.5" customHeight="1" x14ac:dyDescent="0.2">
      <c r="A21" s="42"/>
      <c r="B21" s="42"/>
      <c r="C21" s="40"/>
      <c r="D21" s="2563" t="s">
        <v>1134</v>
      </c>
      <c r="E21" s="2563"/>
      <c r="F21" s="2563"/>
      <c r="G21" s="205"/>
      <c r="H21" s="2662" t="s">
        <v>1135</v>
      </c>
      <c r="I21" s="2662"/>
      <c r="J21" s="2662"/>
      <c r="K21" s="205"/>
      <c r="L21" s="2571" t="s">
        <v>381</v>
      </c>
      <c r="M21" s="2571"/>
      <c r="N21" s="2571"/>
      <c r="O21" s="525"/>
    </row>
    <row r="22" spans="1:15" ht="10.5" customHeight="1" x14ac:dyDescent="0.2">
      <c r="A22" s="40"/>
      <c r="B22" s="40"/>
      <c r="C22" s="40"/>
      <c r="D22" s="468" t="s">
        <v>382</v>
      </c>
      <c r="E22" s="468" t="s">
        <v>383</v>
      </c>
      <c r="F22" s="468" t="s">
        <v>384</v>
      </c>
      <c r="G22" s="207"/>
      <c r="H22" s="207" t="s">
        <v>382</v>
      </c>
      <c r="I22" s="207" t="s">
        <v>383</v>
      </c>
      <c r="J22" s="207" t="s">
        <v>384</v>
      </c>
      <c r="K22" s="207"/>
      <c r="L22" s="207" t="s">
        <v>382</v>
      </c>
      <c r="M22" s="207" t="s">
        <v>383</v>
      </c>
      <c r="N22" s="207" t="s">
        <v>384</v>
      </c>
      <c r="O22" s="205"/>
    </row>
    <row r="23" spans="1:15" ht="10.5" customHeight="1" x14ac:dyDescent="0.2">
      <c r="A23" s="526">
        <v>1</v>
      </c>
      <c r="B23" s="2663" t="s">
        <v>385</v>
      </c>
      <c r="C23" s="2663"/>
      <c r="D23" s="469">
        <f>SUM(D24:D27)</f>
        <v>285</v>
      </c>
      <c r="E23" s="458">
        <f>SUM(E24:E27)</f>
        <v>0</v>
      </c>
      <c r="F23" s="458">
        <f>SUM(D23:E23)</f>
        <v>285</v>
      </c>
      <c r="G23" s="458"/>
      <c r="H23" s="458">
        <f>SUM(H24:H27)</f>
        <v>6494</v>
      </c>
      <c r="I23" s="458">
        <f>SUM(I24:I27)</f>
        <v>0</v>
      </c>
      <c r="J23" s="458">
        <f>SUM(H23:I23)</f>
        <v>6494</v>
      </c>
      <c r="K23" s="458"/>
      <c r="L23" s="458">
        <f>SUM(L24:L27)</f>
        <v>2613</v>
      </c>
      <c r="M23" s="458">
        <f>SUM(M24:M27)</f>
        <v>0</v>
      </c>
      <c r="N23" s="458">
        <f>SUM(L23:M23)</f>
        <v>2613</v>
      </c>
      <c r="O23" s="470"/>
    </row>
    <row r="24" spans="1:15" ht="10.5" customHeight="1" x14ac:dyDescent="0.2">
      <c r="A24" s="527">
        <v>2</v>
      </c>
      <c r="B24" s="528"/>
      <c r="C24" s="528" t="s">
        <v>386</v>
      </c>
      <c r="D24" s="529">
        <v>0</v>
      </c>
      <c r="E24" s="530">
        <v>0</v>
      </c>
      <c r="F24" s="530">
        <f>SUM(D24:E24)</f>
        <v>0</v>
      </c>
      <c r="G24" s="530"/>
      <c r="H24" s="530">
        <v>2336</v>
      </c>
      <c r="I24" s="530">
        <v>0</v>
      </c>
      <c r="J24" s="530">
        <f>SUM(H24:I24)</f>
        <v>2336</v>
      </c>
      <c r="K24" s="530"/>
      <c r="L24" s="530">
        <v>142</v>
      </c>
      <c r="M24" s="530">
        <v>0</v>
      </c>
      <c r="N24" s="530">
        <f>SUM(L24:M24)</f>
        <v>142</v>
      </c>
      <c r="O24" s="471"/>
    </row>
    <row r="25" spans="1:15" ht="10.5" customHeight="1" x14ac:dyDescent="0.2">
      <c r="A25" s="527">
        <v>3</v>
      </c>
      <c r="B25" s="528"/>
      <c r="C25" s="528" t="s">
        <v>387</v>
      </c>
      <c r="D25" s="529">
        <v>285</v>
      </c>
      <c r="E25" s="530">
        <v>0</v>
      </c>
      <c r="F25" s="530">
        <f>SUM(D25:E25)</f>
        <v>285</v>
      </c>
      <c r="G25" s="530"/>
      <c r="H25" s="530">
        <v>556</v>
      </c>
      <c r="I25" s="530">
        <v>0</v>
      </c>
      <c r="J25" s="530">
        <f>SUM(H25:I25)</f>
        <v>556</v>
      </c>
      <c r="K25" s="530"/>
      <c r="L25" s="530">
        <v>584</v>
      </c>
      <c r="M25" s="530">
        <v>0</v>
      </c>
      <c r="N25" s="530">
        <f>SUM(L25:M25)</f>
        <v>584</v>
      </c>
      <c r="O25" s="471"/>
    </row>
    <row r="26" spans="1:15" ht="10.5" customHeight="1" x14ac:dyDescent="0.2">
      <c r="A26" s="527">
        <v>4</v>
      </c>
      <c r="B26" s="528"/>
      <c r="C26" s="528" t="s">
        <v>388</v>
      </c>
      <c r="D26" s="529">
        <v>0</v>
      </c>
      <c r="E26" s="530">
        <v>0</v>
      </c>
      <c r="F26" s="530">
        <f t="shared" ref="F26:F27" si="6">SUM(D26:E26)</f>
        <v>0</v>
      </c>
      <c r="G26" s="530"/>
      <c r="H26" s="530">
        <v>3602</v>
      </c>
      <c r="I26" s="530">
        <v>0</v>
      </c>
      <c r="J26" s="530">
        <f t="shared" ref="J26:J27" si="7">SUM(H26:I26)</f>
        <v>3602</v>
      </c>
      <c r="K26" s="530"/>
      <c r="L26" s="530">
        <v>1887</v>
      </c>
      <c r="M26" s="530">
        <v>0</v>
      </c>
      <c r="N26" s="530">
        <f t="shared" ref="N26:N27" si="8">SUM(L26:M26)</f>
        <v>1887</v>
      </c>
      <c r="O26" s="471"/>
    </row>
    <row r="27" spans="1:15" ht="10.5" customHeight="1" x14ac:dyDescent="0.2">
      <c r="A27" s="527">
        <v>5</v>
      </c>
      <c r="B27" s="528"/>
      <c r="C27" s="528" t="s">
        <v>389</v>
      </c>
      <c r="D27" s="529">
        <v>0</v>
      </c>
      <c r="E27" s="530">
        <v>0</v>
      </c>
      <c r="F27" s="530">
        <f t="shared" si="6"/>
        <v>0</v>
      </c>
      <c r="G27" s="530"/>
      <c r="H27" s="530">
        <v>0</v>
      </c>
      <c r="I27" s="530">
        <v>0</v>
      </c>
      <c r="J27" s="530">
        <f t="shared" si="7"/>
        <v>0</v>
      </c>
      <c r="K27" s="530"/>
      <c r="L27" s="530">
        <v>0</v>
      </c>
      <c r="M27" s="530">
        <v>0</v>
      </c>
      <c r="N27" s="530">
        <f t="shared" si="8"/>
        <v>0</v>
      </c>
      <c r="O27" s="471"/>
    </row>
    <row r="28" spans="1:15" ht="10.5" customHeight="1" x14ac:dyDescent="0.2">
      <c r="A28" s="527">
        <v>6</v>
      </c>
      <c r="B28" s="2664" t="s">
        <v>390</v>
      </c>
      <c r="C28" s="2664"/>
      <c r="D28" s="531">
        <f>SUM(D29:D33)</f>
        <v>0</v>
      </c>
      <c r="E28" s="532">
        <f>SUM(E29:E33)</f>
        <v>0</v>
      </c>
      <c r="F28" s="533">
        <f>SUM(D28:E28)</f>
        <v>0</v>
      </c>
      <c r="G28" s="533"/>
      <c r="H28" s="532">
        <f>SUM(H29:H33)</f>
        <v>2796</v>
      </c>
      <c r="I28" s="532">
        <f>SUM(I29:I33)</f>
        <v>0</v>
      </c>
      <c r="J28" s="533">
        <f>SUM(H28:I28)</f>
        <v>2796</v>
      </c>
      <c r="K28" s="533"/>
      <c r="L28" s="532">
        <f>SUM(L29:L33)</f>
        <v>2441</v>
      </c>
      <c r="M28" s="532">
        <f>SUM(M29:M33)</f>
        <v>27</v>
      </c>
      <c r="N28" s="533">
        <f>SUM(L28:M28)</f>
        <v>2468</v>
      </c>
      <c r="O28" s="471"/>
    </row>
    <row r="29" spans="1:15" ht="10.5" customHeight="1" x14ac:dyDescent="0.2">
      <c r="A29" s="527">
        <v>7</v>
      </c>
      <c r="B29" s="528"/>
      <c r="C29" s="528" t="s">
        <v>391</v>
      </c>
      <c r="D29" s="529">
        <v>0</v>
      </c>
      <c r="E29" s="530">
        <v>0</v>
      </c>
      <c r="F29" s="530">
        <f>SUM(D29:E29)</f>
        <v>0</v>
      </c>
      <c r="G29" s="530"/>
      <c r="H29" s="530">
        <v>0</v>
      </c>
      <c r="I29" s="530">
        <v>0</v>
      </c>
      <c r="J29" s="530">
        <f>SUM(H29:I29)</f>
        <v>0</v>
      </c>
      <c r="K29" s="530"/>
      <c r="L29" s="530">
        <v>0</v>
      </c>
      <c r="M29" s="530">
        <v>0</v>
      </c>
      <c r="N29" s="530">
        <f>SUM(L29:M29)</f>
        <v>0</v>
      </c>
      <c r="O29" s="471"/>
    </row>
    <row r="30" spans="1:15" ht="10.5" customHeight="1" x14ac:dyDescent="0.2">
      <c r="A30" s="527">
        <v>8</v>
      </c>
      <c r="B30" s="528"/>
      <c r="C30" s="528" t="s">
        <v>392</v>
      </c>
      <c r="D30" s="529">
        <v>0</v>
      </c>
      <c r="E30" s="530">
        <v>0</v>
      </c>
      <c r="F30" s="530">
        <f t="shared" ref="F30:F32" si="9">SUM(D30:E30)</f>
        <v>0</v>
      </c>
      <c r="G30" s="530"/>
      <c r="H30" s="530">
        <v>0</v>
      </c>
      <c r="I30" s="530">
        <v>0</v>
      </c>
      <c r="J30" s="530">
        <f t="shared" ref="J30:J32" si="10">SUM(H30:I30)</f>
        <v>0</v>
      </c>
      <c r="K30" s="530"/>
      <c r="L30" s="530">
        <v>0</v>
      </c>
      <c r="M30" s="530">
        <v>0</v>
      </c>
      <c r="N30" s="530">
        <f t="shared" ref="N30:N32" si="11">SUM(L30:M30)</f>
        <v>0</v>
      </c>
      <c r="O30" s="471"/>
    </row>
    <row r="31" spans="1:15" ht="10.5" customHeight="1" x14ac:dyDescent="0.2">
      <c r="A31" s="527">
        <v>9</v>
      </c>
      <c r="B31" s="528"/>
      <c r="C31" s="528" t="s">
        <v>393</v>
      </c>
      <c r="D31" s="529">
        <v>0</v>
      </c>
      <c r="E31" s="530">
        <v>0</v>
      </c>
      <c r="F31" s="530">
        <f t="shared" si="9"/>
        <v>0</v>
      </c>
      <c r="G31" s="530"/>
      <c r="H31" s="530">
        <v>2060</v>
      </c>
      <c r="I31" s="530">
        <v>0</v>
      </c>
      <c r="J31" s="530">
        <f t="shared" si="10"/>
        <v>2060</v>
      </c>
      <c r="K31" s="530"/>
      <c r="L31" s="530">
        <v>2441</v>
      </c>
      <c r="M31" s="530">
        <v>0</v>
      </c>
      <c r="N31" s="530">
        <f t="shared" si="11"/>
        <v>2441</v>
      </c>
      <c r="O31" s="471"/>
    </row>
    <row r="32" spans="1:15" ht="10.5" customHeight="1" x14ac:dyDescent="0.2">
      <c r="A32" s="527">
        <v>10</v>
      </c>
      <c r="B32" s="528"/>
      <c r="C32" s="528" t="s">
        <v>394</v>
      </c>
      <c r="D32" s="529">
        <v>0</v>
      </c>
      <c r="E32" s="530">
        <v>0</v>
      </c>
      <c r="F32" s="530">
        <f t="shared" si="9"/>
        <v>0</v>
      </c>
      <c r="G32" s="530"/>
      <c r="H32" s="530">
        <v>736</v>
      </c>
      <c r="I32" s="530">
        <v>0</v>
      </c>
      <c r="J32" s="530">
        <f t="shared" si="10"/>
        <v>736</v>
      </c>
      <c r="K32" s="530"/>
      <c r="L32" s="530">
        <v>0</v>
      </c>
      <c r="M32" s="530">
        <v>0</v>
      </c>
      <c r="N32" s="530">
        <f t="shared" si="11"/>
        <v>0</v>
      </c>
      <c r="O32" s="471"/>
    </row>
    <row r="33" spans="1:15" ht="10.5" customHeight="1" thickBot="1" x14ac:dyDescent="0.25">
      <c r="A33" s="521">
        <v>11</v>
      </c>
      <c r="B33" s="493"/>
      <c r="C33" s="493" t="s">
        <v>389</v>
      </c>
      <c r="D33" s="534">
        <v>0</v>
      </c>
      <c r="E33" s="535">
        <v>0</v>
      </c>
      <c r="F33" s="535">
        <f>SUM(D33:E33)</f>
        <v>0</v>
      </c>
      <c r="G33" s="535"/>
      <c r="H33" s="535">
        <v>0</v>
      </c>
      <c r="I33" s="535">
        <v>0</v>
      </c>
      <c r="J33" s="535">
        <f>SUM(H33:I33)</f>
        <v>0</v>
      </c>
      <c r="K33" s="535"/>
      <c r="L33" s="535">
        <v>0</v>
      </c>
      <c r="M33" s="535">
        <v>27</v>
      </c>
      <c r="N33" s="535">
        <f>SUM(L33:M33)</f>
        <v>27</v>
      </c>
      <c r="O33" s="536"/>
    </row>
    <row r="34" spans="1:15" ht="10.5" customHeight="1" x14ac:dyDescent="0.2">
      <c r="A34" s="262"/>
      <c r="B34" s="262"/>
      <c r="C34" s="262"/>
      <c r="D34" s="262"/>
      <c r="E34" s="262"/>
      <c r="F34" s="262"/>
      <c r="G34" s="262"/>
      <c r="H34" s="262"/>
      <c r="I34" s="262"/>
      <c r="J34" s="262"/>
      <c r="K34" s="262"/>
      <c r="L34" s="262"/>
      <c r="M34" s="262"/>
      <c r="N34" s="262"/>
      <c r="O34" s="262"/>
    </row>
    <row r="35" spans="1:15" ht="10.5" customHeight="1" x14ac:dyDescent="0.2">
      <c r="A35" s="2506" t="s">
        <v>1</v>
      </c>
      <c r="B35" s="2506"/>
      <c r="C35" s="2506"/>
      <c r="D35" s="2509" t="s">
        <v>95</v>
      </c>
      <c r="E35" s="2510"/>
      <c r="F35" s="2510"/>
      <c r="G35" s="2510"/>
      <c r="H35" s="2510"/>
      <c r="I35" s="2510"/>
      <c r="J35" s="2510"/>
      <c r="K35" s="2510"/>
      <c r="L35" s="2510"/>
      <c r="M35" s="2510"/>
      <c r="N35" s="2510"/>
      <c r="O35" s="2511"/>
    </row>
    <row r="36" spans="1:15" ht="10.5" customHeight="1" x14ac:dyDescent="0.2">
      <c r="D36" s="523" t="s">
        <v>3</v>
      </c>
      <c r="E36" s="523" t="s">
        <v>4</v>
      </c>
      <c r="F36" s="523" t="s">
        <v>5</v>
      </c>
      <c r="G36" s="523"/>
      <c r="H36" s="523" t="s">
        <v>7</v>
      </c>
      <c r="I36" s="523" t="s">
        <v>8</v>
      </c>
      <c r="J36" s="523" t="s">
        <v>9</v>
      </c>
      <c r="K36" s="523"/>
      <c r="L36" s="523" t="s">
        <v>206</v>
      </c>
      <c r="M36" s="523" t="s">
        <v>207</v>
      </c>
      <c r="N36" s="523" t="s">
        <v>224</v>
      </c>
      <c r="O36" s="204"/>
    </row>
    <row r="37" spans="1:15" ht="10.5" customHeight="1" x14ac:dyDescent="0.2">
      <c r="A37" s="42"/>
      <c r="B37" s="42"/>
      <c r="C37" s="40"/>
      <c r="D37" s="2563" t="s">
        <v>1134</v>
      </c>
      <c r="E37" s="2563"/>
      <c r="F37" s="2563"/>
      <c r="G37" s="205"/>
      <c r="H37" s="2662" t="s">
        <v>1135</v>
      </c>
      <c r="I37" s="2662"/>
      <c r="J37" s="2662"/>
      <c r="K37" s="205"/>
      <c r="L37" s="2571" t="s">
        <v>381</v>
      </c>
      <c r="M37" s="2571"/>
      <c r="N37" s="2571"/>
      <c r="O37" s="525"/>
    </row>
    <row r="38" spans="1:15" ht="10.5" customHeight="1" x14ac:dyDescent="0.2">
      <c r="A38" s="40"/>
      <c r="B38" s="40"/>
      <c r="C38" s="40"/>
      <c r="D38" s="468" t="s">
        <v>382</v>
      </c>
      <c r="E38" s="468" t="s">
        <v>383</v>
      </c>
      <c r="F38" s="468" t="s">
        <v>384</v>
      </c>
      <c r="G38" s="207"/>
      <c r="H38" s="207" t="s">
        <v>382</v>
      </c>
      <c r="I38" s="207" t="s">
        <v>383</v>
      </c>
      <c r="J38" s="207" t="s">
        <v>384</v>
      </c>
      <c r="K38" s="207"/>
      <c r="L38" s="207" t="s">
        <v>382</v>
      </c>
      <c r="M38" s="207" t="s">
        <v>383</v>
      </c>
      <c r="N38" s="207" t="s">
        <v>384</v>
      </c>
      <c r="O38" s="205"/>
    </row>
    <row r="39" spans="1:15" ht="10.5" customHeight="1" x14ac:dyDescent="0.2">
      <c r="A39" s="526">
        <v>1</v>
      </c>
      <c r="B39" s="2663" t="s">
        <v>385</v>
      </c>
      <c r="C39" s="2663"/>
      <c r="D39" s="469">
        <f>SUM(D40:D43)</f>
        <v>507</v>
      </c>
      <c r="E39" s="458">
        <f>SUM(E40:E43)</f>
        <v>0</v>
      </c>
      <c r="F39" s="458">
        <f>SUM(D39:E39)</f>
        <v>507</v>
      </c>
      <c r="G39" s="458"/>
      <c r="H39" s="458">
        <f>SUM(H40:H43)</f>
        <v>6895</v>
      </c>
      <c r="I39" s="458">
        <f>SUM(I40:I43)</f>
        <v>0</v>
      </c>
      <c r="J39" s="458">
        <f>SUM(H39:I39)</f>
        <v>6895</v>
      </c>
      <c r="K39" s="458"/>
      <c r="L39" s="458">
        <f>SUM(L40:L43)</f>
        <v>2577</v>
      </c>
      <c r="M39" s="458">
        <f>SUM(M40:M43)</f>
        <v>0</v>
      </c>
      <c r="N39" s="458">
        <f>SUM(L39:M39)</f>
        <v>2577</v>
      </c>
      <c r="O39" s="470"/>
    </row>
    <row r="40" spans="1:15" ht="10.5" customHeight="1" x14ac:dyDescent="0.2">
      <c r="A40" s="527">
        <v>2</v>
      </c>
      <c r="B40" s="528"/>
      <c r="C40" s="528" t="s">
        <v>386</v>
      </c>
      <c r="D40" s="529">
        <v>0</v>
      </c>
      <c r="E40" s="530">
        <v>0</v>
      </c>
      <c r="F40" s="530">
        <f>SUM(D40:E40)</f>
        <v>0</v>
      </c>
      <c r="G40" s="530"/>
      <c r="H40" s="530">
        <v>2336</v>
      </c>
      <c r="I40" s="530">
        <v>0</v>
      </c>
      <c r="J40" s="530">
        <f>SUM(H40:I40)</f>
        <v>2336</v>
      </c>
      <c r="K40" s="530"/>
      <c r="L40" s="530">
        <v>142</v>
      </c>
      <c r="M40" s="530">
        <v>0</v>
      </c>
      <c r="N40" s="530">
        <f>SUM(L40:M40)</f>
        <v>142</v>
      </c>
      <c r="O40" s="471"/>
    </row>
    <row r="41" spans="1:15" ht="10.5" customHeight="1" x14ac:dyDescent="0.2">
      <c r="A41" s="527">
        <v>3</v>
      </c>
      <c r="B41" s="528"/>
      <c r="C41" s="528" t="s">
        <v>387</v>
      </c>
      <c r="D41" s="529">
        <v>507</v>
      </c>
      <c r="E41" s="530">
        <v>0</v>
      </c>
      <c r="F41" s="530">
        <f>SUM(D41:E41)</f>
        <v>507</v>
      </c>
      <c r="G41" s="530"/>
      <c r="H41" s="530">
        <v>805</v>
      </c>
      <c r="I41" s="530">
        <v>0</v>
      </c>
      <c r="J41" s="530">
        <f>SUM(H41:I41)</f>
        <v>805</v>
      </c>
      <c r="K41" s="530"/>
      <c r="L41" s="530">
        <v>574</v>
      </c>
      <c r="M41" s="530">
        <v>0</v>
      </c>
      <c r="N41" s="530">
        <f>SUM(L41:M41)</f>
        <v>574</v>
      </c>
      <c r="O41" s="471"/>
    </row>
    <row r="42" spans="1:15" ht="10.5" customHeight="1" x14ac:dyDescent="0.2">
      <c r="A42" s="527">
        <v>4</v>
      </c>
      <c r="B42" s="528"/>
      <c r="C42" s="528" t="s">
        <v>388</v>
      </c>
      <c r="D42" s="529">
        <v>0</v>
      </c>
      <c r="E42" s="530">
        <v>0</v>
      </c>
      <c r="F42" s="530">
        <f t="shared" ref="F42:F43" si="12">SUM(D42:E42)</f>
        <v>0</v>
      </c>
      <c r="G42" s="530"/>
      <c r="H42" s="530">
        <v>3754</v>
      </c>
      <c r="I42" s="530">
        <v>0</v>
      </c>
      <c r="J42" s="530">
        <f t="shared" ref="J42:J43" si="13">SUM(H42:I42)</f>
        <v>3754</v>
      </c>
      <c r="K42" s="530"/>
      <c r="L42" s="530">
        <v>1861</v>
      </c>
      <c r="M42" s="530">
        <v>0</v>
      </c>
      <c r="N42" s="530">
        <f t="shared" ref="N42:N43" si="14">SUM(L42:M42)</f>
        <v>1861</v>
      </c>
      <c r="O42" s="471"/>
    </row>
    <row r="43" spans="1:15" ht="10.5" customHeight="1" x14ac:dyDescent="0.2">
      <c r="A43" s="527">
        <v>5</v>
      </c>
      <c r="B43" s="528"/>
      <c r="C43" s="528" t="s">
        <v>389</v>
      </c>
      <c r="D43" s="529">
        <v>0</v>
      </c>
      <c r="E43" s="530">
        <v>0</v>
      </c>
      <c r="F43" s="530">
        <f t="shared" si="12"/>
        <v>0</v>
      </c>
      <c r="G43" s="530"/>
      <c r="H43" s="530">
        <v>0</v>
      </c>
      <c r="I43" s="530">
        <v>0</v>
      </c>
      <c r="J43" s="530">
        <f t="shared" si="13"/>
        <v>0</v>
      </c>
      <c r="K43" s="530"/>
      <c r="L43" s="530">
        <v>0</v>
      </c>
      <c r="M43" s="530">
        <v>0</v>
      </c>
      <c r="N43" s="530">
        <f t="shared" si="14"/>
        <v>0</v>
      </c>
      <c r="O43" s="471"/>
    </row>
    <row r="44" spans="1:15" ht="10.5" customHeight="1" x14ac:dyDescent="0.2">
      <c r="A44" s="527">
        <v>6</v>
      </c>
      <c r="B44" s="2664" t="s">
        <v>390</v>
      </c>
      <c r="C44" s="2664"/>
      <c r="D44" s="531">
        <f>SUM(D45:D49)</f>
        <v>0</v>
      </c>
      <c r="E44" s="532">
        <f>SUM(E45:E49)</f>
        <v>0</v>
      </c>
      <c r="F44" s="533">
        <f>SUM(D44:E44)</f>
        <v>0</v>
      </c>
      <c r="G44" s="533"/>
      <c r="H44" s="532">
        <f>SUM(H45:H49)</f>
        <v>2664</v>
      </c>
      <c r="I44" s="532">
        <f>SUM(I45:I49)</f>
        <v>0</v>
      </c>
      <c r="J44" s="533">
        <f>SUM(H44:I44)</f>
        <v>2664</v>
      </c>
      <c r="K44" s="533"/>
      <c r="L44" s="532">
        <f>SUM(L45:L49)</f>
        <v>2127</v>
      </c>
      <c r="M44" s="532">
        <f>SUM(M45:M49)</f>
        <v>28</v>
      </c>
      <c r="N44" s="533">
        <f>SUM(L44:M44)</f>
        <v>2155</v>
      </c>
      <c r="O44" s="471"/>
    </row>
    <row r="45" spans="1:15" ht="10.5" customHeight="1" x14ac:dyDescent="0.2">
      <c r="A45" s="527">
        <v>7</v>
      </c>
      <c r="B45" s="528"/>
      <c r="C45" s="528" t="s">
        <v>391</v>
      </c>
      <c r="D45" s="529">
        <v>0</v>
      </c>
      <c r="E45" s="530">
        <v>0</v>
      </c>
      <c r="F45" s="530">
        <f>SUM(D45:E45)</f>
        <v>0</v>
      </c>
      <c r="G45" s="530"/>
      <c r="H45" s="530">
        <v>0</v>
      </c>
      <c r="I45" s="530">
        <v>0</v>
      </c>
      <c r="J45" s="530">
        <f>SUM(H45:I45)</f>
        <v>0</v>
      </c>
      <c r="K45" s="530"/>
      <c r="L45" s="530">
        <v>0</v>
      </c>
      <c r="M45" s="530">
        <v>0</v>
      </c>
      <c r="N45" s="530">
        <f>SUM(L45:M45)</f>
        <v>0</v>
      </c>
      <c r="O45" s="471"/>
    </row>
    <row r="46" spans="1:15" ht="10.5" customHeight="1" x14ac:dyDescent="0.2">
      <c r="A46" s="527">
        <v>8</v>
      </c>
      <c r="B46" s="528"/>
      <c r="C46" s="528" t="s">
        <v>392</v>
      </c>
      <c r="D46" s="529">
        <v>0</v>
      </c>
      <c r="E46" s="530">
        <v>0</v>
      </c>
      <c r="F46" s="530">
        <f t="shared" ref="F46:F48" si="15">SUM(D46:E46)</f>
        <v>0</v>
      </c>
      <c r="G46" s="530"/>
      <c r="H46" s="530">
        <v>0</v>
      </c>
      <c r="I46" s="530">
        <v>0</v>
      </c>
      <c r="J46" s="530">
        <f t="shared" ref="J46:J48" si="16">SUM(H46:I46)</f>
        <v>0</v>
      </c>
      <c r="K46" s="530"/>
      <c r="L46" s="530">
        <v>0</v>
      </c>
      <c r="M46" s="530">
        <v>0</v>
      </c>
      <c r="N46" s="530">
        <f t="shared" ref="N46:N48" si="17">SUM(L46:M46)</f>
        <v>0</v>
      </c>
      <c r="O46" s="471"/>
    </row>
    <row r="47" spans="1:15" ht="10.5" customHeight="1" x14ac:dyDescent="0.2">
      <c r="A47" s="527">
        <v>9</v>
      </c>
      <c r="B47" s="528"/>
      <c r="C47" s="528" t="s">
        <v>393</v>
      </c>
      <c r="D47" s="529">
        <v>0</v>
      </c>
      <c r="E47" s="530">
        <v>0</v>
      </c>
      <c r="F47" s="530">
        <f t="shared" si="15"/>
        <v>0</v>
      </c>
      <c r="G47" s="530"/>
      <c r="H47" s="530">
        <v>1928</v>
      </c>
      <c r="I47" s="530">
        <v>0</v>
      </c>
      <c r="J47" s="530">
        <f t="shared" si="16"/>
        <v>1928</v>
      </c>
      <c r="K47" s="530"/>
      <c r="L47" s="530">
        <v>2123</v>
      </c>
      <c r="M47" s="530">
        <v>0</v>
      </c>
      <c r="N47" s="530">
        <f t="shared" si="17"/>
        <v>2123</v>
      </c>
      <c r="O47" s="471"/>
    </row>
    <row r="48" spans="1:15" ht="10.5" customHeight="1" x14ac:dyDescent="0.2">
      <c r="A48" s="527">
        <v>10</v>
      </c>
      <c r="B48" s="528"/>
      <c r="C48" s="528" t="s">
        <v>394</v>
      </c>
      <c r="D48" s="529">
        <v>0</v>
      </c>
      <c r="E48" s="530">
        <v>0</v>
      </c>
      <c r="F48" s="530">
        <f t="shared" si="15"/>
        <v>0</v>
      </c>
      <c r="G48" s="530"/>
      <c r="H48" s="530">
        <v>736</v>
      </c>
      <c r="I48" s="530">
        <v>0</v>
      </c>
      <c r="J48" s="530">
        <f t="shared" si="16"/>
        <v>736</v>
      </c>
      <c r="K48" s="530"/>
      <c r="L48" s="530">
        <v>0</v>
      </c>
      <c r="M48" s="530">
        <v>0</v>
      </c>
      <c r="N48" s="530">
        <f t="shared" si="17"/>
        <v>0</v>
      </c>
      <c r="O48" s="471"/>
    </row>
    <row r="49" spans="1:15" ht="10.5" customHeight="1" thickBot="1" x14ac:dyDescent="0.25">
      <c r="A49" s="521">
        <v>11</v>
      </c>
      <c r="B49" s="493"/>
      <c r="C49" s="493" t="s">
        <v>389</v>
      </c>
      <c r="D49" s="534">
        <v>0</v>
      </c>
      <c r="E49" s="535">
        <v>0</v>
      </c>
      <c r="F49" s="535">
        <f>SUM(D49:E49)</f>
        <v>0</v>
      </c>
      <c r="G49" s="535"/>
      <c r="H49" s="535">
        <v>0</v>
      </c>
      <c r="I49" s="535">
        <v>0</v>
      </c>
      <c r="J49" s="535">
        <f>SUM(H49:I49)</f>
        <v>0</v>
      </c>
      <c r="K49" s="535"/>
      <c r="L49" s="535">
        <v>4</v>
      </c>
      <c r="M49" s="535">
        <v>28</v>
      </c>
      <c r="N49" s="535">
        <f>SUM(L49:M49)</f>
        <v>32</v>
      </c>
      <c r="O49" s="536"/>
    </row>
    <row r="50" spans="1:15" s="172" customFormat="1" ht="4.5" customHeight="1" x14ac:dyDescent="0.15">
      <c r="A50" s="2666"/>
      <c r="B50" s="2666"/>
      <c r="C50" s="2666"/>
      <c r="D50" s="2666"/>
      <c r="E50" s="2666"/>
      <c r="F50" s="2666"/>
      <c r="G50" s="2666"/>
      <c r="H50" s="2666"/>
      <c r="I50" s="2666"/>
      <c r="J50" s="2666"/>
      <c r="K50" s="2666"/>
      <c r="L50" s="2666"/>
      <c r="M50" s="2666"/>
      <c r="N50" s="2666"/>
      <c r="O50" s="2666"/>
    </row>
    <row r="51" spans="1:15" s="200" customFormat="1" ht="9" customHeight="1" x14ac:dyDescent="0.15">
      <c r="A51" s="75" t="s">
        <v>72</v>
      </c>
      <c r="B51" s="2555" t="s">
        <v>395</v>
      </c>
      <c r="C51" s="2555"/>
      <c r="D51" s="2555"/>
      <c r="E51" s="2555"/>
      <c r="F51" s="2555"/>
      <c r="G51" s="2555"/>
      <c r="H51" s="2555"/>
      <c r="I51" s="2555"/>
      <c r="J51" s="2555"/>
      <c r="K51" s="2555"/>
      <c r="L51" s="2555"/>
      <c r="M51" s="2555"/>
      <c r="N51" s="2555"/>
      <c r="O51" s="2555"/>
    </row>
    <row r="52" spans="1:15" s="200" customFormat="1" ht="9" customHeight="1" x14ac:dyDescent="0.15">
      <c r="A52" s="537" t="s">
        <v>74</v>
      </c>
      <c r="B52" s="2665" t="s">
        <v>396</v>
      </c>
      <c r="C52" s="2665"/>
      <c r="D52" s="2665"/>
      <c r="E52" s="2665"/>
      <c r="F52" s="2665"/>
      <c r="G52" s="2665"/>
      <c r="H52" s="2665"/>
      <c r="I52" s="2665"/>
      <c r="J52" s="2665"/>
      <c r="K52" s="2665"/>
      <c r="L52" s="2665"/>
      <c r="M52" s="2665"/>
      <c r="N52" s="2665"/>
      <c r="O52" s="2665"/>
    </row>
  </sheetData>
  <mergeCells count="26">
    <mergeCell ref="B23:C23"/>
    <mergeCell ref="B28:C28"/>
    <mergeCell ref="B52:O52"/>
    <mergeCell ref="B44:C44"/>
    <mergeCell ref="B39:C39"/>
    <mergeCell ref="D37:F37"/>
    <mergeCell ref="H37:J37"/>
    <mergeCell ref="L37:N37"/>
    <mergeCell ref="B51:O51"/>
    <mergeCell ref="A50:O50"/>
    <mergeCell ref="A2:N2"/>
    <mergeCell ref="A35:C35"/>
    <mergeCell ref="A1:O1"/>
    <mergeCell ref="D35:O35"/>
    <mergeCell ref="A3:C3"/>
    <mergeCell ref="D3:O3"/>
    <mergeCell ref="D5:F5"/>
    <mergeCell ref="H5:J5"/>
    <mergeCell ref="L5:N5"/>
    <mergeCell ref="B7:C7"/>
    <mergeCell ref="B12:C12"/>
    <mergeCell ref="A19:C19"/>
    <mergeCell ref="D19:O19"/>
    <mergeCell ref="D21:F21"/>
    <mergeCell ref="H21:J21"/>
    <mergeCell ref="L21:N21"/>
  </mergeCells>
  <pageMargins left="0.5" right="0.5" top="0.5" bottom="0.5" header="0.3" footer="0.3"/>
  <pageSetup scale="9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zoomScaleSheetLayoutView="100" workbookViewId="0">
      <selection activeCell="B15" sqref="B15:I15"/>
    </sheetView>
  </sheetViews>
  <sheetFormatPr defaultColWidth="9.140625" defaultRowHeight="9" customHeight="1" x14ac:dyDescent="0.2"/>
  <cols>
    <col min="1" max="1" width="2.42578125" style="1658" customWidth="1"/>
    <col min="2" max="2" width="2.140625" style="1658" customWidth="1"/>
    <col min="3" max="3" width="50.7109375" style="1658" customWidth="1"/>
    <col min="4" max="6" width="8.5703125" style="1658" customWidth="1"/>
    <col min="7" max="7" width="1.7109375" style="1658" customWidth="1"/>
    <col min="8" max="10" width="8.5703125" style="1658" customWidth="1"/>
    <col min="11" max="11" width="1.7109375" style="1658" customWidth="1"/>
    <col min="12" max="14" width="8.5703125" style="1658" customWidth="1"/>
    <col min="15" max="15" width="1.28515625" style="1658" customWidth="1"/>
    <col min="16" max="16" width="9.140625" style="1658" customWidth="1"/>
    <col min="17" max="16384" width="9.140625" style="1658"/>
  </cols>
  <sheetData>
    <row r="1" spans="1:15" ht="14.25" customHeight="1" x14ac:dyDescent="0.25">
      <c r="A1" s="2253" t="s">
        <v>1231</v>
      </c>
      <c r="B1" s="2253"/>
      <c r="C1" s="2253"/>
      <c r="D1" s="2253"/>
      <c r="E1" s="2253"/>
      <c r="F1" s="2253"/>
      <c r="G1" s="2253"/>
      <c r="H1" s="2253"/>
      <c r="I1" s="2253"/>
      <c r="J1" s="2253"/>
      <c r="K1" s="2253"/>
      <c r="L1" s="2253"/>
      <c r="M1" s="2253"/>
      <c r="N1" s="2253"/>
      <c r="O1" s="2253"/>
    </row>
    <row r="2" spans="1:15" ht="9" customHeight="1" x14ac:dyDescent="0.2">
      <c r="A2" s="2305"/>
      <c r="B2" s="2305"/>
      <c r="C2" s="2305"/>
      <c r="D2" s="2305"/>
      <c r="E2" s="2305"/>
      <c r="F2" s="2305"/>
      <c r="G2" s="2305"/>
      <c r="H2" s="2305"/>
      <c r="I2" s="2305"/>
      <c r="J2" s="2305"/>
      <c r="K2" s="2305"/>
      <c r="L2" s="2305"/>
      <c r="M2" s="2305"/>
      <c r="N2" s="2305"/>
      <c r="O2" s="1634"/>
    </row>
    <row r="3" spans="1:15" ht="10.5" hidden="1" customHeight="1" x14ac:dyDescent="0.2">
      <c r="A3" s="2506" t="s">
        <v>1</v>
      </c>
      <c r="B3" s="2506"/>
      <c r="C3" s="2506"/>
      <c r="D3" s="2509" t="s">
        <v>95</v>
      </c>
      <c r="E3" s="2510"/>
      <c r="F3" s="2510"/>
      <c r="G3" s="2510"/>
      <c r="H3" s="2510"/>
      <c r="I3" s="2510"/>
      <c r="J3" s="2510"/>
      <c r="K3" s="2510"/>
      <c r="L3" s="2510"/>
      <c r="M3" s="2510"/>
      <c r="N3" s="2510"/>
      <c r="O3" s="2511"/>
    </row>
    <row r="4" spans="1:15" ht="10.5" hidden="1" customHeight="1" x14ac:dyDescent="0.2">
      <c r="D4" s="523" t="s">
        <v>3</v>
      </c>
      <c r="E4" s="523" t="s">
        <v>4</v>
      </c>
      <c r="F4" s="523" t="s">
        <v>5</v>
      </c>
      <c r="G4" s="523"/>
      <c r="H4" s="523" t="s">
        <v>7</v>
      </c>
      <c r="I4" s="523" t="s">
        <v>8</v>
      </c>
      <c r="J4" s="523" t="s">
        <v>9</v>
      </c>
      <c r="K4" s="523"/>
      <c r="L4" s="523" t="s">
        <v>206</v>
      </c>
      <c r="M4" s="523" t="s">
        <v>207</v>
      </c>
      <c r="N4" s="523" t="s">
        <v>224</v>
      </c>
      <c r="O4" s="204"/>
    </row>
    <row r="5" spans="1:15" ht="10.5" hidden="1" customHeight="1" x14ac:dyDescent="0.2">
      <c r="A5" s="42"/>
      <c r="B5" s="42"/>
      <c r="C5" s="40"/>
      <c r="D5" s="2563" t="s">
        <v>1134</v>
      </c>
      <c r="E5" s="2563"/>
      <c r="F5" s="2563"/>
      <c r="G5" s="1646"/>
      <c r="H5" s="2662" t="s">
        <v>1135</v>
      </c>
      <c r="I5" s="2662"/>
      <c r="J5" s="2662"/>
      <c r="K5" s="1646"/>
      <c r="L5" s="2571" t="s">
        <v>381</v>
      </c>
      <c r="M5" s="2571"/>
      <c r="N5" s="2571"/>
      <c r="O5" s="525"/>
    </row>
    <row r="6" spans="1:15" ht="10.5" hidden="1" customHeight="1" x14ac:dyDescent="0.2">
      <c r="A6" s="40"/>
      <c r="B6" s="40"/>
      <c r="C6" s="40"/>
      <c r="D6" s="468" t="s">
        <v>382</v>
      </c>
      <c r="E6" s="468" t="s">
        <v>383</v>
      </c>
      <c r="F6" s="468" t="s">
        <v>384</v>
      </c>
      <c r="G6" s="1647"/>
      <c r="H6" s="1647" t="s">
        <v>382</v>
      </c>
      <c r="I6" s="1647" t="s">
        <v>383</v>
      </c>
      <c r="J6" s="1647" t="s">
        <v>384</v>
      </c>
      <c r="K6" s="1647"/>
      <c r="L6" s="1647" t="s">
        <v>382</v>
      </c>
      <c r="M6" s="1647" t="s">
        <v>383</v>
      </c>
      <c r="N6" s="1647" t="s">
        <v>384</v>
      </c>
      <c r="O6" s="1646"/>
    </row>
    <row r="7" spans="1:15" ht="10.5" hidden="1" customHeight="1" x14ac:dyDescent="0.2">
      <c r="A7" s="526">
        <v>1</v>
      </c>
      <c r="B7" s="2663" t="s">
        <v>385</v>
      </c>
      <c r="C7" s="2663"/>
      <c r="D7" s="469">
        <f>SUM(D8:D11)</f>
        <v>507</v>
      </c>
      <c r="E7" s="458">
        <f>SUM(E8:E11)</f>
        <v>0</v>
      </c>
      <c r="F7" s="458">
        <f>SUM(D7:E7)</f>
        <v>507</v>
      </c>
      <c r="G7" s="458"/>
      <c r="H7" s="458">
        <f>SUM(H8:H11)</f>
        <v>6895</v>
      </c>
      <c r="I7" s="458">
        <f>SUM(I8:I11)</f>
        <v>0</v>
      </c>
      <c r="J7" s="458">
        <f>SUM(H7:I7)</f>
        <v>6895</v>
      </c>
      <c r="K7" s="458"/>
      <c r="L7" s="458">
        <f>SUM(L8:L11)</f>
        <v>2577</v>
      </c>
      <c r="M7" s="458">
        <f>SUM(M8:M11)</f>
        <v>0</v>
      </c>
      <c r="N7" s="458">
        <f>SUM(L7:M7)</f>
        <v>2577</v>
      </c>
      <c r="O7" s="470"/>
    </row>
    <row r="8" spans="1:15" ht="10.5" hidden="1" customHeight="1" x14ac:dyDescent="0.2">
      <c r="A8" s="527">
        <v>2</v>
      </c>
      <c r="B8" s="528"/>
      <c r="C8" s="528" t="s">
        <v>386</v>
      </c>
      <c r="D8" s="529">
        <v>0</v>
      </c>
      <c r="E8" s="530">
        <v>0</v>
      </c>
      <c r="F8" s="530">
        <f>SUM(D8:E8)</f>
        <v>0</v>
      </c>
      <c r="G8" s="530"/>
      <c r="H8" s="530">
        <v>2336</v>
      </c>
      <c r="I8" s="530">
        <v>0</v>
      </c>
      <c r="J8" s="530">
        <f>SUM(H8:I8)</f>
        <v>2336</v>
      </c>
      <c r="K8" s="530"/>
      <c r="L8" s="530">
        <v>142</v>
      </c>
      <c r="M8" s="530">
        <v>0</v>
      </c>
      <c r="N8" s="530">
        <f>SUM(L8:M8)</f>
        <v>142</v>
      </c>
      <c r="O8" s="471"/>
    </row>
    <row r="9" spans="1:15" ht="10.5" hidden="1" customHeight="1" x14ac:dyDescent="0.2">
      <c r="A9" s="527">
        <v>3</v>
      </c>
      <c r="B9" s="528"/>
      <c r="C9" s="528" t="s">
        <v>387</v>
      </c>
      <c r="D9" s="529">
        <v>507</v>
      </c>
      <c r="E9" s="530">
        <v>0</v>
      </c>
      <c r="F9" s="530">
        <f>SUM(D9:E9)</f>
        <v>507</v>
      </c>
      <c r="G9" s="530"/>
      <c r="H9" s="530">
        <v>805</v>
      </c>
      <c r="I9" s="530">
        <v>0</v>
      </c>
      <c r="J9" s="530">
        <f>SUM(H9:I9)</f>
        <v>805</v>
      </c>
      <c r="K9" s="530"/>
      <c r="L9" s="530">
        <v>574</v>
      </c>
      <c r="M9" s="530">
        <v>0</v>
      </c>
      <c r="N9" s="530">
        <f>SUM(L9:M9)</f>
        <v>574</v>
      </c>
      <c r="O9" s="471"/>
    </row>
    <row r="10" spans="1:15" ht="10.5" hidden="1" customHeight="1" x14ac:dyDescent="0.2">
      <c r="A10" s="527">
        <v>4</v>
      </c>
      <c r="B10" s="528"/>
      <c r="C10" s="528" t="s">
        <v>388</v>
      </c>
      <c r="D10" s="529">
        <v>0</v>
      </c>
      <c r="E10" s="530">
        <v>0</v>
      </c>
      <c r="F10" s="530">
        <f t="shared" ref="F10:F11" si="0">SUM(D10:E10)</f>
        <v>0</v>
      </c>
      <c r="G10" s="530"/>
      <c r="H10" s="530">
        <v>3754</v>
      </c>
      <c r="I10" s="530">
        <v>0</v>
      </c>
      <c r="J10" s="530">
        <f t="shared" ref="J10:J11" si="1">SUM(H10:I10)</f>
        <v>3754</v>
      </c>
      <c r="K10" s="530"/>
      <c r="L10" s="530">
        <v>1861</v>
      </c>
      <c r="M10" s="530">
        <v>0</v>
      </c>
      <c r="N10" s="530">
        <f t="shared" ref="N10:N11" si="2">SUM(L10:M10)</f>
        <v>1861</v>
      </c>
      <c r="O10" s="471"/>
    </row>
    <row r="11" spans="1:15" ht="10.5" hidden="1" customHeight="1" x14ac:dyDescent="0.2">
      <c r="A11" s="527">
        <v>5</v>
      </c>
      <c r="B11" s="528"/>
      <c r="C11" s="528" t="s">
        <v>389</v>
      </c>
      <c r="D11" s="529">
        <v>0</v>
      </c>
      <c r="E11" s="530">
        <v>0</v>
      </c>
      <c r="F11" s="530">
        <f t="shared" si="0"/>
        <v>0</v>
      </c>
      <c r="G11" s="530"/>
      <c r="H11" s="530">
        <v>0</v>
      </c>
      <c r="I11" s="530">
        <v>0</v>
      </c>
      <c r="J11" s="530">
        <f t="shared" si="1"/>
        <v>0</v>
      </c>
      <c r="K11" s="530"/>
      <c r="L11" s="530">
        <v>0</v>
      </c>
      <c r="M11" s="530">
        <v>0</v>
      </c>
      <c r="N11" s="530">
        <f t="shared" si="2"/>
        <v>0</v>
      </c>
      <c r="O11" s="471"/>
    </row>
    <row r="12" spans="1:15" ht="10.5" hidden="1" customHeight="1" x14ac:dyDescent="0.2">
      <c r="A12" s="527">
        <v>6</v>
      </c>
      <c r="B12" s="2664" t="s">
        <v>390</v>
      </c>
      <c r="C12" s="2664"/>
      <c r="D12" s="531">
        <f>SUM(D13:D17)</f>
        <v>0</v>
      </c>
      <c r="E12" s="532">
        <f>SUM(E13:E17)</f>
        <v>0</v>
      </c>
      <c r="F12" s="533">
        <f>SUM(D12:E12)</f>
        <v>0</v>
      </c>
      <c r="G12" s="533"/>
      <c r="H12" s="532">
        <f>SUM(H13:H17)</f>
        <v>2664</v>
      </c>
      <c r="I12" s="532">
        <f>SUM(I13:I17)</f>
        <v>0</v>
      </c>
      <c r="J12" s="533">
        <f>SUM(H12:I12)</f>
        <v>2664</v>
      </c>
      <c r="K12" s="533"/>
      <c r="L12" s="532">
        <f>SUM(L13:L17)</f>
        <v>2127</v>
      </c>
      <c r="M12" s="532">
        <f>SUM(M13:M17)</f>
        <v>28</v>
      </c>
      <c r="N12" s="533">
        <f>SUM(L12:M12)</f>
        <v>2155</v>
      </c>
      <c r="O12" s="471"/>
    </row>
    <row r="13" spans="1:15" ht="10.5" hidden="1" customHeight="1" x14ac:dyDescent="0.2">
      <c r="A13" s="527">
        <v>7</v>
      </c>
      <c r="B13" s="528"/>
      <c r="C13" s="528" t="s">
        <v>391</v>
      </c>
      <c r="D13" s="529">
        <v>0</v>
      </c>
      <c r="E13" s="530">
        <v>0</v>
      </c>
      <c r="F13" s="530">
        <f>SUM(D13:E13)</f>
        <v>0</v>
      </c>
      <c r="G13" s="530"/>
      <c r="H13" s="530">
        <v>0</v>
      </c>
      <c r="I13" s="530">
        <v>0</v>
      </c>
      <c r="J13" s="530">
        <f>SUM(H13:I13)</f>
        <v>0</v>
      </c>
      <c r="K13" s="530"/>
      <c r="L13" s="530">
        <v>0</v>
      </c>
      <c r="M13" s="530">
        <v>0</v>
      </c>
      <c r="N13" s="530">
        <f>SUM(L13:M13)</f>
        <v>0</v>
      </c>
      <c r="O13" s="471"/>
    </row>
    <row r="14" spans="1:15" ht="10.5" hidden="1" customHeight="1" x14ac:dyDescent="0.2">
      <c r="A14" s="527">
        <v>8</v>
      </c>
      <c r="B14" s="528"/>
      <c r="C14" s="528" t="s">
        <v>392</v>
      </c>
      <c r="D14" s="529">
        <v>0</v>
      </c>
      <c r="E14" s="530">
        <v>0</v>
      </c>
      <c r="F14" s="530">
        <f t="shared" ref="F14:F16" si="3">SUM(D14:E14)</f>
        <v>0</v>
      </c>
      <c r="G14" s="530"/>
      <c r="H14" s="530">
        <v>0</v>
      </c>
      <c r="I14" s="530">
        <v>0</v>
      </c>
      <c r="J14" s="530">
        <f t="shared" ref="J14:J16" si="4">SUM(H14:I14)</f>
        <v>0</v>
      </c>
      <c r="K14" s="530"/>
      <c r="L14" s="530">
        <v>0</v>
      </c>
      <c r="M14" s="530">
        <v>0</v>
      </c>
      <c r="N14" s="530">
        <f t="shared" ref="N14:N16" si="5">SUM(L14:M14)</f>
        <v>0</v>
      </c>
      <c r="O14" s="471"/>
    </row>
    <row r="15" spans="1:15" ht="10.5" hidden="1" customHeight="1" x14ac:dyDescent="0.2">
      <c r="A15" s="527">
        <v>9</v>
      </c>
      <c r="B15" s="528"/>
      <c r="C15" s="528" t="s">
        <v>393</v>
      </c>
      <c r="D15" s="529">
        <v>0</v>
      </c>
      <c r="E15" s="530">
        <v>0</v>
      </c>
      <c r="F15" s="530">
        <f t="shared" si="3"/>
        <v>0</v>
      </c>
      <c r="G15" s="530"/>
      <c r="H15" s="530">
        <v>1928</v>
      </c>
      <c r="I15" s="530">
        <v>0</v>
      </c>
      <c r="J15" s="530">
        <f t="shared" si="4"/>
        <v>1928</v>
      </c>
      <c r="K15" s="530"/>
      <c r="L15" s="530">
        <v>2123</v>
      </c>
      <c r="M15" s="530">
        <v>0</v>
      </c>
      <c r="N15" s="530">
        <f t="shared" si="5"/>
        <v>2123</v>
      </c>
      <c r="O15" s="471"/>
    </row>
    <row r="16" spans="1:15" ht="10.5" hidden="1" customHeight="1" x14ac:dyDescent="0.2">
      <c r="A16" s="527">
        <v>10</v>
      </c>
      <c r="B16" s="528"/>
      <c r="C16" s="528" t="s">
        <v>394</v>
      </c>
      <c r="D16" s="529">
        <v>0</v>
      </c>
      <c r="E16" s="530">
        <v>0</v>
      </c>
      <c r="F16" s="530">
        <f t="shared" si="3"/>
        <v>0</v>
      </c>
      <c r="G16" s="530"/>
      <c r="H16" s="530">
        <v>736</v>
      </c>
      <c r="I16" s="530">
        <v>0</v>
      </c>
      <c r="J16" s="530">
        <f t="shared" si="4"/>
        <v>736</v>
      </c>
      <c r="K16" s="530"/>
      <c r="L16" s="530">
        <v>0</v>
      </c>
      <c r="M16" s="530">
        <v>0</v>
      </c>
      <c r="N16" s="530">
        <f t="shared" si="5"/>
        <v>0</v>
      </c>
      <c r="O16" s="471"/>
    </row>
    <row r="17" spans="1:15" ht="10.5" hidden="1" customHeight="1" thickBot="1" x14ac:dyDescent="0.25">
      <c r="A17" s="521">
        <v>11</v>
      </c>
      <c r="B17" s="493"/>
      <c r="C17" s="493" t="s">
        <v>389</v>
      </c>
      <c r="D17" s="534">
        <v>0</v>
      </c>
      <c r="E17" s="535">
        <v>0</v>
      </c>
      <c r="F17" s="535">
        <f>SUM(D17:E17)</f>
        <v>0</v>
      </c>
      <c r="G17" s="535"/>
      <c r="H17" s="535">
        <v>0</v>
      </c>
      <c r="I17" s="535">
        <v>0</v>
      </c>
      <c r="J17" s="535">
        <f>SUM(H17:I17)</f>
        <v>0</v>
      </c>
      <c r="K17" s="535"/>
      <c r="L17" s="535">
        <v>4</v>
      </c>
      <c r="M17" s="535">
        <v>28</v>
      </c>
      <c r="N17" s="535">
        <f>SUM(L17:M17)</f>
        <v>32</v>
      </c>
      <c r="O17" s="536"/>
    </row>
    <row r="18" spans="1:15" ht="10.5" hidden="1" customHeight="1" x14ac:dyDescent="0.2">
      <c r="A18" s="1634"/>
      <c r="B18" s="1634"/>
      <c r="C18" s="1634"/>
      <c r="D18" s="1634"/>
      <c r="E18" s="1634"/>
      <c r="F18" s="1634"/>
      <c r="G18" s="1634"/>
      <c r="H18" s="1634"/>
      <c r="I18" s="1634"/>
      <c r="J18" s="1634"/>
      <c r="K18" s="1634"/>
      <c r="L18" s="1634"/>
      <c r="M18" s="1634"/>
      <c r="N18" s="1634"/>
      <c r="O18" s="1634"/>
    </row>
    <row r="19" spans="1:15" ht="10.5" customHeight="1" x14ac:dyDescent="0.2">
      <c r="A19" s="2506" t="s">
        <v>1</v>
      </c>
      <c r="B19" s="2506"/>
      <c r="C19" s="2506"/>
      <c r="D19" s="2509" t="s">
        <v>106</v>
      </c>
      <c r="E19" s="2510"/>
      <c r="F19" s="2510"/>
      <c r="G19" s="2510"/>
      <c r="H19" s="2510"/>
      <c r="I19" s="2510"/>
      <c r="J19" s="2510"/>
      <c r="K19" s="2510"/>
      <c r="L19" s="2510"/>
      <c r="M19" s="2510"/>
      <c r="N19" s="2510"/>
      <c r="O19" s="2511"/>
    </row>
    <row r="20" spans="1:15" ht="10.5" customHeight="1" x14ac:dyDescent="0.2">
      <c r="D20" s="523" t="s">
        <v>3</v>
      </c>
      <c r="E20" s="523" t="s">
        <v>4</v>
      </c>
      <c r="F20" s="523" t="s">
        <v>5</v>
      </c>
      <c r="G20" s="523"/>
      <c r="H20" s="523" t="s">
        <v>7</v>
      </c>
      <c r="I20" s="523" t="s">
        <v>8</v>
      </c>
      <c r="J20" s="523" t="s">
        <v>9</v>
      </c>
      <c r="K20" s="523"/>
      <c r="L20" s="523" t="s">
        <v>206</v>
      </c>
      <c r="M20" s="523" t="s">
        <v>207</v>
      </c>
      <c r="N20" s="523" t="s">
        <v>224</v>
      </c>
      <c r="O20" s="204"/>
    </row>
    <row r="21" spans="1:15" ht="10.5" customHeight="1" x14ac:dyDescent="0.2">
      <c r="A21" s="42"/>
      <c r="B21" s="42"/>
      <c r="C21" s="40"/>
      <c r="D21" s="2563" t="s">
        <v>1134</v>
      </c>
      <c r="E21" s="2563"/>
      <c r="F21" s="2563"/>
      <c r="G21" s="1646"/>
      <c r="H21" s="2662" t="s">
        <v>1135</v>
      </c>
      <c r="I21" s="2662"/>
      <c r="J21" s="2662"/>
      <c r="K21" s="1646"/>
      <c r="L21" s="2571" t="s">
        <v>381</v>
      </c>
      <c r="M21" s="2571"/>
      <c r="N21" s="2571"/>
      <c r="O21" s="525"/>
    </row>
    <row r="22" spans="1:15" ht="10.5" customHeight="1" x14ac:dyDescent="0.2">
      <c r="A22" s="40"/>
      <c r="B22" s="40"/>
      <c r="C22" s="40"/>
      <c r="D22" s="468" t="s">
        <v>382</v>
      </c>
      <c r="E22" s="468" t="s">
        <v>383</v>
      </c>
      <c r="F22" s="468" t="s">
        <v>384</v>
      </c>
      <c r="G22" s="1647"/>
      <c r="H22" s="1647" t="s">
        <v>382</v>
      </c>
      <c r="I22" s="1647" t="s">
        <v>383</v>
      </c>
      <c r="J22" s="1647" t="s">
        <v>384</v>
      </c>
      <c r="K22" s="1647"/>
      <c r="L22" s="1647" t="s">
        <v>382</v>
      </c>
      <c r="M22" s="1647" t="s">
        <v>383</v>
      </c>
      <c r="N22" s="1647" t="s">
        <v>384</v>
      </c>
      <c r="O22" s="1646"/>
    </row>
    <row r="23" spans="1:15" ht="10.5" customHeight="1" x14ac:dyDescent="0.2">
      <c r="A23" s="526">
        <v>1</v>
      </c>
      <c r="B23" s="2663" t="s">
        <v>385</v>
      </c>
      <c r="C23" s="2663"/>
      <c r="D23" s="469">
        <f>SUM(D24:D27)</f>
        <v>318</v>
      </c>
      <c r="E23" s="458">
        <f>SUM(E24:E27)</f>
        <v>0</v>
      </c>
      <c r="F23" s="458">
        <f>SUM(D23:E23)</f>
        <v>318</v>
      </c>
      <c r="G23" s="458"/>
      <c r="H23" s="458">
        <f>SUM(H24:H27)</f>
        <v>6327</v>
      </c>
      <c r="I23" s="458">
        <f>SUM(I24:I27)</f>
        <v>0</v>
      </c>
      <c r="J23" s="458">
        <f>SUM(H23:I23)</f>
        <v>6327</v>
      </c>
      <c r="K23" s="458"/>
      <c r="L23" s="458">
        <f>SUM(L24:L27)</f>
        <v>2454</v>
      </c>
      <c r="M23" s="458">
        <f>SUM(M24:M27)</f>
        <v>0</v>
      </c>
      <c r="N23" s="458">
        <f>SUM(L23:M23)</f>
        <v>2454</v>
      </c>
      <c r="O23" s="470"/>
    </row>
    <row r="24" spans="1:15" ht="10.5" customHeight="1" x14ac:dyDescent="0.2">
      <c r="A24" s="527">
        <v>2</v>
      </c>
      <c r="B24" s="528"/>
      <c r="C24" s="528" t="s">
        <v>386</v>
      </c>
      <c r="D24" s="529">
        <v>0</v>
      </c>
      <c r="E24" s="530">
        <v>0</v>
      </c>
      <c r="F24" s="530">
        <f>SUM(D24:E24)</f>
        <v>0</v>
      </c>
      <c r="G24" s="530"/>
      <c r="H24" s="530">
        <v>2098</v>
      </c>
      <c r="I24" s="530">
        <v>0</v>
      </c>
      <c r="J24" s="530">
        <f>SUM(H24:I24)</f>
        <v>2098</v>
      </c>
      <c r="K24" s="530"/>
      <c r="L24" s="530">
        <v>142</v>
      </c>
      <c r="M24" s="530">
        <v>0</v>
      </c>
      <c r="N24" s="530">
        <f>SUM(L24:M24)</f>
        <v>142</v>
      </c>
      <c r="O24" s="471"/>
    </row>
    <row r="25" spans="1:15" ht="10.5" customHeight="1" x14ac:dyDescent="0.2">
      <c r="A25" s="527">
        <v>3</v>
      </c>
      <c r="B25" s="528"/>
      <c r="C25" s="528" t="s">
        <v>387</v>
      </c>
      <c r="D25" s="529">
        <v>318</v>
      </c>
      <c r="E25" s="530">
        <v>0</v>
      </c>
      <c r="F25" s="530">
        <f>SUM(D25:E25)</f>
        <v>318</v>
      </c>
      <c r="G25" s="530"/>
      <c r="H25" s="530">
        <v>749</v>
      </c>
      <c r="I25" s="530">
        <v>0</v>
      </c>
      <c r="J25" s="530">
        <f>SUM(H25:I25)</f>
        <v>749</v>
      </c>
      <c r="K25" s="530"/>
      <c r="L25" s="530">
        <v>461</v>
      </c>
      <c r="M25" s="530">
        <v>0</v>
      </c>
      <c r="N25" s="530">
        <f>SUM(L25:M25)</f>
        <v>461</v>
      </c>
      <c r="O25" s="471"/>
    </row>
    <row r="26" spans="1:15" ht="10.5" customHeight="1" x14ac:dyDescent="0.2">
      <c r="A26" s="527">
        <v>4</v>
      </c>
      <c r="B26" s="528"/>
      <c r="C26" s="528" t="s">
        <v>388</v>
      </c>
      <c r="D26" s="529">
        <v>0</v>
      </c>
      <c r="E26" s="530">
        <v>0</v>
      </c>
      <c r="F26" s="530">
        <f t="shared" ref="F26:F27" si="6">SUM(D26:E26)</f>
        <v>0</v>
      </c>
      <c r="G26" s="530"/>
      <c r="H26" s="530">
        <v>3480</v>
      </c>
      <c r="I26" s="530">
        <v>0</v>
      </c>
      <c r="J26" s="530">
        <f t="shared" ref="J26:J27" si="7">SUM(H26:I26)</f>
        <v>3480</v>
      </c>
      <c r="K26" s="530"/>
      <c r="L26" s="530">
        <v>1851</v>
      </c>
      <c r="M26" s="530">
        <v>0</v>
      </c>
      <c r="N26" s="530">
        <f t="shared" ref="N26:N27" si="8">SUM(L26:M26)</f>
        <v>1851</v>
      </c>
      <c r="O26" s="471"/>
    </row>
    <row r="27" spans="1:15" ht="10.5" customHeight="1" x14ac:dyDescent="0.2">
      <c r="A27" s="527">
        <v>5</v>
      </c>
      <c r="B27" s="528"/>
      <c r="C27" s="528" t="s">
        <v>389</v>
      </c>
      <c r="D27" s="529">
        <v>0</v>
      </c>
      <c r="E27" s="530">
        <v>0</v>
      </c>
      <c r="F27" s="530">
        <f t="shared" si="6"/>
        <v>0</v>
      </c>
      <c r="G27" s="530"/>
      <c r="H27" s="530">
        <v>0</v>
      </c>
      <c r="I27" s="530">
        <v>0</v>
      </c>
      <c r="J27" s="530">
        <f t="shared" si="7"/>
        <v>0</v>
      </c>
      <c r="K27" s="530"/>
      <c r="L27" s="530">
        <v>0</v>
      </c>
      <c r="M27" s="530">
        <v>0</v>
      </c>
      <c r="N27" s="530">
        <f t="shared" si="8"/>
        <v>0</v>
      </c>
      <c r="O27" s="471"/>
    </row>
    <row r="28" spans="1:15" ht="10.5" customHeight="1" x14ac:dyDescent="0.2">
      <c r="A28" s="527">
        <v>6</v>
      </c>
      <c r="B28" s="2664" t="s">
        <v>390</v>
      </c>
      <c r="C28" s="2664"/>
      <c r="D28" s="531">
        <f>SUM(D29:D33)</f>
        <v>0</v>
      </c>
      <c r="E28" s="532">
        <f>SUM(E29:E33)</f>
        <v>0</v>
      </c>
      <c r="F28" s="533">
        <f>SUM(D28:E28)</f>
        <v>0</v>
      </c>
      <c r="G28" s="533"/>
      <c r="H28" s="532">
        <f>SUM(H29:H33)</f>
        <v>3058</v>
      </c>
      <c r="I28" s="532">
        <f>SUM(I29:I33)</f>
        <v>0</v>
      </c>
      <c r="J28" s="533">
        <f>SUM(H28:I28)</f>
        <v>3058</v>
      </c>
      <c r="K28" s="533"/>
      <c r="L28" s="532">
        <f>SUM(L29:L33)</f>
        <v>1796</v>
      </c>
      <c r="M28" s="532">
        <f>SUM(M29:M33)</f>
        <v>26</v>
      </c>
      <c r="N28" s="533">
        <f>SUM(L28:M28)</f>
        <v>1822</v>
      </c>
      <c r="O28" s="471"/>
    </row>
    <row r="29" spans="1:15" ht="10.5" customHeight="1" x14ac:dyDescent="0.2">
      <c r="A29" s="527">
        <v>7</v>
      </c>
      <c r="B29" s="528"/>
      <c r="C29" s="528" t="s">
        <v>391</v>
      </c>
      <c r="D29" s="529">
        <v>0</v>
      </c>
      <c r="E29" s="530">
        <v>0</v>
      </c>
      <c r="F29" s="530">
        <f>SUM(D29:E29)</f>
        <v>0</v>
      </c>
      <c r="G29" s="530"/>
      <c r="H29" s="530">
        <v>0</v>
      </c>
      <c r="I29" s="530">
        <v>0</v>
      </c>
      <c r="J29" s="530">
        <f>SUM(H29:I29)</f>
        <v>0</v>
      </c>
      <c r="K29" s="530"/>
      <c r="L29" s="530">
        <v>0</v>
      </c>
      <c r="M29" s="530">
        <v>0</v>
      </c>
      <c r="N29" s="530">
        <f>SUM(L29:M29)</f>
        <v>0</v>
      </c>
      <c r="O29" s="471"/>
    </row>
    <row r="30" spans="1:15" ht="10.5" customHeight="1" x14ac:dyDescent="0.2">
      <c r="A30" s="527">
        <v>8</v>
      </c>
      <c r="B30" s="528"/>
      <c r="C30" s="528" t="s">
        <v>392</v>
      </c>
      <c r="D30" s="529">
        <v>0</v>
      </c>
      <c r="E30" s="530">
        <v>0</v>
      </c>
      <c r="F30" s="530">
        <f t="shared" ref="F30:F32" si="9">SUM(D30:E30)</f>
        <v>0</v>
      </c>
      <c r="G30" s="530"/>
      <c r="H30" s="530">
        <v>0</v>
      </c>
      <c r="I30" s="530">
        <v>0</v>
      </c>
      <c r="J30" s="530">
        <f t="shared" ref="J30:J32" si="10">SUM(H30:I30)</f>
        <v>0</v>
      </c>
      <c r="K30" s="530"/>
      <c r="L30" s="530">
        <v>0</v>
      </c>
      <c r="M30" s="530">
        <v>0</v>
      </c>
      <c r="N30" s="530">
        <f t="shared" ref="N30:N32" si="11">SUM(L30:M30)</f>
        <v>0</v>
      </c>
      <c r="O30" s="471"/>
    </row>
    <row r="31" spans="1:15" ht="10.5" customHeight="1" x14ac:dyDescent="0.2">
      <c r="A31" s="527">
        <v>9</v>
      </c>
      <c r="B31" s="528"/>
      <c r="C31" s="528" t="s">
        <v>393</v>
      </c>
      <c r="D31" s="529">
        <v>0</v>
      </c>
      <c r="E31" s="530">
        <v>0</v>
      </c>
      <c r="F31" s="530">
        <f t="shared" si="9"/>
        <v>0</v>
      </c>
      <c r="G31" s="530"/>
      <c r="H31" s="530">
        <v>2309</v>
      </c>
      <c r="I31" s="530">
        <v>0</v>
      </c>
      <c r="J31" s="530">
        <f t="shared" si="10"/>
        <v>2309</v>
      </c>
      <c r="K31" s="530"/>
      <c r="L31" s="530">
        <v>1790</v>
      </c>
      <c r="M31" s="530">
        <v>0</v>
      </c>
      <c r="N31" s="530">
        <f t="shared" si="11"/>
        <v>1790</v>
      </c>
      <c r="O31" s="471"/>
    </row>
    <row r="32" spans="1:15" ht="10.5" customHeight="1" x14ac:dyDescent="0.2">
      <c r="A32" s="527">
        <v>10</v>
      </c>
      <c r="B32" s="528"/>
      <c r="C32" s="528" t="s">
        <v>394</v>
      </c>
      <c r="D32" s="529">
        <v>0</v>
      </c>
      <c r="E32" s="530">
        <v>0</v>
      </c>
      <c r="F32" s="530">
        <f t="shared" si="9"/>
        <v>0</v>
      </c>
      <c r="G32" s="530"/>
      <c r="H32" s="530">
        <v>749</v>
      </c>
      <c r="I32" s="530">
        <v>0</v>
      </c>
      <c r="J32" s="530">
        <f t="shared" si="10"/>
        <v>749</v>
      </c>
      <c r="K32" s="530"/>
      <c r="L32" s="530">
        <v>0</v>
      </c>
      <c r="M32" s="530">
        <v>0</v>
      </c>
      <c r="N32" s="530">
        <f t="shared" si="11"/>
        <v>0</v>
      </c>
      <c r="O32" s="471"/>
    </row>
    <row r="33" spans="1:26" ht="10.5" customHeight="1" thickBot="1" x14ac:dyDescent="0.25">
      <c r="A33" s="521">
        <v>11</v>
      </c>
      <c r="B33" s="493"/>
      <c r="C33" s="493" t="s">
        <v>389</v>
      </c>
      <c r="D33" s="534">
        <v>0</v>
      </c>
      <c r="E33" s="535">
        <v>0</v>
      </c>
      <c r="F33" s="535">
        <f>SUM(D33:E33)</f>
        <v>0</v>
      </c>
      <c r="G33" s="535"/>
      <c r="H33" s="535">
        <v>0</v>
      </c>
      <c r="I33" s="535">
        <v>0</v>
      </c>
      <c r="J33" s="535">
        <f>SUM(H33:I33)</f>
        <v>0</v>
      </c>
      <c r="K33" s="535"/>
      <c r="L33" s="535">
        <v>6</v>
      </c>
      <c r="M33" s="535">
        <v>26</v>
      </c>
      <c r="N33" s="535">
        <f>SUM(L33:M33)</f>
        <v>32</v>
      </c>
      <c r="O33" s="536"/>
    </row>
    <row r="34" spans="1:26" s="172" customFormat="1" ht="4.5" customHeight="1" x14ac:dyDescent="0.15">
      <c r="A34" s="2666"/>
      <c r="B34" s="2666"/>
      <c r="C34" s="2666"/>
      <c r="D34" s="2666"/>
      <c r="E34" s="2666"/>
      <c r="F34" s="2666"/>
      <c r="G34" s="2666"/>
      <c r="H34" s="2666"/>
      <c r="I34" s="2666"/>
      <c r="J34" s="2666"/>
      <c r="K34" s="2666"/>
      <c r="L34" s="2666"/>
      <c r="M34" s="2666"/>
      <c r="N34" s="2666"/>
      <c r="O34" s="2666"/>
    </row>
    <row r="35" spans="1:26" s="200" customFormat="1" ht="9" customHeight="1" x14ac:dyDescent="0.15">
      <c r="A35" s="2575" t="s">
        <v>1229</v>
      </c>
      <c r="B35" s="2575"/>
      <c r="C35" s="2575"/>
      <c r="D35" s="2575"/>
      <c r="E35" s="2575"/>
      <c r="F35" s="2575"/>
      <c r="G35" s="2575"/>
      <c r="H35" s="2575"/>
      <c r="I35" s="2575"/>
      <c r="J35" s="2575"/>
      <c r="K35" s="2575"/>
      <c r="L35" s="2575"/>
      <c r="M35" s="2575"/>
      <c r="N35" s="2575"/>
      <c r="O35" s="2575"/>
      <c r="P35" s="1794"/>
      <c r="Q35" s="1794"/>
      <c r="R35" s="1794"/>
      <c r="S35" s="1794"/>
      <c r="T35" s="1794"/>
      <c r="U35" s="1794"/>
      <c r="V35" s="1794"/>
      <c r="W35" s="1794"/>
      <c r="X35" s="1794"/>
      <c r="Y35" s="1794"/>
      <c r="Z35" s="1794"/>
    </row>
  </sheetData>
  <mergeCells count="18">
    <mergeCell ref="B23:C23"/>
    <mergeCell ref="B28:C28"/>
    <mergeCell ref="A34:O34"/>
    <mergeCell ref="A35:O35"/>
    <mergeCell ref="B7:C7"/>
    <mergeCell ref="B12:C12"/>
    <mergeCell ref="A19:C19"/>
    <mergeCell ref="D19:O19"/>
    <mergeCell ref="D21:F21"/>
    <mergeCell ref="H21:J21"/>
    <mergeCell ref="L21:N21"/>
    <mergeCell ref="A1:O1"/>
    <mergeCell ref="A2:N2"/>
    <mergeCell ref="A3:C3"/>
    <mergeCell ref="D3:O3"/>
    <mergeCell ref="D5:F5"/>
    <mergeCell ref="H5:J5"/>
    <mergeCell ref="L5:N5"/>
  </mergeCells>
  <pageMargins left="0.5" right="0.5" top="0.5" bottom="0.5" header="0.3" footer="0.3"/>
  <pageSetup scale="9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100" workbookViewId="0">
      <selection activeCell="S18" sqref="S18"/>
    </sheetView>
  </sheetViews>
  <sheetFormatPr defaultColWidth="9.140625" defaultRowHeight="9" customHeight="1" x14ac:dyDescent="0.2"/>
  <cols>
    <col min="1" max="1" width="2.42578125" style="37" customWidth="1"/>
    <col min="2" max="2" width="2.140625" style="37" customWidth="1"/>
    <col min="3" max="3" width="50.7109375" style="37" customWidth="1"/>
    <col min="4" max="6" width="8.5703125" style="37" customWidth="1"/>
    <col min="7" max="7" width="1.7109375" style="37" customWidth="1"/>
    <col min="8" max="10" width="8.5703125" style="37" customWidth="1"/>
    <col min="11" max="11" width="1.7109375" style="37" customWidth="1"/>
    <col min="12" max="14" width="8.5703125" style="37" customWidth="1"/>
    <col min="15" max="15" width="1.28515625" style="37" customWidth="1"/>
    <col min="16" max="16" width="9.140625" style="37" customWidth="1"/>
    <col min="17" max="16384" width="9.140625" style="37"/>
  </cols>
  <sheetData>
    <row r="1" spans="1:15" ht="14.25" customHeight="1" x14ac:dyDescent="0.25">
      <c r="A1" s="2253" t="s">
        <v>397</v>
      </c>
      <c r="B1" s="2253"/>
      <c r="C1" s="2253"/>
      <c r="D1" s="2253"/>
      <c r="E1" s="2253"/>
      <c r="F1" s="2253"/>
      <c r="G1" s="2253"/>
      <c r="H1" s="2253"/>
      <c r="I1" s="2253"/>
      <c r="J1" s="2253"/>
      <c r="K1" s="2253"/>
      <c r="L1" s="2253"/>
      <c r="M1" s="2253"/>
      <c r="N1" s="2253"/>
      <c r="O1" s="2253"/>
    </row>
    <row r="2" spans="1:15" ht="9" customHeight="1" x14ac:dyDescent="0.2">
      <c r="D2" s="42"/>
      <c r="E2" s="42"/>
      <c r="F2" s="42"/>
      <c r="G2" s="42"/>
      <c r="H2" s="42"/>
      <c r="I2" s="42"/>
      <c r="J2" s="42"/>
      <c r="K2" s="42"/>
      <c r="L2" s="42"/>
      <c r="M2" s="42"/>
      <c r="N2" s="42"/>
      <c r="O2" s="42"/>
    </row>
    <row r="3" spans="1:15" ht="10.5" customHeight="1" x14ac:dyDescent="0.2">
      <c r="A3" s="2506" t="s">
        <v>1</v>
      </c>
      <c r="B3" s="2506"/>
      <c r="C3" s="2506"/>
      <c r="D3" s="2512" t="s">
        <v>1220</v>
      </c>
      <c r="E3" s="2513"/>
      <c r="F3" s="2513"/>
      <c r="G3" s="2513"/>
      <c r="H3" s="2513"/>
      <c r="I3" s="2513"/>
      <c r="J3" s="2513"/>
      <c r="K3" s="2513"/>
      <c r="L3" s="2513"/>
      <c r="M3" s="2513"/>
      <c r="N3" s="2513"/>
      <c r="O3" s="2514"/>
    </row>
    <row r="4" spans="1:15" ht="10.5" customHeight="1" x14ac:dyDescent="0.2">
      <c r="D4" s="263" t="s">
        <v>3</v>
      </c>
      <c r="E4" s="263" t="s">
        <v>4</v>
      </c>
      <c r="F4" s="263" t="s">
        <v>5</v>
      </c>
      <c r="G4" s="263"/>
      <c r="H4" s="263" t="s">
        <v>7</v>
      </c>
      <c r="I4" s="263" t="s">
        <v>8</v>
      </c>
      <c r="J4" s="263" t="s">
        <v>9</v>
      </c>
      <c r="K4" s="263"/>
      <c r="L4" s="263" t="s">
        <v>206</v>
      </c>
      <c r="M4" s="263" t="s">
        <v>207</v>
      </c>
      <c r="N4" s="263" t="s">
        <v>224</v>
      </c>
      <c r="O4" s="264"/>
    </row>
    <row r="5" spans="1:15" ht="10.5" customHeight="1" x14ac:dyDescent="0.2">
      <c r="A5" s="42"/>
      <c r="B5" s="42"/>
      <c r="C5" s="40"/>
      <c r="D5" s="2662" t="s">
        <v>1136</v>
      </c>
      <c r="E5" s="2662"/>
      <c r="F5" s="2662"/>
      <c r="G5" s="205"/>
      <c r="H5" s="2670" t="s">
        <v>1137</v>
      </c>
      <c r="I5" s="2670"/>
      <c r="J5" s="2670"/>
      <c r="K5" s="205"/>
      <c r="L5" s="2571" t="s">
        <v>381</v>
      </c>
      <c r="M5" s="2571"/>
      <c r="N5" s="2571"/>
      <c r="O5" s="525"/>
    </row>
    <row r="6" spans="1:15" ht="10.5" customHeight="1" x14ac:dyDescent="0.2">
      <c r="A6" s="40"/>
      <c r="B6" s="40"/>
      <c r="C6" s="40"/>
      <c r="D6" s="207" t="s">
        <v>382</v>
      </c>
      <c r="E6" s="207" t="s">
        <v>383</v>
      </c>
      <c r="F6" s="207" t="s">
        <v>384</v>
      </c>
      <c r="G6" s="207"/>
      <c r="H6" s="468" t="s">
        <v>382</v>
      </c>
      <c r="I6" s="468" t="s">
        <v>383</v>
      </c>
      <c r="J6" s="468" t="s">
        <v>384</v>
      </c>
      <c r="K6" s="207"/>
      <c r="L6" s="207" t="s">
        <v>382</v>
      </c>
      <c r="M6" s="207" t="s">
        <v>383</v>
      </c>
      <c r="N6" s="207" t="s">
        <v>384</v>
      </c>
      <c r="O6" s="205"/>
    </row>
    <row r="7" spans="1:15" ht="10.5" customHeight="1" x14ac:dyDescent="0.2">
      <c r="A7" s="538">
        <v>1</v>
      </c>
      <c r="B7" s="2669" t="s">
        <v>385</v>
      </c>
      <c r="C7" s="2669"/>
      <c r="D7" s="469">
        <f>SUM(D8:D11)</f>
        <v>1</v>
      </c>
      <c r="E7" s="458">
        <f>SUM(E8:E11)</f>
        <v>0</v>
      </c>
      <c r="F7" s="458">
        <f>SUM(D7:E7)</f>
        <v>1</v>
      </c>
      <c r="G7" s="458"/>
      <c r="H7" s="458">
        <f>SUM(H8:H11)</f>
        <v>3</v>
      </c>
      <c r="I7" s="458">
        <f>SUM(I8:I11)</f>
        <v>0</v>
      </c>
      <c r="J7" s="458">
        <f>SUM(H7:I7)</f>
        <v>3</v>
      </c>
      <c r="K7" s="458"/>
      <c r="L7" s="458">
        <f>SUM(L8:L11)</f>
        <v>185</v>
      </c>
      <c r="M7" s="458">
        <f>SUM(M8:M11)</f>
        <v>0</v>
      </c>
      <c r="N7" s="458">
        <f>SUM(L7:M7)</f>
        <v>185</v>
      </c>
      <c r="O7" s="539"/>
    </row>
    <row r="8" spans="1:15" ht="10.5" customHeight="1" x14ac:dyDescent="0.2">
      <c r="A8" s="540">
        <v>2</v>
      </c>
      <c r="B8" s="541"/>
      <c r="C8" s="541" t="s">
        <v>386</v>
      </c>
      <c r="D8" s="529">
        <v>0</v>
      </c>
      <c r="E8" s="530">
        <v>0</v>
      </c>
      <c r="F8" s="530">
        <f>SUM(D8:E8)</f>
        <v>0</v>
      </c>
      <c r="G8" s="530"/>
      <c r="H8" s="530">
        <v>1</v>
      </c>
      <c r="I8" s="530">
        <v>0</v>
      </c>
      <c r="J8" s="530">
        <f>SUM(H8:I8)</f>
        <v>1</v>
      </c>
      <c r="K8" s="530"/>
      <c r="L8" s="530">
        <v>40</v>
      </c>
      <c r="M8" s="530">
        <v>0</v>
      </c>
      <c r="N8" s="530">
        <f>SUM(L8:M8)</f>
        <v>40</v>
      </c>
      <c r="O8" s="542"/>
    </row>
    <row r="9" spans="1:15" ht="10.5" customHeight="1" x14ac:dyDescent="0.2">
      <c r="A9" s="540">
        <v>3</v>
      </c>
      <c r="B9" s="541"/>
      <c r="C9" s="541" t="s">
        <v>387</v>
      </c>
      <c r="D9" s="529">
        <v>1</v>
      </c>
      <c r="E9" s="530">
        <v>0</v>
      </c>
      <c r="F9" s="530">
        <f>SUM(D9:E9)</f>
        <v>1</v>
      </c>
      <c r="G9" s="530"/>
      <c r="H9" s="530">
        <v>0</v>
      </c>
      <c r="I9" s="530">
        <v>0</v>
      </c>
      <c r="J9" s="530">
        <f>SUM(H9:I9)</f>
        <v>0</v>
      </c>
      <c r="K9" s="530"/>
      <c r="L9" s="530">
        <v>96</v>
      </c>
      <c r="M9" s="530">
        <v>0</v>
      </c>
      <c r="N9" s="530">
        <f>SUM(L9:M9)</f>
        <v>96</v>
      </c>
      <c r="O9" s="542"/>
    </row>
    <row r="10" spans="1:15" ht="10.5" customHeight="1" x14ac:dyDescent="0.2">
      <c r="A10" s="540">
        <v>4</v>
      </c>
      <c r="B10" s="541"/>
      <c r="C10" s="541" t="s">
        <v>388</v>
      </c>
      <c r="D10" s="529">
        <v>0</v>
      </c>
      <c r="E10" s="530">
        <v>0</v>
      </c>
      <c r="F10" s="530">
        <f t="shared" ref="F10:F11" si="0">SUM(D10:E10)</f>
        <v>0</v>
      </c>
      <c r="G10" s="530"/>
      <c r="H10" s="530">
        <v>2</v>
      </c>
      <c r="I10" s="530">
        <v>0</v>
      </c>
      <c r="J10" s="530">
        <f t="shared" ref="J10:J11" si="1">SUM(H10:I10)</f>
        <v>2</v>
      </c>
      <c r="K10" s="530"/>
      <c r="L10" s="530">
        <v>49</v>
      </c>
      <c r="M10" s="530">
        <v>0</v>
      </c>
      <c r="N10" s="530">
        <f t="shared" ref="N10:N11" si="2">SUM(L10:M10)</f>
        <v>49</v>
      </c>
      <c r="O10" s="542"/>
    </row>
    <row r="11" spans="1:15" ht="10.5" customHeight="1" x14ac:dyDescent="0.2">
      <c r="A11" s="540">
        <v>5</v>
      </c>
      <c r="B11" s="541"/>
      <c r="C11" s="541" t="s">
        <v>389</v>
      </c>
      <c r="D11" s="529">
        <v>0</v>
      </c>
      <c r="E11" s="530">
        <v>0</v>
      </c>
      <c r="F11" s="530">
        <f t="shared" si="0"/>
        <v>0</v>
      </c>
      <c r="G11" s="530"/>
      <c r="H11" s="530">
        <v>0</v>
      </c>
      <c r="I11" s="530">
        <v>0</v>
      </c>
      <c r="J11" s="530">
        <f t="shared" si="1"/>
        <v>0</v>
      </c>
      <c r="K11" s="530"/>
      <c r="L11" s="530">
        <v>0</v>
      </c>
      <c r="M11" s="530">
        <v>0</v>
      </c>
      <c r="N11" s="530">
        <f t="shared" si="2"/>
        <v>0</v>
      </c>
      <c r="O11" s="542"/>
    </row>
    <row r="12" spans="1:15" ht="10.5" customHeight="1" x14ac:dyDescent="0.2">
      <c r="A12" s="540">
        <v>6</v>
      </c>
      <c r="B12" s="2668" t="s">
        <v>390</v>
      </c>
      <c r="C12" s="2668"/>
      <c r="D12" s="531">
        <f>SUM(D13:D17)</f>
        <v>0</v>
      </c>
      <c r="E12" s="532">
        <f>SUM(E13:E17)</f>
        <v>0</v>
      </c>
      <c r="F12" s="533">
        <f>SUM(D12:E12)</f>
        <v>0</v>
      </c>
      <c r="G12" s="533"/>
      <c r="H12" s="532">
        <f>SUM(H13:H17)</f>
        <v>1</v>
      </c>
      <c r="I12" s="532">
        <f>SUM(I13:I17)</f>
        <v>0</v>
      </c>
      <c r="J12" s="533">
        <f>SUM(H12:I12)</f>
        <v>1</v>
      </c>
      <c r="K12" s="533"/>
      <c r="L12" s="532">
        <f>SUM(L13:L17)</f>
        <v>1</v>
      </c>
      <c r="M12" s="532">
        <f>SUM(M13:M17)</f>
        <v>0</v>
      </c>
      <c r="N12" s="533">
        <f>SUM(L12:M12)</f>
        <v>1</v>
      </c>
      <c r="O12" s="542"/>
    </row>
    <row r="13" spans="1:15" ht="10.5" customHeight="1" x14ac:dyDescent="0.2">
      <c r="A13" s="540">
        <v>7</v>
      </c>
      <c r="B13" s="541"/>
      <c r="C13" s="541" t="s">
        <v>391</v>
      </c>
      <c r="D13" s="529">
        <v>0</v>
      </c>
      <c r="E13" s="530">
        <v>0</v>
      </c>
      <c r="F13" s="530">
        <f>SUM(D13:E13)</f>
        <v>0</v>
      </c>
      <c r="G13" s="530"/>
      <c r="H13" s="530">
        <v>0</v>
      </c>
      <c r="I13" s="530">
        <v>0</v>
      </c>
      <c r="J13" s="530">
        <f>SUM(H13:I13)</f>
        <v>0</v>
      </c>
      <c r="K13" s="530"/>
      <c r="L13" s="530">
        <v>0</v>
      </c>
      <c r="M13" s="530">
        <v>0</v>
      </c>
      <c r="N13" s="530">
        <f>SUM(L13:M13)</f>
        <v>0</v>
      </c>
      <c r="O13" s="542"/>
    </row>
    <row r="14" spans="1:15" ht="10.5" customHeight="1" x14ac:dyDescent="0.2">
      <c r="A14" s="540">
        <v>8</v>
      </c>
      <c r="B14" s="541"/>
      <c r="C14" s="541" t="s">
        <v>392</v>
      </c>
      <c r="D14" s="529">
        <v>0</v>
      </c>
      <c r="E14" s="530">
        <v>0</v>
      </c>
      <c r="F14" s="530">
        <f t="shared" ref="F14:F16" si="3">SUM(D14:E14)</f>
        <v>0</v>
      </c>
      <c r="G14" s="530"/>
      <c r="H14" s="530">
        <v>0</v>
      </c>
      <c r="I14" s="530">
        <v>0</v>
      </c>
      <c r="J14" s="530">
        <f t="shared" ref="J14:J16" si="4">SUM(H14:I14)</f>
        <v>0</v>
      </c>
      <c r="K14" s="530"/>
      <c r="L14" s="530">
        <v>1</v>
      </c>
      <c r="M14" s="530">
        <v>0</v>
      </c>
      <c r="N14" s="530">
        <f t="shared" ref="N14:N16" si="5">SUM(L14:M14)</f>
        <v>1</v>
      </c>
      <c r="O14" s="542"/>
    </row>
    <row r="15" spans="1:15" ht="10.5" customHeight="1" x14ac:dyDescent="0.2">
      <c r="A15" s="540">
        <v>9</v>
      </c>
      <c r="B15" s="541"/>
      <c r="C15" s="541" t="s">
        <v>393</v>
      </c>
      <c r="D15" s="529">
        <v>0</v>
      </c>
      <c r="E15" s="530">
        <v>0</v>
      </c>
      <c r="F15" s="530">
        <f t="shared" si="3"/>
        <v>0</v>
      </c>
      <c r="G15" s="530"/>
      <c r="H15" s="530">
        <v>1</v>
      </c>
      <c r="I15" s="530">
        <v>0</v>
      </c>
      <c r="J15" s="530">
        <f t="shared" si="4"/>
        <v>1</v>
      </c>
      <c r="K15" s="530"/>
      <c r="L15" s="530">
        <v>0</v>
      </c>
      <c r="M15" s="530">
        <v>0</v>
      </c>
      <c r="N15" s="530">
        <f t="shared" si="5"/>
        <v>0</v>
      </c>
      <c r="O15" s="542"/>
    </row>
    <row r="16" spans="1:15" ht="10.5" customHeight="1" x14ac:dyDescent="0.2">
      <c r="A16" s="540">
        <v>10</v>
      </c>
      <c r="B16" s="541"/>
      <c r="C16" s="541" t="s">
        <v>394</v>
      </c>
      <c r="D16" s="529">
        <v>0</v>
      </c>
      <c r="E16" s="530">
        <v>0</v>
      </c>
      <c r="F16" s="530">
        <f t="shared" si="3"/>
        <v>0</v>
      </c>
      <c r="G16" s="530"/>
      <c r="H16" s="530">
        <v>0</v>
      </c>
      <c r="I16" s="530">
        <v>0</v>
      </c>
      <c r="J16" s="530">
        <f t="shared" si="4"/>
        <v>0</v>
      </c>
      <c r="K16" s="530"/>
      <c r="L16" s="530">
        <v>0</v>
      </c>
      <c r="M16" s="530">
        <v>0</v>
      </c>
      <c r="N16" s="530">
        <f t="shared" si="5"/>
        <v>0</v>
      </c>
      <c r="O16" s="542"/>
    </row>
    <row r="17" spans="1:15" ht="10.5" customHeight="1" thickBot="1" x14ac:dyDescent="0.25">
      <c r="A17" s="521">
        <v>11</v>
      </c>
      <c r="B17" s="493"/>
      <c r="C17" s="493" t="s">
        <v>389</v>
      </c>
      <c r="D17" s="534">
        <v>0</v>
      </c>
      <c r="E17" s="535">
        <v>0</v>
      </c>
      <c r="F17" s="535">
        <f>SUM(D17:E17)</f>
        <v>0</v>
      </c>
      <c r="G17" s="535"/>
      <c r="H17" s="535">
        <v>0</v>
      </c>
      <c r="I17" s="535">
        <v>0</v>
      </c>
      <c r="J17" s="535">
        <f>SUM(H17:I17)</f>
        <v>0</v>
      </c>
      <c r="K17" s="535"/>
      <c r="L17" s="535">
        <v>0</v>
      </c>
      <c r="M17" s="535">
        <v>0</v>
      </c>
      <c r="N17" s="535">
        <f>SUM(L17:M17)</f>
        <v>0</v>
      </c>
      <c r="O17" s="543"/>
    </row>
    <row r="18" spans="1:15" ht="10.5" customHeight="1" x14ac:dyDescent="0.2">
      <c r="D18" s="42"/>
      <c r="E18" s="42"/>
      <c r="F18" s="42"/>
      <c r="G18" s="42"/>
      <c r="H18" s="42"/>
      <c r="I18" s="42"/>
      <c r="J18" s="42"/>
      <c r="K18" s="42"/>
      <c r="L18" s="42"/>
      <c r="M18" s="42"/>
      <c r="N18" s="42"/>
      <c r="O18" s="42"/>
    </row>
    <row r="19" spans="1:15" ht="10.5" customHeight="1" x14ac:dyDescent="0.2">
      <c r="A19" s="2506" t="s">
        <v>1</v>
      </c>
      <c r="B19" s="2506"/>
      <c r="C19" s="2506"/>
      <c r="D19" s="2509" t="s">
        <v>2</v>
      </c>
      <c r="E19" s="2510"/>
      <c r="F19" s="2510"/>
      <c r="G19" s="2510"/>
      <c r="H19" s="2510"/>
      <c r="I19" s="2510"/>
      <c r="J19" s="2510"/>
      <c r="K19" s="2510"/>
      <c r="L19" s="2510"/>
      <c r="M19" s="2510"/>
      <c r="N19" s="2510"/>
      <c r="O19" s="2511"/>
    </row>
    <row r="20" spans="1:15" ht="10.5" customHeight="1" x14ac:dyDescent="0.2">
      <c r="D20" s="263" t="s">
        <v>3</v>
      </c>
      <c r="E20" s="263" t="s">
        <v>4</v>
      </c>
      <c r="F20" s="263" t="s">
        <v>5</v>
      </c>
      <c r="G20" s="263"/>
      <c r="H20" s="263" t="s">
        <v>7</v>
      </c>
      <c r="I20" s="263" t="s">
        <v>8</v>
      </c>
      <c r="J20" s="263" t="s">
        <v>9</v>
      </c>
      <c r="K20" s="263"/>
      <c r="L20" s="263" t="s">
        <v>206</v>
      </c>
      <c r="M20" s="263" t="s">
        <v>207</v>
      </c>
      <c r="N20" s="263" t="s">
        <v>224</v>
      </c>
      <c r="O20" s="264"/>
    </row>
    <row r="21" spans="1:15" ht="10.5" customHeight="1" x14ac:dyDescent="0.2">
      <c r="A21" s="42"/>
      <c r="B21" s="42"/>
      <c r="C21" s="40"/>
      <c r="D21" s="2662" t="s">
        <v>1136</v>
      </c>
      <c r="E21" s="2662"/>
      <c r="F21" s="2662"/>
      <c r="G21" s="205"/>
      <c r="H21" s="2670" t="s">
        <v>1137</v>
      </c>
      <c r="I21" s="2670"/>
      <c r="J21" s="2670"/>
      <c r="K21" s="205"/>
      <c r="L21" s="2571" t="s">
        <v>381</v>
      </c>
      <c r="M21" s="2571"/>
      <c r="N21" s="2571"/>
      <c r="O21" s="525"/>
    </row>
    <row r="22" spans="1:15" ht="10.5" customHeight="1" x14ac:dyDescent="0.2">
      <c r="A22" s="40"/>
      <c r="B22" s="40"/>
      <c r="C22" s="40"/>
      <c r="D22" s="207" t="s">
        <v>382</v>
      </c>
      <c r="E22" s="207" t="s">
        <v>383</v>
      </c>
      <c r="F22" s="207" t="s">
        <v>384</v>
      </c>
      <c r="G22" s="207"/>
      <c r="H22" s="468" t="s">
        <v>382</v>
      </c>
      <c r="I22" s="468" t="s">
        <v>383</v>
      </c>
      <c r="J22" s="468" t="s">
        <v>384</v>
      </c>
      <c r="K22" s="207"/>
      <c r="L22" s="207" t="s">
        <v>382</v>
      </c>
      <c r="M22" s="207" t="s">
        <v>383</v>
      </c>
      <c r="N22" s="207" t="s">
        <v>384</v>
      </c>
      <c r="O22" s="205"/>
    </row>
    <row r="23" spans="1:15" ht="10.5" customHeight="1" x14ac:dyDescent="0.2">
      <c r="A23" s="538">
        <v>1</v>
      </c>
      <c r="B23" s="2669" t="s">
        <v>385</v>
      </c>
      <c r="C23" s="2669"/>
      <c r="D23" s="469">
        <f>SUM(D24:D27)</f>
        <v>0</v>
      </c>
      <c r="E23" s="458">
        <f>SUM(E24:E27)</f>
        <v>0</v>
      </c>
      <c r="F23" s="458">
        <f>SUM(D23:E23)</f>
        <v>0</v>
      </c>
      <c r="G23" s="458"/>
      <c r="H23" s="458">
        <f>SUM(H24:H27)</f>
        <v>9</v>
      </c>
      <c r="I23" s="458">
        <f>SUM(I24:I27)</f>
        <v>0</v>
      </c>
      <c r="J23" s="458">
        <f>SUM(H23:I23)</f>
        <v>9</v>
      </c>
      <c r="K23" s="458"/>
      <c r="L23" s="458">
        <f>SUM(L24:L27)</f>
        <v>203</v>
      </c>
      <c r="M23" s="458">
        <f>SUM(M24:M27)</f>
        <v>0</v>
      </c>
      <c r="N23" s="458">
        <f>SUM(L23:M23)</f>
        <v>203</v>
      </c>
      <c r="O23" s="539"/>
    </row>
    <row r="24" spans="1:15" ht="10.5" customHeight="1" x14ac:dyDescent="0.2">
      <c r="A24" s="540">
        <v>2</v>
      </c>
      <c r="B24" s="541"/>
      <c r="C24" s="541" t="s">
        <v>386</v>
      </c>
      <c r="D24" s="529">
        <v>0</v>
      </c>
      <c r="E24" s="530">
        <v>0</v>
      </c>
      <c r="F24" s="530">
        <f>SUM(D24:E24)</f>
        <v>0</v>
      </c>
      <c r="G24" s="530"/>
      <c r="H24" s="530">
        <v>3</v>
      </c>
      <c r="I24" s="530">
        <v>0</v>
      </c>
      <c r="J24" s="530">
        <f>SUM(H24:I24)</f>
        <v>3</v>
      </c>
      <c r="K24" s="530"/>
      <c r="L24" s="530">
        <v>42</v>
      </c>
      <c r="M24" s="530">
        <v>0</v>
      </c>
      <c r="N24" s="530">
        <f>SUM(L24:M24)</f>
        <v>42</v>
      </c>
      <c r="O24" s="542"/>
    </row>
    <row r="25" spans="1:15" ht="10.5" customHeight="1" x14ac:dyDescent="0.2">
      <c r="A25" s="540">
        <v>3</v>
      </c>
      <c r="B25" s="541"/>
      <c r="C25" s="541" t="s">
        <v>387</v>
      </c>
      <c r="D25" s="529">
        <v>0</v>
      </c>
      <c r="E25" s="530">
        <v>0</v>
      </c>
      <c r="F25" s="530">
        <f>SUM(D25:E25)</f>
        <v>0</v>
      </c>
      <c r="G25" s="530"/>
      <c r="H25" s="530">
        <v>1</v>
      </c>
      <c r="I25" s="530">
        <v>0</v>
      </c>
      <c r="J25" s="530">
        <f>SUM(H25:I25)</f>
        <v>1</v>
      </c>
      <c r="K25" s="530"/>
      <c r="L25" s="530">
        <v>105</v>
      </c>
      <c r="M25" s="530">
        <v>0</v>
      </c>
      <c r="N25" s="530">
        <f>SUM(L25:M25)</f>
        <v>105</v>
      </c>
      <c r="O25" s="542"/>
    </row>
    <row r="26" spans="1:15" ht="10.5" customHeight="1" x14ac:dyDescent="0.2">
      <c r="A26" s="540">
        <v>4</v>
      </c>
      <c r="B26" s="541"/>
      <c r="C26" s="541" t="s">
        <v>388</v>
      </c>
      <c r="D26" s="529">
        <v>0</v>
      </c>
      <c r="E26" s="530">
        <v>0</v>
      </c>
      <c r="F26" s="530">
        <f t="shared" ref="F26:F27" si="6">SUM(D26:E26)</f>
        <v>0</v>
      </c>
      <c r="G26" s="530"/>
      <c r="H26" s="530">
        <v>5</v>
      </c>
      <c r="I26" s="530">
        <v>0</v>
      </c>
      <c r="J26" s="530">
        <f t="shared" ref="J26:J27" si="7">SUM(H26:I26)</f>
        <v>5</v>
      </c>
      <c r="K26" s="530"/>
      <c r="L26" s="530">
        <v>56</v>
      </c>
      <c r="M26" s="530">
        <v>0</v>
      </c>
      <c r="N26" s="530">
        <f t="shared" ref="N26:N27" si="8">SUM(L26:M26)</f>
        <v>56</v>
      </c>
      <c r="O26" s="542"/>
    </row>
    <row r="27" spans="1:15" ht="10.5" customHeight="1" x14ac:dyDescent="0.2">
      <c r="A27" s="540">
        <v>5</v>
      </c>
      <c r="B27" s="541"/>
      <c r="C27" s="541" t="s">
        <v>389</v>
      </c>
      <c r="D27" s="529">
        <v>0</v>
      </c>
      <c r="E27" s="530">
        <v>0</v>
      </c>
      <c r="F27" s="530">
        <f t="shared" si="6"/>
        <v>0</v>
      </c>
      <c r="G27" s="530"/>
      <c r="H27" s="530">
        <v>0</v>
      </c>
      <c r="I27" s="530">
        <v>0</v>
      </c>
      <c r="J27" s="530">
        <f t="shared" si="7"/>
        <v>0</v>
      </c>
      <c r="K27" s="530"/>
      <c r="L27" s="530">
        <v>0</v>
      </c>
      <c r="M27" s="530">
        <v>0</v>
      </c>
      <c r="N27" s="530">
        <f t="shared" si="8"/>
        <v>0</v>
      </c>
      <c r="O27" s="542"/>
    </row>
    <row r="28" spans="1:15" ht="10.5" customHeight="1" x14ac:dyDescent="0.2">
      <c r="A28" s="540">
        <v>6</v>
      </c>
      <c r="B28" s="2668" t="s">
        <v>390</v>
      </c>
      <c r="C28" s="2668"/>
      <c r="D28" s="531">
        <f>SUM(D29:D33)</f>
        <v>0</v>
      </c>
      <c r="E28" s="532">
        <f>SUM(E29:E33)</f>
        <v>0</v>
      </c>
      <c r="F28" s="533">
        <f>SUM(D28:E28)</f>
        <v>0</v>
      </c>
      <c r="G28" s="533"/>
      <c r="H28" s="532">
        <f>SUM(H29:H33)</f>
        <v>3</v>
      </c>
      <c r="I28" s="532">
        <f>SUM(I29:I33)</f>
        <v>0</v>
      </c>
      <c r="J28" s="533">
        <f>SUM(H28:I28)</f>
        <v>3</v>
      </c>
      <c r="K28" s="533"/>
      <c r="L28" s="532">
        <f>SUM(L29:L33)</f>
        <v>1</v>
      </c>
      <c r="M28" s="532">
        <f>SUM(M29:M33)</f>
        <v>0</v>
      </c>
      <c r="N28" s="533">
        <f>SUM(L28:M28)</f>
        <v>1</v>
      </c>
      <c r="O28" s="542"/>
    </row>
    <row r="29" spans="1:15" ht="10.5" customHeight="1" x14ac:dyDescent="0.2">
      <c r="A29" s="540">
        <v>7</v>
      </c>
      <c r="B29" s="541"/>
      <c r="C29" s="541" t="s">
        <v>391</v>
      </c>
      <c r="D29" s="529">
        <v>0</v>
      </c>
      <c r="E29" s="530">
        <v>0</v>
      </c>
      <c r="F29" s="530">
        <f>SUM(D29:E29)</f>
        <v>0</v>
      </c>
      <c r="G29" s="530"/>
      <c r="H29" s="530">
        <v>0</v>
      </c>
      <c r="I29" s="530">
        <v>0</v>
      </c>
      <c r="J29" s="530">
        <f>SUM(H29:I29)</f>
        <v>0</v>
      </c>
      <c r="K29" s="530"/>
      <c r="L29" s="530">
        <v>0</v>
      </c>
      <c r="M29" s="530">
        <v>0</v>
      </c>
      <c r="N29" s="530">
        <f>SUM(L29:M29)</f>
        <v>0</v>
      </c>
      <c r="O29" s="542"/>
    </row>
    <row r="30" spans="1:15" ht="10.5" customHeight="1" x14ac:dyDescent="0.2">
      <c r="A30" s="540">
        <v>8</v>
      </c>
      <c r="B30" s="541"/>
      <c r="C30" s="541" t="s">
        <v>392</v>
      </c>
      <c r="D30" s="529">
        <v>0</v>
      </c>
      <c r="E30" s="530">
        <v>0</v>
      </c>
      <c r="F30" s="530">
        <f t="shared" ref="F30:F32" si="9">SUM(D30:E30)</f>
        <v>0</v>
      </c>
      <c r="G30" s="530"/>
      <c r="H30" s="530">
        <v>0</v>
      </c>
      <c r="I30" s="530">
        <v>0</v>
      </c>
      <c r="J30" s="530">
        <f t="shared" ref="J30:J32" si="10">SUM(H30:I30)</f>
        <v>0</v>
      </c>
      <c r="K30" s="530"/>
      <c r="L30" s="530">
        <v>1</v>
      </c>
      <c r="M30" s="530">
        <v>0</v>
      </c>
      <c r="N30" s="530">
        <f t="shared" ref="N30:N32" si="11">SUM(L30:M30)</f>
        <v>1</v>
      </c>
      <c r="O30" s="542"/>
    </row>
    <row r="31" spans="1:15" ht="10.5" customHeight="1" x14ac:dyDescent="0.2">
      <c r="A31" s="540">
        <v>9</v>
      </c>
      <c r="B31" s="541"/>
      <c r="C31" s="541" t="s">
        <v>393</v>
      </c>
      <c r="D31" s="529">
        <v>0</v>
      </c>
      <c r="E31" s="530">
        <v>0</v>
      </c>
      <c r="F31" s="530">
        <f t="shared" si="9"/>
        <v>0</v>
      </c>
      <c r="G31" s="530"/>
      <c r="H31" s="530">
        <v>1</v>
      </c>
      <c r="I31" s="530">
        <v>0</v>
      </c>
      <c r="J31" s="530">
        <f t="shared" si="10"/>
        <v>1</v>
      </c>
      <c r="K31" s="530"/>
      <c r="L31" s="530">
        <v>0</v>
      </c>
      <c r="M31" s="530">
        <v>0</v>
      </c>
      <c r="N31" s="530">
        <f t="shared" si="11"/>
        <v>0</v>
      </c>
      <c r="O31" s="542"/>
    </row>
    <row r="32" spans="1:15" ht="10.5" customHeight="1" x14ac:dyDescent="0.2">
      <c r="A32" s="540">
        <v>10</v>
      </c>
      <c r="B32" s="541"/>
      <c r="C32" s="541" t="s">
        <v>394</v>
      </c>
      <c r="D32" s="529">
        <v>0</v>
      </c>
      <c r="E32" s="530">
        <v>0</v>
      </c>
      <c r="F32" s="530">
        <f t="shared" si="9"/>
        <v>0</v>
      </c>
      <c r="G32" s="530"/>
      <c r="H32" s="530">
        <v>2</v>
      </c>
      <c r="I32" s="530">
        <v>0</v>
      </c>
      <c r="J32" s="530">
        <f t="shared" si="10"/>
        <v>2</v>
      </c>
      <c r="K32" s="530"/>
      <c r="L32" s="530">
        <v>0</v>
      </c>
      <c r="M32" s="530">
        <v>0</v>
      </c>
      <c r="N32" s="530">
        <f t="shared" si="11"/>
        <v>0</v>
      </c>
      <c r="O32" s="542"/>
    </row>
    <row r="33" spans="1:15" ht="10.5" customHeight="1" thickBot="1" x14ac:dyDescent="0.25">
      <c r="A33" s="521">
        <v>11</v>
      </c>
      <c r="B33" s="493"/>
      <c r="C33" s="493" t="s">
        <v>389</v>
      </c>
      <c r="D33" s="534">
        <v>0</v>
      </c>
      <c r="E33" s="535">
        <v>0</v>
      </c>
      <c r="F33" s="535">
        <f>SUM(D33:E33)</f>
        <v>0</v>
      </c>
      <c r="G33" s="535"/>
      <c r="H33" s="535">
        <v>0</v>
      </c>
      <c r="I33" s="535">
        <v>0</v>
      </c>
      <c r="J33" s="535">
        <f>SUM(H33:I33)</f>
        <v>0</v>
      </c>
      <c r="K33" s="535"/>
      <c r="L33" s="535">
        <v>0</v>
      </c>
      <c r="M33" s="535">
        <v>0</v>
      </c>
      <c r="N33" s="535">
        <f>SUM(L33:M33)</f>
        <v>0</v>
      </c>
      <c r="O33" s="543"/>
    </row>
    <row r="34" spans="1:15" ht="10.5" customHeight="1" x14ac:dyDescent="0.2">
      <c r="D34" s="42"/>
      <c r="E34" s="42"/>
      <c r="F34" s="42"/>
      <c r="G34" s="42"/>
      <c r="H34" s="42"/>
      <c r="I34" s="42"/>
      <c r="J34" s="42"/>
      <c r="K34" s="42"/>
      <c r="L34" s="42"/>
      <c r="M34" s="42"/>
      <c r="N34" s="42"/>
      <c r="O34" s="42"/>
    </row>
    <row r="35" spans="1:15" ht="10.5" customHeight="1" x14ac:dyDescent="0.2">
      <c r="A35" s="2506" t="s">
        <v>1</v>
      </c>
      <c r="B35" s="2506"/>
      <c r="C35" s="2506"/>
      <c r="D35" s="2509" t="s">
        <v>95</v>
      </c>
      <c r="E35" s="2510"/>
      <c r="F35" s="2510"/>
      <c r="G35" s="2510"/>
      <c r="H35" s="2510"/>
      <c r="I35" s="2510"/>
      <c r="J35" s="2510"/>
      <c r="K35" s="2510"/>
      <c r="L35" s="2510"/>
      <c r="M35" s="2510"/>
      <c r="N35" s="2510"/>
      <c r="O35" s="2511"/>
    </row>
    <row r="36" spans="1:15" ht="10.5" customHeight="1" x14ac:dyDescent="0.2">
      <c r="D36" s="263" t="s">
        <v>3</v>
      </c>
      <c r="E36" s="263" t="s">
        <v>4</v>
      </c>
      <c r="F36" s="263" t="s">
        <v>5</v>
      </c>
      <c r="G36" s="263"/>
      <c r="H36" s="263" t="s">
        <v>7</v>
      </c>
      <c r="I36" s="263" t="s">
        <v>8</v>
      </c>
      <c r="J36" s="263" t="s">
        <v>9</v>
      </c>
      <c r="K36" s="263"/>
      <c r="L36" s="263" t="s">
        <v>206</v>
      </c>
      <c r="M36" s="263" t="s">
        <v>207</v>
      </c>
      <c r="N36" s="263" t="s">
        <v>224</v>
      </c>
      <c r="O36" s="264"/>
    </row>
    <row r="37" spans="1:15" ht="10.5" customHeight="1" x14ac:dyDescent="0.2">
      <c r="A37" s="42"/>
      <c r="B37" s="42"/>
      <c r="C37" s="40"/>
      <c r="D37" s="2662" t="s">
        <v>1136</v>
      </c>
      <c r="E37" s="2662"/>
      <c r="F37" s="2662"/>
      <c r="G37" s="205"/>
      <c r="H37" s="2670" t="s">
        <v>1137</v>
      </c>
      <c r="I37" s="2670"/>
      <c r="J37" s="2670"/>
      <c r="K37" s="205"/>
      <c r="L37" s="2571" t="s">
        <v>381</v>
      </c>
      <c r="M37" s="2571"/>
      <c r="N37" s="2571"/>
      <c r="O37" s="525"/>
    </row>
    <row r="38" spans="1:15" ht="10.5" customHeight="1" x14ac:dyDescent="0.2">
      <c r="A38" s="40"/>
      <c r="B38" s="40"/>
      <c r="C38" s="40"/>
      <c r="D38" s="207" t="s">
        <v>382</v>
      </c>
      <c r="E38" s="207" t="s">
        <v>383</v>
      </c>
      <c r="F38" s="207" t="s">
        <v>384</v>
      </c>
      <c r="G38" s="207"/>
      <c r="H38" s="468" t="s">
        <v>382</v>
      </c>
      <c r="I38" s="468" t="s">
        <v>383</v>
      </c>
      <c r="J38" s="468" t="s">
        <v>384</v>
      </c>
      <c r="K38" s="207"/>
      <c r="L38" s="207" t="s">
        <v>382</v>
      </c>
      <c r="M38" s="207" t="s">
        <v>383</v>
      </c>
      <c r="N38" s="207" t="s">
        <v>384</v>
      </c>
      <c r="O38" s="205"/>
    </row>
    <row r="39" spans="1:15" ht="10.5" customHeight="1" x14ac:dyDescent="0.2">
      <c r="A39" s="538">
        <v>1</v>
      </c>
      <c r="B39" s="2669" t="s">
        <v>385</v>
      </c>
      <c r="C39" s="2669"/>
      <c r="D39" s="469">
        <f>SUM(D40:D43)</f>
        <v>0</v>
      </c>
      <c r="E39" s="458">
        <f>SUM(E40:E43)</f>
        <v>0</v>
      </c>
      <c r="F39" s="458">
        <f>SUM(D39:E39)</f>
        <v>0</v>
      </c>
      <c r="G39" s="458"/>
      <c r="H39" s="458">
        <f>SUM(H40:H43)</f>
        <v>9</v>
      </c>
      <c r="I39" s="458">
        <f>SUM(I40:I43)</f>
        <v>0</v>
      </c>
      <c r="J39" s="458">
        <f>SUM(H39:I39)</f>
        <v>9</v>
      </c>
      <c r="K39" s="458"/>
      <c r="L39" s="458">
        <f>SUM(L40:L43)</f>
        <v>294</v>
      </c>
      <c r="M39" s="458">
        <f>SUM(M40:M43)</f>
        <v>0</v>
      </c>
      <c r="N39" s="458">
        <f>SUM(L39:M39)</f>
        <v>294</v>
      </c>
      <c r="O39" s="539"/>
    </row>
    <row r="40" spans="1:15" ht="10.5" customHeight="1" x14ac:dyDescent="0.2">
      <c r="A40" s="540">
        <v>2</v>
      </c>
      <c r="B40" s="541"/>
      <c r="C40" s="541" t="s">
        <v>386</v>
      </c>
      <c r="D40" s="529">
        <v>0</v>
      </c>
      <c r="E40" s="530">
        <v>0</v>
      </c>
      <c r="F40" s="530">
        <f>SUM(D40:E40)</f>
        <v>0</v>
      </c>
      <c r="G40" s="530"/>
      <c r="H40" s="530">
        <v>4</v>
      </c>
      <c r="I40" s="530">
        <v>0</v>
      </c>
      <c r="J40" s="530">
        <f>SUM(H40:I40)</f>
        <v>4</v>
      </c>
      <c r="K40" s="530"/>
      <c r="L40" s="530">
        <v>165</v>
      </c>
      <c r="M40" s="530">
        <v>0</v>
      </c>
      <c r="N40" s="530">
        <f>SUM(L40:M40)</f>
        <v>165</v>
      </c>
      <c r="O40" s="542"/>
    </row>
    <row r="41" spans="1:15" ht="10.5" customHeight="1" x14ac:dyDescent="0.2">
      <c r="A41" s="540">
        <v>3</v>
      </c>
      <c r="B41" s="541"/>
      <c r="C41" s="541" t="s">
        <v>387</v>
      </c>
      <c r="D41" s="529">
        <v>0</v>
      </c>
      <c r="E41" s="530">
        <v>0</v>
      </c>
      <c r="F41" s="530">
        <f>SUM(D41:E41)</f>
        <v>0</v>
      </c>
      <c r="G41" s="530"/>
      <c r="H41" s="530">
        <v>1</v>
      </c>
      <c r="I41" s="530">
        <v>0</v>
      </c>
      <c r="J41" s="530">
        <f>SUM(H41:I41)</f>
        <v>1</v>
      </c>
      <c r="K41" s="530"/>
      <c r="L41" s="530">
        <v>52</v>
      </c>
      <c r="M41" s="530">
        <v>0</v>
      </c>
      <c r="N41" s="530">
        <f>SUM(L41:M41)</f>
        <v>52</v>
      </c>
      <c r="O41" s="542"/>
    </row>
    <row r="42" spans="1:15" ht="10.5" customHeight="1" x14ac:dyDescent="0.2">
      <c r="A42" s="540">
        <v>4</v>
      </c>
      <c r="B42" s="541"/>
      <c r="C42" s="541" t="s">
        <v>388</v>
      </c>
      <c r="D42" s="529">
        <v>0</v>
      </c>
      <c r="E42" s="530">
        <v>0</v>
      </c>
      <c r="F42" s="530">
        <f t="shared" ref="F42:F43" si="12">SUM(D42:E42)</f>
        <v>0</v>
      </c>
      <c r="G42" s="530"/>
      <c r="H42" s="530">
        <v>4</v>
      </c>
      <c r="I42" s="530">
        <v>0</v>
      </c>
      <c r="J42" s="530">
        <f t="shared" ref="J42:J43" si="13">SUM(H42:I42)</f>
        <v>4</v>
      </c>
      <c r="K42" s="530"/>
      <c r="L42" s="530">
        <v>77</v>
      </c>
      <c r="M42" s="530">
        <v>0</v>
      </c>
      <c r="N42" s="530">
        <f t="shared" ref="N42:N43" si="14">SUM(L42:M42)</f>
        <v>77</v>
      </c>
      <c r="O42" s="542"/>
    </row>
    <row r="43" spans="1:15" ht="10.5" customHeight="1" x14ac:dyDescent="0.2">
      <c r="A43" s="540">
        <v>5</v>
      </c>
      <c r="B43" s="541"/>
      <c r="C43" s="541" t="s">
        <v>389</v>
      </c>
      <c r="D43" s="529">
        <v>0</v>
      </c>
      <c r="E43" s="530">
        <v>0</v>
      </c>
      <c r="F43" s="530">
        <f t="shared" si="12"/>
        <v>0</v>
      </c>
      <c r="G43" s="530"/>
      <c r="H43" s="530">
        <v>0</v>
      </c>
      <c r="I43" s="530">
        <v>0</v>
      </c>
      <c r="J43" s="530">
        <f t="shared" si="13"/>
        <v>0</v>
      </c>
      <c r="K43" s="530"/>
      <c r="L43" s="530">
        <v>0</v>
      </c>
      <c r="M43" s="530">
        <v>0</v>
      </c>
      <c r="N43" s="530">
        <f t="shared" si="14"/>
        <v>0</v>
      </c>
      <c r="O43" s="542"/>
    </row>
    <row r="44" spans="1:15" ht="10.5" customHeight="1" x14ac:dyDescent="0.2">
      <c r="A44" s="540">
        <v>6</v>
      </c>
      <c r="B44" s="2668" t="s">
        <v>390</v>
      </c>
      <c r="C44" s="2668"/>
      <c r="D44" s="531">
        <f>SUM(D45:D49)</f>
        <v>0</v>
      </c>
      <c r="E44" s="532">
        <f>SUM(E45:E49)</f>
        <v>0</v>
      </c>
      <c r="F44" s="533">
        <f>SUM(D44:E44)</f>
        <v>0</v>
      </c>
      <c r="G44" s="533"/>
      <c r="H44" s="532">
        <f>SUM(H45:H49)</f>
        <v>4</v>
      </c>
      <c r="I44" s="532">
        <f>SUM(I45:I49)</f>
        <v>0</v>
      </c>
      <c r="J44" s="533">
        <f>SUM(H44:I44)</f>
        <v>4</v>
      </c>
      <c r="K44" s="533"/>
      <c r="L44" s="532">
        <f>SUM(L45:L49)</f>
        <v>2</v>
      </c>
      <c r="M44" s="532">
        <f>SUM(M45:M49)</f>
        <v>0</v>
      </c>
      <c r="N44" s="533">
        <f>SUM(L44:M44)</f>
        <v>2</v>
      </c>
      <c r="O44" s="542"/>
    </row>
    <row r="45" spans="1:15" ht="10.5" customHeight="1" x14ac:dyDescent="0.2">
      <c r="A45" s="540">
        <v>7</v>
      </c>
      <c r="B45" s="541"/>
      <c r="C45" s="541" t="s">
        <v>391</v>
      </c>
      <c r="D45" s="529">
        <v>0</v>
      </c>
      <c r="E45" s="530">
        <v>0</v>
      </c>
      <c r="F45" s="530">
        <f>SUM(D45:E45)</f>
        <v>0</v>
      </c>
      <c r="G45" s="530"/>
      <c r="H45" s="530">
        <v>0</v>
      </c>
      <c r="I45" s="530">
        <v>0</v>
      </c>
      <c r="J45" s="530">
        <f>SUM(H45:I45)</f>
        <v>0</v>
      </c>
      <c r="K45" s="530"/>
      <c r="L45" s="530">
        <v>0</v>
      </c>
      <c r="M45" s="530">
        <v>0</v>
      </c>
      <c r="N45" s="530">
        <f>SUM(L45:M45)</f>
        <v>0</v>
      </c>
      <c r="O45" s="542"/>
    </row>
    <row r="46" spans="1:15" ht="10.5" customHeight="1" x14ac:dyDescent="0.2">
      <c r="A46" s="540">
        <v>8</v>
      </c>
      <c r="B46" s="541"/>
      <c r="C46" s="541" t="s">
        <v>392</v>
      </c>
      <c r="D46" s="529">
        <v>0</v>
      </c>
      <c r="E46" s="530">
        <v>0</v>
      </c>
      <c r="F46" s="530">
        <f t="shared" ref="F46:F48" si="15">SUM(D46:E46)</f>
        <v>0</v>
      </c>
      <c r="G46" s="530"/>
      <c r="H46" s="530">
        <v>0</v>
      </c>
      <c r="I46" s="530">
        <v>0</v>
      </c>
      <c r="J46" s="530">
        <f t="shared" ref="J46:J48" si="16">SUM(H46:I46)</f>
        <v>0</v>
      </c>
      <c r="K46" s="530"/>
      <c r="L46" s="530">
        <v>1</v>
      </c>
      <c r="M46" s="530">
        <v>0</v>
      </c>
      <c r="N46" s="530">
        <f t="shared" ref="N46:N48" si="17">SUM(L46:M46)</f>
        <v>1</v>
      </c>
      <c r="O46" s="542"/>
    </row>
    <row r="47" spans="1:15" ht="10.5" customHeight="1" x14ac:dyDescent="0.2">
      <c r="A47" s="540">
        <v>9</v>
      </c>
      <c r="B47" s="541"/>
      <c r="C47" s="541" t="s">
        <v>393</v>
      </c>
      <c r="D47" s="529">
        <v>0</v>
      </c>
      <c r="E47" s="530">
        <v>0</v>
      </c>
      <c r="F47" s="530">
        <f t="shared" si="15"/>
        <v>0</v>
      </c>
      <c r="G47" s="530"/>
      <c r="H47" s="530">
        <v>3</v>
      </c>
      <c r="I47" s="530">
        <v>0</v>
      </c>
      <c r="J47" s="530">
        <f t="shared" si="16"/>
        <v>3</v>
      </c>
      <c r="K47" s="530"/>
      <c r="L47" s="530">
        <v>1</v>
      </c>
      <c r="M47" s="530">
        <v>0</v>
      </c>
      <c r="N47" s="530">
        <f t="shared" si="17"/>
        <v>1</v>
      </c>
      <c r="O47" s="542"/>
    </row>
    <row r="48" spans="1:15" ht="10.5" customHeight="1" x14ac:dyDescent="0.2">
      <c r="A48" s="540">
        <v>10</v>
      </c>
      <c r="B48" s="541"/>
      <c r="C48" s="541" t="s">
        <v>394</v>
      </c>
      <c r="D48" s="529">
        <v>0</v>
      </c>
      <c r="E48" s="530">
        <v>0</v>
      </c>
      <c r="F48" s="530">
        <f t="shared" si="15"/>
        <v>0</v>
      </c>
      <c r="G48" s="530"/>
      <c r="H48" s="530">
        <v>1</v>
      </c>
      <c r="I48" s="530">
        <v>0</v>
      </c>
      <c r="J48" s="530">
        <f t="shared" si="16"/>
        <v>1</v>
      </c>
      <c r="K48" s="530"/>
      <c r="L48" s="530">
        <v>0</v>
      </c>
      <c r="M48" s="530">
        <v>0</v>
      </c>
      <c r="N48" s="530">
        <f t="shared" si="17"/>
        <v>0</v>
      </c>
      <c r="O48" s="542"/>
    </row>
    <row r="49" spans="1:15" ht="10.5" customHeight="1" thickBot="1" x14ac:dyDescent="0.25">
      <c r="A49" s="521">
        <v>11</v>
      </c>
      <c r="B49" s="493"/>
      <c r="C49" s="493" t="s">
        <v>389</v>
      </c>
      <c r="D49" s="534">
        <v>0</v>
      </c>
      <c r="E49" s="535">
        <v>0</v>
      </c>
      <c r="F49" s="535">
        <f>SUM(D49:E49)</f>
        <v>0</v>
      </c>
      <c r="G49" s="535"/>
      <c r="H49" s="535">
        <v>0</v>
      </c>
      <c r="I49" s="535">
        <v>0</v>
      </c>
      <c r="J49" s="535">
        <f>SUM(H49:I49)</f>
        <v>0</v>
      </c>
      <c r="K49" s="535"/>
      <c r="L49" s="535">
        <v>0</v>
      </c>
      <c r="M49" s="535">
        <v>0</v>
      </c>
      <c r="N49" s="535">
        <f>SUM(L49:M49)</f>
        <v>0</v>
      </c>
      <c r="O49" s="543"/>
    </row>
    <row r="50" spans="1:15" s="368" customFormat="1" ht="4.5" customHeight="1" x14ac:dyDescent="0.15">
      <c r="A50" s="2667"/>
      <c r="B50" s="2667"/>
      <c r="C50" s="2667"/>
      <c r="D50" s="2667"/>
      <c r="E50" s="2667"/>
      <c r="F50" s="2667"/>
      <c r="G50" s="2667"/>
      <c r="H50" s="2667"/>
      <c r="I50" s="2667"/>
      <c r="J50" s="2667"/>
      <c r="K50" s="2667"/>
      <c r="L50" s="2667"/>
      <c r="M50" s="2667"/>
      <c r="N50" s="2667"/>
      <c r="O50" s="2667"/>
    </row>
    <row r="51" spans="1:15" s="544" customFormat="1" ht="7.5" customHeight="1" x14ac:dyDescent="0.15">
      <c r="A51" s="123" t="s">
        <v>72</v>
      </c>
      <c r="B51" s="2361" t="s">
        <v>398</v>
      </c>
      <c r="C51" s="2361"/>
      <c r="D51" s="2361"/>
      <c r="E51" s="2361"/>
      <c r="F51" s="2361"/>
      <c r="G51" s="2361"/>
      <c r="H51" s="2361"/>
      <c r="I51" s="2361"/>
      <c r="J51" s="2361"/>
      <c r="K51" s="2361"/>
      <c r="L51" s="2361"/>
      <c r="M51" s="2361"/>
      <c r="N51" s="2361"/>
      <c r="O51" s="2361"/>
    </row>
    <row r="52" spans="1:15" s="200" customFormat="1" ht="7.5" customHeight="1" x14ac:dyDescent="0.15">
      <c r="A52" s="123" t="s">
        <v>74</v>
      </c>
      <c r="B52" s="2361" t="s">
        <v>399</v>
      </c>
      <c r="C52" s="2361"/>
      <c r="D52" s="2361"/>
      <c r="E52" s="2361"/>
      <c r="F52" s="2361"/>
      <c r="G52" s="2361"/>
      <c r="H52" s="2361"/>
      <c r="I52" s="2361"/>
      <c r="J52" s="2361"/>
      <c r="K52" s="2361"/>
      <c r="L52" s="2361"/>
      <c r="M52" s="2361"/>
      <c r="N52" s="2361"/>
      <c r="O52" s="2361"/>
    </row>
    <row r="53" spans="1:15" s="200" customFormat="1" ht="7.5" customHeight="1" x14ac:dyDescent="0.15">
      <c r="A53" s="123" t="s">
        <v>33</v>
      </c>
      <c r="B53" s="2361" t="s">
        <v>400</v>
      </c>
      <c r="C53" s="2361"/>
      <c r="D53" s="2361"/>
      <c r="E53" s="2361"/>
      <c r="F53" s="2361"/>
      <c r="G53" s="2361"/>
      <c r="H53" s="2361"/>
      <c r="I53" s="2361"/>
      <c r="J53" s="2361"/>
      <c r="K53" s="2361"/>
      <c r="L53" s="2361"/>
      <c r="M53" s="2361"/>
      <c r="N53" s="2361"/>
      <c r="O53" s="2361"/>
    </row>
  </sheetData>
  <sheetProtection formatCells="0" formatColumns="0" formatRows="0" sort="0" autoFilter="0" pivotTables="0"/>
  <mergeCells count="26">
    <mergeCell ref="A1:O1"/>
    <mergeCell ref="D35:O35"/>
    <mergeCell ref="A3:C3"/>
    <mergeCell ref="D3:O3"/>
    <mergeCell ref="D5:F5"/>
    <mergeCell ref="H5:J5"/>
    <mergeCell ref="L5:N5"/>
    <mergeCell ref="B7:C7"/>
    <mergeCell ref="B12:C12"/>
    <mergeCell ref="A19:C19"/>
    <mergeCell ref="D19:O19"/>
    <mergeCell ref="D21:F21"/>
    <mergeCell ref="H21:J21"/>
    <mergeCell ref="L21:N21"/>
    <mergeCell ref="B23:C23"/>
    <mergeCell ref="B28:C28"/>
    <mergeCell ref="A35:C35"/>
    <mergeCell ref="B51:O51"/>
    <mergeCell ref="A50:O50"/>
    <mergeCell ref="B53:O53"/>
    <mergeCell ref="B44:C44"/>
    <mergeCell ref="B39:C39"/>
    <mergeCell ref="D37:F37"/>
    <mergeCell ref="H37:J37"/>
    <mergeCell ref="L37:N37"/>
    <mergeCell ref="B52:O52"/>
  </mergeCells>
  <pageMargins left="0.5" right="0.5" top="0.5" bottom="0.5" header="0.3" footer="0.3"/>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election activeCell="B14" sqref="B14:I14"/>
    </sheetView>
  </sheetViews>
  <sheetFormatPr defaultColWidth="9.140625" defaultRowHeight="11.25" x14ac:dyDescent="0.2"/>
  <cols>
    <col min="1" max="1" width="2.85546875" style="37" customWidth="1"/>
    <col min="2" max="2" width="2.140625" style="37" customWidth="1"/>
    <col min="3" max="3" width="103.85546875" style="37" customWidth="1"/>
    <col min="4" max="4" width="7.7109375" style="37" bestFit="1" customWidth="1"/>
    <col min="5" max="5" width="1.28515625" style="37" customWidth="1"/>
    <col min="6" max="6" width="7.7109375" style="37" bestFit="1" customWidth="1"/>
    <col min="7" max="7" width="1.28515625" style="37" customWidth="1"/>
    <col min="8" max="8" width="7.7109375" style="37" customWidth="1"/>
    <col min="9" max="9" width="1.28515625" style="37" customWidth="1"/>
    <col min="10" max="10" width="9.140625" style="37" customWidth="1"/>
    <col min="11" max="16384" width="9.140625" style="37"/>
  </cols>
  <sheetData>
    <row r="1" spans="1:9" ht="15" customHeight="1" x14ac:dyDescent="0.25">
      <c r="A1" s="2253" t="s">
        <v>912</v>
      </c>
      <c r="B1" s="2253"/>
      <c r="C1" s="2253"/>
      <c r="D1" s="2253"/>
      <c r="E1" s="2253"/>
      <c r="F1" s="2253"/>
      <c r="G1" s="2253"/>
      <c r="H1" s="2253"/>
      <c r="I1" s="2253"/>
    </row>
    <row r="2" spans="1:9" ht="9" customHeight="1" x14ac:dyDescent="0.2">
      <c r="A2" s="2305"/>
      <c r="B2" s="2305"/>
      <c r="C2" s="2305"/>
      <c r="D2" s="2305"/>
      <c r="E2" s="2305"/>
      <c r="F2" s="2305"/>
      <c r="G2" s="2305"/>
      <c r="H2" s="2305"/>
      <c r="I2" s="262"/>
    </row>
    <row r="3" spans="1:9" ht="9.75" customHeight="1" x14ac:dyDescent="0.2">
      <c r="A3" s="2311" t="s">
        <v>1</v>
      </c>
      <c r="B3" s="2311"/>
      <c r="C3" s="2312"/>
      <c r="D3" s="574" t="s">
        <v>1219</v>
      </c>
      <c r="E3" s="1394"/>
      <c r="F3" s="576" t="s">
        <v>2</v>
      </c>
      <c r="G3" s="577"/>
      <c r="H3" s="576" t="s">
        <v>95</v>
      </c>
      <c r="I3" s="254"/>
    </row>
    <row r="4" spans="1:9" ht="9.75" customHeight="1" x14ac:dyDescent="0.2">
      <c r="A4" s="630"/>
      <c r="B4" s="40"/>
      <c r="C4" s="40"/>
      <c r="D4" s="1666" t="s">
        <v>3</v>
      </c>
      <c r="E4" s="1667"/>
      <c r="F4" s="1668" t="s">
        <v>4</v>
      </c>
      <c r="G4" s="1669"/>
      <c r="H4" s="1668" t="s">
        <v>5</v>
      </c>
      <c r="I4" s="254"/>
    </row>
    <row r="5" spans="1:9" ht="9.75" customHeight="1" x14ac:dyDescent="0.2">
      <c r="A5" s="1395" t="s">
        <v>913</v>
      </c>
      <c r="B5" s="2306" t="s">
        <v>914</v>
      </c>
      <c r="C5" s="2306"/>
      <c r="D5" s="434">
        <v>41504</v>
      </c>
      <c r="E5" s="57"/>
      <c r="F5" s="590">
        <v>37012</v>
      </c>
      <c r="G5" s="59"/>
      <c r="H5" s="590">
        <v>34652</v>
      </c>
      <c r="I5" s="59"/>
    </row>
    <row r="6" spans="1:9" ht="9.75" customHeight="1" x14ac:dyDescent="0.2">
      <c r="A6" s="1396" t="s">
        <v>915</v>
      </c>
      <c r="B6" s="2308" t="s">
        <v>916</v>
      </c>
      <c r="C6" s="2308"/>
      <c r="D6" s="1397">
        <v>236836</v>
      </c>
      <c r="E6" s="57"/>
      <c r="F6" s="1398">
        <v>234816</v>
      </c>
      <c r="G6" s="59"/>
      <c r="H6" s="1398">
        <v>225663</v>
      </c>
      <c r="I6" s="59"/>
    </row>
    <row r="7" spans="1:9" ht="9.75" customHeight="1" x14ac:dyDescent="0.2">
      <c r="A7" s="1395" t="s">
        <v>917</v>
      </c>
      <c r="B7" s="2309" t="s">
        <v>918</v>
      </c>
      <c r="C7" s="2309"/>
      <c r="D7" s="1859">
        <v>0.17499999999999999</v>
      </c>
      <c r="E7" s="1399"/>
      <c r="F7" s="617">
        <v>0.158</v>
      </c>
      <c r="G7" s="1400"/>
      <c r="H7" s="617">
        <v>0.154</v>
      </c>
      <c r="I7" s="1400"/>
    </row>
    <row r="8" spans="1:9" ht="9.75" customHeight="1" x14ac:dyDescent="0.2">
      <c r="A8" s="1401" t="s">
        <v>919</v>
      </c>
      <c r="B8" s="2307" t="s">
        <v>920</v>
      </c>
      <c r="C8" s="2307"/>
      <c r="D8" s="1397">
        <v>702918</v>
      </c>
      <c r="E8" s="57"/>
      <c r="F8" s="1398">
        <v>696026</v>
      </c>
      <c r="G8" s="59"/>
      <c r="H8" s="1398">
        <v>674962</v>
      </c>
      <c r="I8" s="59"/>
    </row>
    <row r="9" spans="1:9" ht="9.75" customHeight="1" x14ac:dyDescent="0.2">
      <c r="A9" s="1402" t="s">
        <v>921</v>
      </c>
      <c r="B9" s="2310" t="s">
        <v>922</v>
      </c>
      <c r="C9" s="2310"/>
      <c r="D9" s="1860">
        <v>5.8999999999999997E-2</v>
      </c>
      <c r="E9" s="1399"/>
      <c r="F9" s="1403">
        <v>5.2999999999999999E-2</v>
      </c>
      <c r="G9" s="1400"/>
      <c r="H9" s="1403">
        <v>5.0999999999999997E-2</v>
      </c>
      <c r="I9" s="1400"/>
    </row>
    <row r="10" spans="1:9" ht="9.75" customHeight="1" x14ac:dyDescent="0.2">
      <c r="A10" s="1404" t="s">
        <v>923</v>
      </c>
      <c r="B10" s="2307" t="s">
        <v>924</v>
      </c>
      <c r="C10" s="2307"/>
      <c r="D10" s="434" t="s">
        <v>925</v>
      </c>
      <c r="E10" s="57"/>
      <c r="F10" s="590" t="s">
        <v>925</v>
      </c>
      <c r="G10" s="59"/>
      <c r="H10" s="590" t="s">
        <v>925</v>
      </c>
      <c r="I10" s="59"/>
    </row>
    <row r="11" spans="1:9" ht="9.75" customHeight="1" x14ac:dyDescent="0.2">
      <c r="A11" s="1404" t="s">
        <v>926</v>
      </c>
      <c r="B11" s="2307" t="s">
        <v>927</v>
      </c>
      <c r="C11" s="2307"/>
      <c r="D11" s="1397" t="s">
        <v>928</v>
      </c>
      <c r="E11" s="57"/>
      <c r="F11" s="1398" t="s">
        <v>928</v>
      </c>
      <c r="G11" s="59"/>
      <c r="H11" s="1398" t="s">
        <v>928</v>
      </c>
      <c r="I11" s="59"/>
    </row>
    <row r="12" spans="1:9" ht="34.5" customHeight="1" thickBot="1" x14ac:dyDescent="0.25">
      <c r="A12" s="1405" t="s">
        <v>929</v>
      </c>
      <c r="B12" s="2303" t="s">
        <v>1269</v>
      </c>
      <c r="C12" s="2304"/>
      <c r="D12" s="522" t="s">
        <v>125</v>
      </c>
      <c r="E12" s="57"/>
      <c r="F12" s="1670" t="s">
        <v>125</v>
      </c>
      <c r="G12" s="1407"/>
      <c r="H12" s="1406" t="s">
        <v>125</v>
      </c>
      <c r="I12" s="1407"/>
    </row>
    <row r="13" spans="1:9" s="200" customFormat="1" ht="4.5" customHeight="1" x14ac:dyDescent="0.15">
      <c r="A13" s="2301"/>
      <c r="B13" s="2301"/>
      <c r="C13" s="2301"/>
      <c r="D13" s="2301"/>
      <c r="E13" s="2301"/>
      <c r="F13" s="2301"/>
      <c r="G13" s="2301"/>
      <c r="H13" s="2301"/>
      <c r="I13" s="2301"/>
    </row>
    <row r="14" spans="1:9" s="200" customFormat="1" ht="27" customHeight="1" x14ac:dyDescent="0.15">
      <c r="A14" s="537" t="s">
        <v>72</v>
      </c>
      <c r="B14" s="2313" t="s">
        <v>1251</v>
      </c>
      <c r="C14" s="2313"/>
      <c r="D14" s="2313"/>
      <c r="E14" s="2313"/>
      <c r="F14" s="2313"/>
      <c r="G14" s="2313"/>
      <c r="H14" s="2313"/>
      <c r="I14" s="2313"/>
    </row>
    <row r="15" spans="1:9" s="200" customFormat="1" ht="9.75" customHeight="1" x14ac:dyDescent="0.15">
      <c r="A15" s="277" t="s">
        <v>125</v>
      </c>
      <c r="B15" s="2302" t="s">
        <v>139</v>
      </c>
      <c r="C15" s="2302"/>
      <c r="D15" s="2302"/>
      <c r="E15" s="2302"/>
      <c r="F15" s="2302"/>
      <c r="G15" s="2302"/>
      <c r="H15" s="2302"/>
      <c r="I15" s="2302"/>
    </row>
  </sheetData>
  <mergeCells count="14">
    <mergeCell ref="A1:I1"/>
    <mergeCell ref="A13:I13"/>
    <mergeCell ref="B15:I15"/>
    <mergeCell ref="B12:C12"/>
    <mergeCell ref="A2:H2"/>
    <mergeCell ref="B5:C5"/>
    <mergeCell ref="B11:C11"/>
    <mergeCell ref="B6:C6"/>
    <mergeCell ref="B7:C7"/>
    <mergeCell ref="B8:C8"/>
    <mergeCell ref="B9:C9"/>
    <mergeCell ref="B10:C10"/>
    <mergeCell ref="A3:C3"/>
    <mergeCell ref="B14:I14"/>
  </mergeCells>
  <pageMargins left="0.5" right="0.5" top="0.5" bottom="0.5" header="0.3" footer="0.3"/>
  <pageSetup scale="95" orientation="landscape" r:id="rId1"/>
  <colBreaks count="1" manualBreakCount="1">
    <brk id="9"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zoomScaleSheetLayoutView="100" workbookViewId="0">
      <selection activeCell="B15" sqref="B15:I15"/>
    </sheetView>
  </sheetViews>
  <sheetFormatPr defaultColWidth="9.140625" defaultRowHeight="9" customHeight="1" x14ac:dyDescent="0.2"/>
  <cols>
    <col min="1" max="1" width="2.42578125" style="1658" customWidth="1"/>
    <col min="2" max="2" width="2.140625" style="1658" customWidth="1"/>
    <col min="3" max="3" width="50.7109375" style="1658" customWidth="1"/>
    <col min="4" max="6" width="8.5703125" style="1658" customWidth="1"/>
    <col min="7" max="7" width="1.7109375" style="1658" customWidth="1"/>
    <col min="8" max="10" width="8.5703125" style="1658" customWidth="1"/>
    <col min="11" max="11" width="1.7109375" style="1658" customWidth="1"/>
    <col min="12" max="14" width="8.5703125" style="1658" customWidth="1"/>
    <col min="15" max="15" width="1.28515625" style="1658" customWidth="1"/>
    <col min="16" max="16" width="9.140625" style="1658" customWidth="1"/>
    <col min="17" max="16384" width="9.140625" style="1658"/>
  </cols>
  <sheetData>
    <row r="1" spans="1:15" ht="14.25" customHeight="1" x14ac:dyDescent="0.25">
      <c r="A1" s="2253" t="s">
        <v>1232</v>
      </c>
      <c r="B1" s="2253"/>
      <c r="C1" s="2253"/>
      <c r="D1" s="2253"/>
      <c r="E1" s="2253"/>
      <c r="F1" s="2253"/>
      <c r="G1" s="2253"/>
      <c r="H1" s="2253"/>
      <c r="I1" s="2253"/>
      <c r="J1" s="2253"/>
      <c r="K1" s="2253"/>
      <c r="L1" s="2253"/>
      <c r="M1" s="2253"/>
      <c r="N1" s="2253"/>
      <c r="O1" s="2253"/>
    </row>
    <row r="2" spans="1:15" ht="9" customHeight="1" x14ac:dyDescent="0.2">
      <c r="D2" s="42"/>
      <c r="E2" s="42"/>
      <c r="F2" s="42"/>
      <c r="G2" s="42"/>
      <c r="H2" s="42"/>
      <c r="I2" s="42"/>
      <c r="J2" s="42"/>
      <c r="K2" s="42"/>
      <c r="L2" s="42"/>
      <c r="M2" s="42"/>
      <c r="N2" s="42"/>
      <c r="O2" s="42"/>
    </row>
    <row r="3" spans="1:15" ht="10.5" hidden="1" customHeight="1" x14ac:dyDescent="0.2">
      <c r="A3" s="2506" t="s">
        <v>1</v>
      </c>
      <c r="B3" s="2506"/>
      <c r="C3" s="2506"/>
      <c r="D3" s="2509" t="s">
        <v>95</v>
      </c>
      <c r="E3" s="2510"/>
      <c r="F3" s="2510"/>
      <c r="G3" s="2510"/>
      <c r="H3" s="2510"/>
      <c r="I3" s="2510"/>
      <c r="J3" s="2510"/>
      <c r="K3" s="2510"/>
      <c r="L3" s="2510"/>
      <c r="M3" s="2510"/>
      <c r="N3" s="2510"/>
      <c r="O3" s="2511"/>
    </row>
    <row r="4" spans="1:15" ht="10.5" hidden="1" customHeight="1" x14ac:dyDescent="0.2">
      <c r="D4" s="263" t="s">
        <v>3</v>
      </c>
      <c r="E4" s="263" t="s">
        <v>4</v>
      </c>
      <c r="F4" s="263" t="s">
        <v>5</v>
      </c>
      <c r="G4" s="263"/>
      <c r="H4" s="263" t="s">
        <v>7</v>
      </c>
      <c r="I4" s="263" t="s">
        <v>8</v>
      </c>
      <c r="J4" s="263" t="s">
        <v>9</v>
      </c>
      <c r="K4" s="263"/>
      <c r="L4" s="263" t="s">
        <v>206</v>
      </c>
      <c r="M4" s="263" t="s">
        <v>207</v>
      </c>
      <c r="N4" s="263" t="s">
        <v>224</v>
      </c>
      <c r="O4" s="264"/>
    </row>
    <row r="5" spans="1:15" ht="10.5" hidden="1" customHeight="1" x14ac:dyDescent="0.2">
      <c r="A5" s="42"/>
      <c r="B5" s="42"/>
      <c r="C5" s="40"/>
      <c r="D5" s="2662" t="s">
        <v>1136</v>
      </c>
      <c r="E5" s="2662"/>
      <c r="F5" s="2662"/>
      <c r="G5" s="1646"/>
      <c r="H5" s="2670" t="s">
        <v>1137</v>
      </c>
      <c r="I5" s="2670"/>
      <c r="J5" s="2670"/>
      <c r="K5" s="1646"/>
      <c r="L5" s="2571" t="s">
        <v>381</v>
      </c>
      <c r="M5" s="2571"/>
      <c r="N5" s="2571"/>
      <c r="O5" s="525"/>
    </row>
    <row r="6" spans="1:15" ht="10.5" hidden="1" customHeight="1" x14ac:dyDescent="0.2">
      <c r="A6" s="40"/>
      <c r="B6" s="40"/>
      <c r="C6" s="40"/>
      <c r="D6" s="1647" t="s">
        <v>382</v>
      </c>
      <c r="E6" s="1647" t="s">
        <v>383</v>
      </c>
      <c r="F6" s="1647" t="s">
        <v>384</v>
      </c>
      <c r="G6" s="1647"/>
      <c r="H6" s="468" t="s">
        <v>382</v>
      </c>
      <c r="I6" s="468" t="s">
        <v>383</v>
      </c>
      <c r="J6" s="468" t="s">
        <v>384</v>
      </c>
      <c r="K6" s="1647"/>
      <c r="L6" s="1647" t="s">
        <v>382</v>
      </c>
      <c r="M6" s="1647" t="s">
        <v>383</v>
      </c>
      <c r="N6" s="1647" t="s">
        <v>384</v>
      </c>
      <c r="O6" s="1646"/>
    </row>
    <row r="7" spans="1:15" ht="10.5" hidden="1" customHeight="1" x14ac:dyDescent="0.2">
      <c r="A7" s="538">
        <v>1</v>
      </c>
      <c r="B7" s="2669" t="s">
        <v>385</v>
      </c>
      <c r="C7" s="2669"/>
      <c r="D7" s="469">
        <f>SUM(D8:D11)</f>
        <v>0</v>
      </c>
      <c r="E7" s="458">
        <f>SUM(E8:E11)</f>
        <v>0</v>
      </c>
      <c r="F7" s="458">
        <f>SUM(D7:E7)</f>
        <v>0</v>
      </c>
      <c r="G7" s="458"/>
      <c r="H7" s="458">
        <f>SUM(H8:H11)</f>
        <v>9</v>
      </c>
      <c r="I7" s="458">
        <f>SUM(I8:I11)</f>
        <v>0</v>
      </c>
      <c r="J7" s="458">
        <f>SUM(H7:I7)</f>
        <v>9</v>
      </c>
      <c r="K7" s="458"/>
      <c r="L7" s="458">
        <f>SUM(L8:L11)</f>
        <v>294</v>
      </c>
      <c r="M7" s="458">
        <f>SUM(M8:M11)</f>
        <v>0</v>
      </c>
      <c r="N7" s="458">
        <f>SUM(L7:M7)</f>
        <v>294</v>
      </c>
      <c r="O7" s="539"/>
    </row>
    <row r="8" spans="1:15" ht="10.5" hidden="1" customHeight="1" x14ac:dyDescent="0.2">
      <c r="A8" s="540">
        <v>2</v>
      </c>
      <c r="B8" s="541"/>
      <c r="C8" s="541" t="s">
        <v>386</v>
      </c>
      <c r="D8" s="529">
        <v>0</v>
      </c>
      <c r="E8" s="530">
        <v>0</v>
      </c>
      <c r="F8" s="530">
        <f>SUM(D8:E8)</f>
        <v>0</v>
      </c>
      <c r="G8" s="530"/>
      <c r="H8" s="530">
        <v>4</v>
      </c>
      <c r="I8" s="530">
        <v>0</v>
      </c>
      <c r="J8" s="530">
        <f>SUM(H8:I8)</f>
        <v>4</v>
      </c>
      <c r="K8" s="530"/>
      <c r="L8" s="530">
        <v>165</v>
      </c>
      <c r="M8" s="530">
        <v>0</v>
      </c>
      <c r="N8" s="530">
        <f>SUM(L8:M8)</f>
        <v>165</v>
      </c>
      <c r="O8" s="542"/>
    </row>
    <row r="9" spans="1:15" ht="10.5" hidden="1" customHeight="1" x14ac:dyDescent="0.2">
      <c r="A9" s="540">
        <v>3</v>
      </c>
      <c r="B9" s="541"/>
      <c r="C9" s="541" t="s">
        <v>387</v>
      </c>
      <c r="D9" s="529">
        <v>0</v>
      </c>
      <c r="E9" s="530">
        <v>0</v>
      </c>
      <c r="F9" s="530">
        <f>SUM(D9:E9)</f>
        <v>0</v>
      </c>
      <c r="G9" s="530"/>
      <c r="H9" s="530">
        <v>1</v>
      </c>
      <c r="I9" s="530">
        <v>0</v>
      </c>
      <c r="J9" s="530">
        <f>SUM(H9:I9)</f>
        <v>1</v>
      </c>
      <c r="K9" s="530"/>
      <c r="L9" s="530">
        <v>52</v>
      </c>
      <c r="M9" s="530">
        <v>0</v>
      </c>
      <c r="N9" s="530">
        <f>SUM(L9:M9)</f>
        <v>52</v>
      </c>
      <c r="O9" s="542"/>
    </row>
    <row r="10" spans="1:15" ht="10.5" hidden="1" customHeight="1" x14ac:dyDescent="0.2">
      <c r="A10" s="540">
        <v>4</v>
      </c>
      <c r="B10" s="541"/>
      <c r="C10" s="541" t="s">
        <v>388</v>
      </c>
      <c r="D10" s="529">
        <v>0</v>
      </c>
      <c r="E10" s="530">
        <v>0</v>
      </c>
      <c r="F10" s="530">
        <f t="shared" ref="F10:F11" si="0">SUM(D10:E10)</f>
        <v>0</v>
      </c>
      <c r="G10" s="530"/>
      <c r="H10" s="530">
        <v>4</v>
      </c>
      <c r="I10" s="530">
        <v>0</v>
      </c>
      <c r="J10" s="530">
        <f t="shared" ref="J10:J11" si="1">SUM(H10:I10)</f>
        <v>4</v>
      </c>
      <c r="K10" s="530"/>
      <c r="L10" s="530">
        <v>77</v>
      </c>
      <c r="M10" s="530">
        <v>0</v>
      </c>
      <c r="N10" s="530">
        <f t="shared" ref="N10:N11" si="2">SUM(L10:M10)</f>
        <v>77</v>
      </c>
      <c r="O10" s="542"/>
    </row>
    <row r="11" spans="1:15" ht="10.5" hidden="1" customHeight="1" x14ac:dyDescent="0.2">
      <c r="A11" s="540">
        <v>5</v>
      </c>
      <c r="B11" s="541"/>
      <c r="C11" s="541" t="s">
        <v>389</v>
      </c>
      <c r="D11" s="529">
        <v>0</v>
      </c>
      <c r="E11" s="530">
        <v>0</v>
      </c>
      <c r="F11" s="530">
        <f t="shared" si="0"/>
        <v>0</v>
      </c>
      <c r="G11" s="530"/>
      <c r="H11" s="530">
        <v>0</v>
      </c>
      <c r="I11" s="530">
        <v>0</v>
      </c>
      <c r="J11" s="530">
        <f t="shared" si="1"/>
        <v>0</v>
      </c>
      <c r="K11" s="530"/>
      <c r="L11" s="530">
        <v>0</v>
      </c>
      <c r="M11" s="530">
        <v>0</v>
      </c>
      <c r="N11" s="530">
        <f t="shared" si="2"/>
        <v>0</v>
      </c>
      <c r="O11" s="542"/>
    </row>
    <row r="12" spans="1:15" ht="10.5" hidden="1" customHeight="1" x14ac:dyDescent="0.2">
      <c r="A12" s="540">
        <v>6</v>
      </c>
      <c r="B12" s="2668" t="s">
        <v>390</v>
      </c>
      <c r="C12" s="2668"/>
      <c r="D12" s="531">
        <f>SUM(D13:D17)</f>
        <v>0</v>
      </c>
      <c r="E12" s="532">
        <f>SUM(E13:E17)</f>
        <v>0</v>
      </c>
      <c r="F12" s="533">
        <f>SUM(D12:E12)</f>
        <v>0</v>
      </c>
      <c r="G12" s="533"/>
      <c r="H12" s="532">
        <f>SUM(H13:H17)</f>
        <v>4</v>
      </c>
      <c r="I12" s="532">
        <f>SUM(I13:I17)</f>
        <v>0</v>
      </c>
      <c r="J12" s="533">
        <f>SUM(H12:I12)</f>
        <v>4</v>
      </c>
      <c r="K12" s="533"/>
      <c r="L12" s="532">
        <f>SUM(L13:L17)</f>
        <v>2</v>
      </c>
      <c r="M12" s="532">
        <f>SUM(M13:M17)</f>
        <v>0</v>
      </c>
      <c r="N12" s="533">
        <f>SUM(L12:M12)</f>
        <v>2</v>
      </c>
      <c r="O12" s="542"/>
    </row>
    <row r="13" spans="1:15" ht="10.5" hidden="1" customHeight="1" x14ac:dyDescent="0.2">
      <c r="A13" s="540">
        <v>7</v>
      </c>
      <c r="B13" s="541"/>
      <c r="C13" s="541" t="s">
        <v>391</v>
      </c>
      <c r="D13" s="529">
        <v>0</v>
      </c>
      <c r="E13" s="530">
        <v>0</v>
      </c>
      <c r="F13" s="530">
        <f>SUM(D13:E13)</f>
        <v>0</v>
      </c>
      <c r="G13" s="530"/>
      <c r="H13" s="530">
        <v>0</v>
      </c>
      <c r="I13" s="530">
        <v>0</v>
      </c>
      <c r="J13" s="530">
        <f>SUM(H13:I13)</f>
        <v>0</v>
      </c>
      <c r="K13" s="530"/>
      <c r="L13" s="530">
        <v>0</v>
      </c>
      <c r="M13" s="530">
        <v>0</v>
      </c>
      <c r="N13" s="530">
        <f>SUM(L13:M13)</f>
        <v>0</v>
      </c>
      <c r="O13" s="542"/>
    </row>
    <row r="14" spans="1:15" ht="10.5" hidden="1" customHeight="1" x14ac:dyDescent="0.2">
      <c r="A14" s="540">
        <v>8</v>
      </c>
      <c r="B14" s="541"/>
      <c r="C14" s="541" t="s">
        <v>392</v>
      </c>
      <c r="D14" s="529">
        <v>0</v>
      </c>
      <c r="E14" s="530">
        <v>0</v>
      </c>
      <c r="F14" s="530">
        <f t="shared" ref="F14:F16" si="3">SUM(D14:E14)</f>
        <v>0</v>
      </c>
      <c r="G14" s="530"/>
      <c r="H14" s="530">
        <v>0</v>
      </c>
      <c r="I14" s="530">
        <v>0</v>
      </c>
      <c r="J14" s="530">
        <f t="shared" ref="J14:J16" si="4">SUM(H14:I14)</f>
        <v>0</v>
      </c>
      <c r="K14" s="530"/>
      <c r="L14" s="530">
        <v>1</v>
      </c>
      <c r="M14" s="530">
        <v>0</v>
      </c>
      <c r="N14" s="530">
        <f t="shared" ref="N14:N16" si="5">SUM(L14:M14)</f>
        <v>1</v>
      </c>
      <c r="O14" s="542"/>
    </row>
    <row r="15" spans="1:15" ht="10.5" hidden="1" customHeight="1" x14ac:dyDescent="0.2">
      <c r="A15" s="540">
        <v>9</v>
      </c>
      <c r="B15" s="541"/>
      <c r="C15" s="541" t="s">
        <v>393</v>
      </c>
      <c r="D15" s="529">
        <v>0</v>
      </c>
      <c r="E15" s="530">
        <v>0</v>
      </c>
      <c r="F15" s="530">
        <f t="shared" si="3"/>
        <v>0</v>
      </c>
      <c r="G15" s="530"/>
      <c r="H15" s="530">
        <v>3</v>
      </c>
      <c r="I15" s="530">
        <v>0</v>
      </c>
      <c r="J15" s="530">
        <f t="shared" si="4"/>
        <v>3</v>
      </c>
      <c r="K15" s="530"/>
      <c r="L15" s="530">
        <v>1</v>
      </c>
      <c r="M15" s="530">
        <v>0</v>
      </c>
      <c r="N15" s="530">
        <f t="shared" si="5"/>
        <v>1</v>
      </c>
      <c r="O15" s="542"/>
    </row>
    <row r="16" spans="1:15" ht="10.5" hidden="1" customHeight="1" x14ac:dyDescent="0.2">
      <c r="A16" s="540">
        <v>10</v>
      </c>
      <c r="B16" s="541"/>
      <c r="C16" s="541" t="s">
        <v>394</v>
      </c>
      <c r="D16" s="529">
        <v>0</v>
      </c>
      <c r="E16" s="530">
        <v>0</v>
      </c>
      <c r="F16" s="530">
        <f t="shared" si="3"/>
        <v>0</v>
      </c>
      <c r="G16" s="530"/>
      <c r="H16" s="530">
        <v>1</v>
      </c>
      <c r="I16" s="530">
        <v>0</v>
      </c>
      <c r="J16" s="530">
        <f t="shared" si="4"/>
        <v>1</v>
      </c>
      <c r="K16" s="530"/>
      <c r="L16" s="530">
        <v>0</v>
      </c>
      <c r="M16" s="530">
        <v>0</v>
      </c>
      <c r="N16" s="530">
        <f t="shared" si="5"/>
        <v>0</v>
      </c>
      <c r="O16" s="542"/>
    </row>
    <row r="17" spans="1:15" ht="10.5" hidden="1" customHeight="1" thickBot="1" x14ac:dyDescent="0.25">
      <c r="A17" s="521">
        <v>11</v>
      </c>
      <c r="B17" s="493"/>
      <c r="C17" s="493" t="s">
        <v>389</v>
      </c>
      <c r="D17" s="534">
        <v>0</v>
      </c>
      <c r="E17" s="535">
        <v>0</v>
      </c>
      <c r="F17" s="535">
        <f>SUM(D17:E17)</f>
        <v>0</v>
      </c>
      <c r="G17" s="535"/>
      <c r="H17" s="535">
        <v>0</v>
      </c>
      <c r="I17" s="535">
        <v>0</v>
      </c>
      <c r="J17" s="535">
        <f>SUM(H17:I17)</f>
        <v>0</v>
      </c>
      <c r="K17" s="535"/>
      <c r="L17" s="535">
        <v>0</v>
      </c>
      <c r="M17" s="535">
        <v>0</v>
      </c>
      <c r="N17" s="535">
        <f>SUM(L17:M17)</f>
        <v>0</v>
      </c>
      <c r="O17" s="543"/>
    </row>
    <row r="18" spans="1:15" ht="10.5" hidden="1" customHeight="1" x14ac:dyDescent="0.2">
      <c r="D18" s="42"/>
      <c r="E18" s="42"/>
      <c r="F18" s="42"/>
      <c r="G18" s="42"/>
      <c r="H18" s="42"/>
      <c r="I18" s="42"/>
      <c r="J18" s="42"/>
      <c r="K18" s="42"/>
      <c r="L18" s="42"/>
      <c r="M18" s="42"/>
      <c r="N18" s="42"/>
      <c r="O18" s="42"/>
    </row>
    <row r="19" spans="1:15" ht="10.5" customHeight="1" x14ac:dyDescent="0.2">
      <c r="A19" s="2506" t="s">
        <v>1</v>
      </c>
      <c r="B19" s="2506"/>
      <c r="C19" s="2506"/>
      <c r="D19" s="2509" t="s">
        <v>106</v>
      </c>
      <c r="E19" s="2510"/>
      <c r="F19" s="2510"/>
      <c r="G19" s="2510"/>
      <c r="H19" s="2510"/>
      <c r="I19" s="2510"/>
      <c r="J19" s="2510"/>
      <c r="K19" s="2510"/>
      <c r="L19" s="2510"/>
      <c r="M19" s="2510"/>
      <c r="N19" s="2510"/>
      <c r="O19" s="2511"/>
    </row>
    <row r="20" spans="1:15" ht="10.5" customHeight="1" x14ac:dyDescent="0.2">
      <c r="D20" s="263" t="s">
        <v>3</v>
      </c>
      <c r="E20" s="263" t="s">
        <v>4</v>
      </c>
      <c r="F20" s="263" t="s">
        <v>5</v>
      </c>
      <c r="G20" s="263"/>
      <c r="H20" s="263" t="s">
        <v>7</v>
      </c>
      <c r="I20" s="263" t="s">
        <v>8</v>
      </c>
      <c r="J20" s="263" t="s">
        <v>9</v>
      </c>
      <c r="K20" s="263"/>
      <c r="L20" s="263" t="s">
        <v>206</v>
      </c>
      <c r="M20" s="263" t="s">
        <v>207</v>
      </c>
      <c r="N20" s="263" t="s">
        <v>224</v>
      </c>
      <c r="O20" s="264"/>
    </row>
    <row r="21" spans="1:15" ht="10.5" customHeight="1" x14ac:dyDescent="0.2">
      <c r="A21" s="42"/>
      <c r="B21" s="42"/>
      <c r="C21" s="40"/>
      <c r="D21" s="2662" t="s">
        <v>1136</v>
      </c>
      <c r="E21" s="2662"/>
      <c r="F21" s="2662"/>
      <c r="G21" s="1646"/>
      <c r="H21" s="2670" t="s">
        <v>1137</v>
      </c>
      <c r="I21" s="2670"/>
      <c r="J21" s="2670"/>
      <c r="K21" s="1646"/>
      <c r="L21" s="2571" t="s">
        <v>381</v>
      </c>
      <c r="M21" s="2571"/>
      <c r="N21" s="2571"/>
      <c r="O21" s="525"/>
    </row>
    <row r="22" spans="1:15" ht="10.5" customHeight="1" x14ac:dyDescent="0.2">
      <c r="A22" s="40"/>
      <c r="B22" s="40"/>
      <c r="C22" s="40"/>
      <c r="D22" s="1647" t="s">
        <v>382</v>
      </c>
      <c r="E22" s="1647" t="s">
        <v>383</v>
      </c>
      <c r="F22" s="1647" t="s">
        <v>384</v>
      </c>
      <c r="G22" s="1647"/>
      <c r="H22" s="468" t="s">
        <v>382</v>
      </c>
      <c r="I22" s="468" t="s">
        <v>383</v>
      </c>
      <c r="J22" s="468" t="s">
        <v>384</v>
      </c>
      <c r="K22" s="1647"/>
      <c r="L22" s="1647" t="s">
        <v>382</v>
      </c>
      <c r="M22" s="1647" t="s">
        <v>383</v>
      </c>
      <c r="N22" s="1647" t="s">
        <v>384</v>
      </c>
      <c r="O22" s="1646"/>
    </row>
    <row r="23" spans="1:15" ht="10.5" customHeight="1" x14ac:dyDescent="0.2">
      <c r="A23" s="538">
        <v>1</v>
      </c>
      <c r="B23" s="2669" t="s">
        <v>385</v>
      </c>
      <c r="C23" s="2669"/>
      <c r="D23" s="469">
        <f>SUM(D24:D27)</f>
        <v>2</v>
      </c>
      <c r="E23" s="458">
        <f>SUM(E24:E27)</f>
        <v>0</v>
      </c>
      <c r="F23" s="458">
        <f>SUM(D23:E23)</f>
        <v>2</v>
      </c>
      <c r="G23" s="458"/>
      <c r="H23" s="458">
        <f>SUM(H24:H27)</f>
        <v>7</v>
      </c>
      <c r="I23" s="458">
        <f>SUM(I24:I27)</f>
        <v>0</v>
      </c>
      <c r="J23" s="458">
        <f>SUM(H23:I23)</f>
        <v>7</v>
      </c>
      <c r="K23" s="458"/>
      <c r="L23" s="458">
        <f>SUM(L24:L27)</f>
        <v>238</v>
      </c>
      <c r="M23" s="458">
        <f>SUM(M24:M27)</f>
        <v>0</v>
      </c>
      <c r="N23" s="458">
        <f>SUM(L23:M23)</f>
        <v>238</v>
      </c>
      <c r="O23" s="539"/>
    </row>
    <row r="24" spans="1:15" ht="10.5" customHeight="1" x14ac:dyDescent="0.2">
      <c r="A24" s="540">
        <v>2</v>
      </c>
      <c r="B24" s="541"/>
      <c r="C24" s="541" t="s">
        <v>386</v>
      </c>
      <c r="D24" s="529">
        <v>0</v>
      </c>
      <c r="E24" s="530">
        <v>0</v>
      </c>
      <c r="F24" s="530">
        <f>SUM(D24:E24)</f>
        <v>0</v>
      </c>
      <c r="G24" s="530"/>
      <c r="H24" s="530">
        <v>2</v>
      </c>
      <c r="I24" s="530">
        <v>0</v>
      </c>
      <c r="J24" s="530">
        <f>SUM(H24:I24)</f>
        <v>2</v>
      </c>
      <c r="K24" s="530"/>
      <c r="L24" s="530">
        <v>124</v>
      </c>
      <c r="M24" s="530">
        <v>0</v>
      </c>
      <c r="N24" s="530">
        <f>SUM(L24:M24)</f>
        <v>124</v>
      </c>
      <c r="O24" s="542"/>
    </row>
    <row r="25" spans="1:15" ht="10.5" customHeight="1" x14ac:dyDescent="0.2">
      <c r="A25" s="540">
        <v>3</v>
      </c>
      <c r="B25" s="541"/>
      <c r="C25" s="541" t="s">
        <v>387</v>
      </c>
      <c r="D25" s="529">
        <v>2</v>
      </c>
      <c r="E25" s="530">
        <v>0</v>
      </c>
      <c r="F25" s="530">
        <f>SUM(D25:E25)</f>
        <v>2</v>
      </c>
      <c r="G25" s="530"/>
      <c r="H25" s="530">
        <v>1</v>
      </c>
      <c r="I25" s="530">
        <v>0</v>
      </c>
      <c r="J25" s="530">
        <f>SUM(H25:I25)</f>
        <v>1</v>
      </c>
      <c r="K25" s="530"/>
      <c r="L25" s="530">
        <v>85</v>
      </c>
      <c r="M25" s="530">
        <v>0</v>
      </c>
      <c r="N25" s="530">
        <f>SUM(L25:M25)</f>
        <v>85</v>
      </c>
      <c r="O25" s="542"/>
    </row>
    <row r="26" spans="1:15" ht="10.5" customHeight="1" x14ac:dyDescent="0.2">
      <c r="A26" s="540">
        <v>4</v>
      </c>
      <c r="B26" s="541"/>
      <c r="C26" s="541" t="s">
        <v>388</v>
      </c>
      <c r="D26" s="529">
        <v>0</v>
      </c>
      <c r="E26" s="530">
        <v>0</v>
      </c>
      <c r="F26" s="530">
        <f t="shared" ref="F26:F27" si="6">SUM(D26:E26)</f>
        <v>0</v>
      </c>
      <c r="G26" s="530"/>
      <c r="H26" s="530">
        <v>4</v>
      </c>
      <c r="I26" s="530">
        <v>0</v>
      </c>
      <c r="J26" s="530">
        <f t="shared" ref="J26:J27" si="7">SUM(H26:I26)</f>
        <v>4</v>
      </c>
      <c r="K26" s="530"/>
      <c r="L26" s="530">
        <v>29</v>
      </c>
      <c r="M26" s="530">
        <v>0</v>
      </c>
      <c r="N26" s="530">
        <f t="shared" ref="N26:N27" si="8">SUM(L26:M26)</f>
        <v>29</v>
      </c>
      <c r="O26" s="542"/>
    </row>
    <row r="27" spans="1:15" ht="10.5" customHeight="1" x14ac:dyDescent="0.2">
      <c r="A27" s="540">
        <v>5</v>
      </c>
      <c r="B27" s="541"/>
      <c r="C27" s="541" t="s">
        <v>389</v>
      </c>
      <c r="D27" s="529">
        <v>0</v>
      </c>
      <c r="E27" s="530">
        <v>0</v>
      </c>
      <c r="F27" s="530">
        <f t="shared" si="6"/>
        <v>0</v>
      </c>
      <c r="G27" s="530"/>
      <c r="H27" s="530">
        <v>0</v>
      </c>
      <c r="I27" s="530">
        <v>0</v>
      </c>
      <c r="J27" s="530">
        <f t="shared" si="7"/>
        <v>0</v>
      </c>
      <c r="K27" s="530"/>
      <c r="L27" s="530">
        <v>0</v>
      </c>
      <c r="M27" s="530">
        <v>0</v>
      </c>
      <c r="N27" s="530">
        <f t="shared" si="8"/>
        <v>0</v>
      </c>
      <c r="O27" s="542"/>
    </row>
    <row r="28" spans="1:15" ht="10.5" customHeight="1" x14ac:dyDescent="0.2">
      <c r="A28" s="540">
        <v>6</v>
      </c>
      <c r="B28" s="2668" t="s">
        <v>390</v>
      </c>
      <c r="C28" s="2668"/>
      <c r="D28" s="531">
        <f>SUM(D29:D33)</f>
        <v>0</v>
      </c>
      <c r="E28" s="532">
        <f>SUM(E29:E33)</f>
        <v>0</v>
      </c>
      <c r="F28" s="533">
        <f>SUM(D28:E28)</f>
        <v>0</v>
      </c>
      <c r="G28" s="533"/>
      <c r="H28" s="532">
        <f>SUM(H29:H33)</f>
        <v>3</v>
      </c>
      <c r="I28" s="532">
        <f>SUM(I29:I33)</f>
        <v>0</v>
      </c>
      <c r="J28" s="533">
        <f>SUM(H28:I28)</f>
        <v>3</v>
      </c>
      <c r="K28" s="533"/>
      <c r="L28" s="532">
        <f>SUM(L29:L33)</f>
        <v>2</v>
      </c>
      <c r="M28" s="532">
        <f>SUM(M29:M33)</f>
        <v>0</v>
      </c>
      <c r="N28" s="533">
        <f>SUM(L28:M28)</f>
        <v>2</v>
      </c>
      <c r="O28" s="542"/>
    </row>
    <row r="29" spans="1:15" ht="10.5" customHeight="1" x14ac:dyDescent="0.2">
      <c r="A29" s="540">
        <v>7</v>
      </c>
      <c r="B29" s="541"/>
      <c r="C29" s="541" t="s">
        <v>391</v>
      </c>
      <c r="D29" s="529">
        <v>0</v>
      </c>
      <c r="E29" s="530">
        <v>0</v>
      </c>
      <c r="F29" s="530">
        <f>SUM(D29:E29)</f>
        <v>0</v>
      </c>
      <c r="G29" s="530"/>
      <c r="H29" s="530">
        <v>0</v>
      </c>
      <c r="I29" s="530">
        <v>0</v>
      </c>
      <c r="J29" s="530">
        <f>SUM(H29:I29)</f>
        <v>0</v>
      </c>
      <c r="K29" s="530"/>
      <c r="L29" s="530">
        <v>0</v>
      </c>
      <c r="M29" s="530">
        <v>0</v>
      </c>
      <c r="N29" s="530">
        <f>SUM(L29:M29)</f>
        <v>0</v>
      </c>
      <c r="O29" s="542"/>
    </row>
    <row r="30" spans="1:15" ht="10.5" customHeight="1" x14ac:dyDescent="0.2">
      <c r="A30" s="540">
        <v>8</v>
      </c>
      <c r="B30" s="541"/>
      <c r="C30" s="541" t="s">
        <v>392</v>
      </c>
      <c r="D30" s="529">
        <v>0</v>
      </c>
      <c r="E30" s="530">
        <v>0</v>
      </c>
      <c r="F30" s="530">
        <f t="shared" ref="F30:F32" si="9">SUM(D30:E30)</f>
        <v>0</v>
      </c>
      <c r="G30" s="530"/>
      <c r="H30" s="530">
        <v>0</v>
      </c>
      <c r="I30" s="530">
        <v>0</v>
      </c>
      <c r="J30" s="530">
        <f t="shared" ref="J30:J32" si="10">SUM(H30:I30)</f>
        <v>0</v>
      </c>
      <c r="K30" s="530"/>
      <c r="L30" s="530">
        <v>1</v>
      </c>
      <c r="M30" s="530">
        <v>0</v>
      </c>
      <c r="N30" s="530">
        <f t="shared" ref="N30:N32" si="11">SUM(L30:M30)</f>
        <v>1</v>
      </c>
      <c r="O30" s="542"/>
    </row>
    <row r="31" spans="1:15" ht="10.5" customHeight="1" x14ac:dyDescent="0.2">
      <c r="A31" s="540">
        <v>9</v>
      </c>
      <c r="B31" s="541"/>
      <c r="C31" s="541" t="s">
        <v>393</v>
      </c>
      <c r="D31" s="529">
        <v>0</v>
      </c>
      <c r="E31" s="530">
        <v>0</v>
      </c>
      <c r="F31" s="530">
        <f t="shared" si="9"/>
        <v>0</v>
      </c>
      <c r="G31" s="530"/>
      <c r="H31" s="530">
        <v>2</v>
      </c>
      <c r="I31" s="530">
        <v>0</v>
      </c>
      <c r="J31" s="530">
        <f t="shared" si="10"/>
        <v>2</v>
      </c>
      <c r="K31" s="530"/>
      <c r="L31" s="530">
        <v>1</v>
      </c>
      <c r="M31" s="530">
        <v>0</v>
      </c>
      <c r="N31" s="530">
        <f t="shared" si="11"/>
        <v>1</v>
      </c>
      <c r="O31" s="542"/>
    </row>
    <row r="32" spans="1:15" ht="10.5" customHeight="1" x14ac:dyDescent="0.2">
      <c r="A32" s="540">
        <v>10</v>
      </c>
      <c r="B32" s="541"/>
      <c r="C32" s="541" t="s">
        <v>394</v>
      </c>
      <c r="D32" s="529">
        <v>0</v>
      </c>
      <c r="E32" s="530">
        <v>0</v>
      </c>
      <c r="F32" s="530">
        <f t="shared" si="9"/>
        <v>0</v>
      </c>
      <c r="G32" s="530"/>
      <c r="H32" s="530">
        <v>1</v>
      </c>
      <c r="I32" s="530">
        <v>0</v>
      </c>
      <c r="J32" s="530">
        <f t="shared" si="10"/>
        <v>1</v>
      </c>
      <c r="K32" s="530"/>
      <c r="L32" s="530">
        <v>0</v>
      </c>
      <c r="M32" s="530">
        <v>0</v>
      </c>
      <c r="N32" s="530">
        <f t="shared" si="11"/>
        <v>0</v>
      </c>
      <c r="O32" s="542"/>
    </row>
    <row r="33" spans="1:26" ht="10.5" customHeight="1" thickBot="1" x14ac:dyDescent="0.25">
      <c r="A33" s="521">
        <v>11</v>
      </c>
      <c r="B33" s="493"/>
      <c r="C33" s="493" t="s">
        <v>389</v>
      </c>
      <c r="D33" s="534">
        <v>0</v>
      </c>
      <c r="E33" s="535">
        <v>0</v>
      </c>
      <c r="F33" s="535">
        <f>SUM(D33:E33)</f>
        <v>0</v>
      </c>
      <c r="G33" s="535"/>
      <c r="H33" s="535">
        <v>0</v>
      </c>
      <c r="I33" s="535">
        <v>0</v>
      </c>
      <c r="J33" s="535">
        <f>SUM(H33:I33)</f>
        <v>0</v>
      </c>
      <c r="K33" s="535"/>
      <c r="L33" s="535">
        <v>0</v>
      </c>
      <c r="M33" s="535">
        <v>0</v>
      </c>
      <c r="N33" s="535">
        <f>SUM(L33:M33)</f>
        <v>0</v>
      </c>
      <c r="O33" s="543"/>
    </row>
    <row r="34" spans="1:26" s="368" customFormat="1" ht="4.5" customHeight="1" x14ac:dyDescent="0.15">
      <c r="A34" s="2667"/>
      <c r="B34" s="2667"/>
      <c r="C34" s="2667"/>
      <c r="D34" s="2667"/>
      <c r="E34" s="2667"/>
      <c r="F34" s="2667"/>
      <c r="G34" s="2667"/>
      <c r="H34" s="2667"/>
      <c r="I34" s="2667"/>
      <c r="J34" s="2667"/>
      <c r="K34" s="2667"/>
      <c r="L34" s="2667"/>
      <c r="M34" s="2667"/>
      <c r="N34" s="2667"/>
      <c r="O34" s="2667"/>
    </row>
    <row r="35" spans="1:26" s="200" customFormat="1" ht="9" customHeight="1" x14ac:dyDescent="0.15">
      <c r="A35" s="2575" t="s">
        <v>1230</v>
      </c>
      <c r="B35" s="2575"/>
      <c r="C35" s="2575"/>
      <c r="D35" s="2575"/>
      <c r="E35" s="2575"/>
      <c r="F35" s="2575"/>
      <c r="G35" s="2575"/>
      <c r="H35" s="2575"/>
      <c r="I35" s="2575"/>
      <c r="J35" s="2575"/>
      <c r="K35" s="2575"/>
      <c r="L35" s="2575"/>
      <c r="M35" s="2575"/>
      <c r="N35" s="2575"/>
      <c r="O35" s="2575"/>
      <c r="P35" s="1794"/>
      <c r="Q35" s="1794"/>
      <c r="R35" s="1794"/>
      <c r="S35" s="1794"/>
      <c r="T35" s="1794"/>
      <c r="U35" s="1794"/>
      <c r="V35" s="1794"/>
      <c r="W35" s="1794"/>
      <c r="X35" s="1794"/>
      <c r="Y35" s="1794"/>
      <c r="Z35" s="1794"/>
    </row>
  </sheetData>
  <sheetProtection formatCells="0" formatColumns="0" formatRows="0" sort="0" autoFilter="0" pivotTables="0"/>
  <mergeCells count="17">
    <mergeCell ref="B23:C23"/>
    <mergeCell ref="B28:C28"/>
    <mergeCell ref="A34:O34"/>
    <mergeCell ref="A35:O35"/>
    <mergeCell ref="B7:C7"/>
    <mergeCell ref="B12:C12"/>
    <mergeCell ref="A19:C19"/>
    <mergeCell ref="D19:O19"/>
    <mergeCell ref="D21:F21"/>
    <mergeCell ref="H21:J21"/>
    <mergeCell ref="L21:N21"/>
    <mergeCell ref="A1:O1"/>
    <mergeCell ref="A3:C3"/>
    <mergeCell ref="D3:O3"/>
    <mergeCell ref="D5:F5"/>
    <mergeCell ref="H5:J5"/>
    <mergeCell ref="L5:N5"/>
  </mergeCells>
  <pageMargins left="0.5" right="0.5" top="0.5" bottom="0.5" header="0.3" footer="0.3"/>
  <pageSetup scale="9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zoomScaleSheetLayoutView="100" workbookViewId="0">
      <selection activeCell="I10" sqref="I10:W24"/>
    </sheetView>
  </sheetViews>
  <sheetFormatPr defaultColWidth="9.140625" defaultRowHeight="9" customHeight="1" x14ac:dyDescent="0.2"/>
  <cols>
    <col min="1" max="1" width="2.42578125" style="37" customWidth="1"/>
    <col min="2" max="4" width="1.28515625" style="37" customWidth="1"/>
    <col min="5" max="5" width="18.5703125" style="37" customWidth="1"/>
    <col min="6" max="10" width="6.140625" style="37" customWidth="1"/>
    <col min="11" max="11" width="1.28515625" style="37" customWidth="1"/>
    <col min="12" max="12" width="6.140625" style="37" customWidth="1"/>
    <col min="13" max="13" width="6.85546875" style="37" customWidth="1"/>
    <col min="14" max="15" width="6.140625" style="37" customWidth="1"/>
    <col min="16" max="16" width="1.28515625" style="37" customWidth="1"/>
    <col min="17" max="17" width="6.140625" style="37" customWidth="1"/>
    <col min="18" max="18" width="6.85546875" style="37" customWidth="1"/>
    <col min="19" max="20" width="6.140625" style="37" customWidth="1"/>
    <col min="21" max="21" width="1.28515625" style="37" customWidth="1"/>
    <col min="22" max="22" width="6.140625" style="37" customWidth="1"/>
    <col min="23" max="23" width="6.85546875" style="37" customWidth="1"/>
    <col min="24" max="25" width="6.140625" style="37" customWidth="1"/>
    <col min="26" max="26" width="1.28515625" style="37" customWidth="1"/>
    <col min="27" max="27" width="9.140625" style="37" customWidth="1"/>
    <col min="28" max="16384" width="9.140625" style="37"/>
  </cols>
  <sheetData>
    <row r="1" spans="1:26" ht="33.75" customHeight="1" x14ac:dyDescent="0.25">
      <c r="A1" s="2378" t="s">
        <v>401</v>
      </c>
      <c r="B1" s="2378"/>
      <c r="C1" s="2378"/>
      <c r="D1" s="2378"/>
      <c r="E1" s="2378"/>
      <c r="F1" s="2378"/>
      <c r="G1" s="2378"/>
      <c r="H1" s="2378"/>
      <c r="I1" s="2378"/>
      <c r="J1" s="2378"/>
      <c r="K1" s="2378"/>
      <c r="L1" s="2378"/>
      <c r="M1" s="2378"/>
      <c r="N1" s="2378"/>
      <c r="O1" s="2378"/>
      <c r="P1" s="2378"/>
      <c r="Q1" s="2378"/>
      <c r="R1" s="2378"/>
      <c r="S1" s="2378"/>
      <c r="T1" s="2378"/>
      <c r="U1" s="2378"/>
      <c r="V1" s="2378"/>
      <c r="W1" s="2378"/>
      <c r="X1" s="2378"/>
      <c r="Y1" s="2378"/>
      <c r="Z1" s="2378"/>
    </row>
    <row r="2" spans="1:26"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2381"/>
      <c r="X2" s="2381"/>
      <c r="Y2" s="2381"/>
      <c r="Z2" s="38"/>
    </row>
    <row r="3" spans="1:26" ht="10.5" customHeight="1" x14ac:dyDescent="0.2">
      <c r="A3" s="2506" t="s">
        <v>1</v>
      </c>
      <c r="B3" s="2506"/>
      <c r="C3" s="2506"/>
      <c r="D3" s="2506"/>
      <c r="E3" s="2506"/>
      <c r="F3" s="2512" t="s">
        <v>1220</v>
      </c>
      <c r="G3" s="2513"/>
      <c r="H3" s="2513"/>
      <c r="I3" s="2513"/>
      <c r="J3" s="2513"/>
      <c r="K3" s="2513"/>
      <c r="L3" s="2513"/>
      <c r="M3" s="2513"/>
      <c r="N3" s="2513"/>
      <c r="O3" s="2513"/>
      <c r="P3" s="2513"/>
      <c r="Q3" s="2513"/>
      <c r="R3" s="2513"/>
      <c r="S3" s="2513"/>
      <c r="T3" s="2513"/>
      <c r="U3" s="2513"/>
      <c r="V3" s="2513"/>
      <c r="W3" s="2513"/>
      <c r="X3" s="2513"/>
      <c r="Y3" s="2513"/>
      <c r="Z3" s="2514"/>
    </row>
    <row r="4" spans="1:26" ht="10.5" customHeight="1" x14ac:dyDescent="0.2">
      <c r="A4" s="42"/>
      <c r="B4" s="42"/>
      <c r="C4" s="42"/>
      <c r="D4" s="42"/>
      <c r="E4" s="42"/>
      <c r="F4" s="263" t="s">
        <v>3</v>
      </c>
      <c r="G4" s="263" t="s">
        <v>4</v>
      </c>
      <c r="H4" s="263" t="s">
        <v>5</v>
      </c>
      <c r="I4" s="263" t="s">
        <v>6</v>
      </c>
      <c r="J4" s="263" t="s">
        <v>7</v>
      </c>
      <c r="K4" s="263"/>
      <c r="L4" s="263" t="s">
        <v>8</v>
      </c>
      <c r="M4" s="263" t="s">
        <v>9</v>
      </c>
      <c r="N4" s="263" t="s">
        <v>205</v>
      </c>
      <c r="O4" s="263" t="s">
        <v>206</v>
      </c>
      <c r="P4" s="263"/>
      <c r="Q4" s="263" t="s">
        <v>207</v>
      </c>
      <c r="R4" s="263" t="s">
        <v>224</v>
      </c>
      <c r="S4" s="263" t="s">
        <v>225</v>
      </c>
      <c r="T4" s="263" t="s">
        <v>402</v>
      </c>
      <c r="U4" s="263"/>
      <c r="V4" s="263" t="s">
        <v>403</v>
      </c>
      <c r="W4" s="263" t="s">
        <v>404</v>
      </c>
      <c r="X4" s="263" t="s">
        <v>405</v>
      </c>
      <c r="Y4" s="263" t="s">
        <v>406</v>
      </c>
      <c r="Z4" s="264"/>
    </row>
    <row r="5" spans="1:26" ht="10.5" customHeight="1" x14ac:dyDescent="0.2">
      <c r="A5" s="42"/>
      <c r="B5" s="42"/>
      <c r="C5" s="42"/>
      <c r="D5" s="42"/>
      <c r="E5" s="42"/>
      <c r="F5" s="545"/>
      <c r="G5" s="545"/>
      <c r="H5" s="545"/>
      <c r="I5" s="545"/>
      <c r="J5" s="545"/>
      <c r="K5" s="545"/>
      <c r="L5" s="2672" t="s">
        <v>407</v>
      </c>
      <c r="M5" s="2672"/>
      <c r="N5" s="2672"/>
      <c r="O5" s="2672"/>
      <c r="P5" s="545"/>
      <c r="Q5" s="545"/>
      <c r="R5" s="545"/>
      <c r="S5" s="545"/>
      <c r="T5" s="545"/>
      <c r="U5" s="545"/>
      <c r="V5" s="545"/>
      <c r="W5" s="545"/>
      <c r="X5" s="545"/>
      <c r="Y5" s="545"/>
      <c r="Z5" s="545"/>
    </row>
    <row r="6" spans="1:26" ht="10.5" customHeight="1" x14ac:dyDescent="0.2">
      <c r="A6" s="42"/>
      <c r="B6" s="42"/>
      <c r="C6" s="42"/>
      <c r="D6" s="42"/>
      <c r="E6" s="42"/>
      <c r="F6" s="2571" t="s">
        <v>408</v>
      </c>
      <c r="G6" s="2571"/>
      <c r="H6" s="2571"/>
      <c r="I6" s="2571"/>
      <c r="J6" s="2571"/>
      <c r="K6" s="545"/>
      <c r="L6" s="2571" t="s">
        <v>409</v>
      </c>
      <c r="M6" s="2571"/>
      <c r="N6" s="2571"/>
      <c r="O6" s="2571"/>
      <c r="P6" s="545"/>
      <c r="Q6" s="2662" t="s">
        <v>410</v>
      </c>
      <c r="R6" s="2662"/>
      <c r="S6" s="2662"/>
      <c r="T6" s="2662"/>
      <c r="U6" s="545"/>
      <c r="V6" s="2571" t="s">
        <v>411</v>
      </c>
      <c r="W6" s="2571"/>
      <c r="X6" s="2571"/>
      <c r="Y6" s="2571"/>
      <c r="Z6" s="525"/>
    </row>
    <row r="7" spans="1:26" ht="10.5" customHeight="1" x14ac:dyDescent="0.2">
      <c r="A7" s="42"/>
      <c r="B7" s="42"/>
      <c r="C7" s="42"/>
      <c r="D7" s="42"/>
      <c r="E7" s="42"/>
      <c r="F7" s="546"/>
      <c r="G7" s="546" t="s">
        <v>412</v>
      </c>
      <c r="H7" s="546" t="s">
        <v>413</v>
      </c>
      <c r="I7" s="546" t="s">
        <v>414</v>
      </c>
      <c r="J7" s="546"/>
      <c r="K7" s="546"/>
      <c r="L7" s="546"/>
      <c r="M7" s="546"/>
      <c r="N7" s="546"/>
      <c r="O7" s="546"/>
      <c r="P7" s="546"/>
      <c r="Q7" s="546"/>
      <c r="R7" s="546"/>
      <c r="S7" s="546"/>
      <c r="T7" s="546"/>
      <c r="U7" s="546"/>
      <c r="V7" s="546"/>
      <c r="W7" s="546"/>
      <c r="X7" s="546"/>
      <c r="Y7" s="546"/>
      <c r="Z7" s="408"/>
    </row>
    <row r="8" spans="1:26" ht="10.5" customHeight="1" x14ac:dyDescent="0.2">
      <c r="A8" s="42"/>
      <c r="B8" s="42"/>
      <c r="C8" s="42"/>
      <c r="D8" s="42"/>
      <c r="E8" s="42"/>
      <c r="F8" s="546"/>
      <c r="G8" s="546" t="s">
        <v>415</v>
      </c>
      <c r="H8" s="546" t="s">
        <v>416</v>
      </c>
      <c r="I8" s="546" t="s">
        <v>417</v>
      </c>
      <c r="J8" s="546"/>
      <c r="K8" s="547"/>
      <c r="L8" s="547"/>
      <c r="M8" s="547" t="s">
        <v>418</v>
      </c>
      <c r="N8" s="547"/>
      <c r="O8" s="547"/>
      <c r="P8" s="547"/>
      <c r="Q8" s="547"/>
      <c r="R8" s="547" t="s">
        <v>418</v>
      </c>
      <c r="S8" s="547"/>
      <c r="T8" s="547"/>
      <c r="U8" s="547"/>
      <c r="V8" s="547"/>
      <c r="W8" s="547" t="s">
        <v>418</v>
      </c>
      <c r="X8" s="547"/>
      <c r="Y8" s="546"/>
      <c r="Z8" s="408"/>
    </row>
    <row r="9" spans="1:26" ht="10.5" customHeight="1" x14ac:dyDescent="0.2">
      <c r="A9" s="42"/>
      <c r="B9" s="42"/>
      <c r="C9" s="42"/>
      <c r="D9" s="42"/>
      <c r="E9" s="42"/>
      <c r="F9" s="546" t="s">
        <v>419</v>
      </c>
      <c r="G9" s="548">
        <v>0.5</v>
      </c>
      <c r="H9" s="548">
        <v>1</v>
      </c>
      <c r="I9" s="548">
        <v>12.5</v>
      </c>
      <c r="J9" s="549">
        <v>12.5</v>
      </c>
      <c r="K9" s="2671"/>
      <c r="L9" s="2671"/>
      <c r="M9" s="547" t="s">
        <v>420</v>
      </c>
      <c r="N9" s="547"/>
      <c r="O9" s="547"/>
      <c r="P9" s="2671"/>
      <c r="Q9" s="2671"/>
      <c r="R9" s="547" t="s">
        <v>420</v>
      </c>
      <c r="S9" s="547"/>
      <c r="T9" s="547"/>
      <c r="U9" s="2671"/>
      <c r="V9" s="2671"/>
      <c r="W9" s="547" t="s">
        <v>420</v>
      </c>
      <c r="X9" s="547"/>
      <c r="Y9" s="546"/>
      <c r="Z9" s="408"/>
    </row>
    <row r="10" spans="1:26" ht="10.5" customHeight="1" x14ac:dyDescent="0.2">
      <c r="A10" s="40"/>
      <c r="B10" s="40"/>
      <c r="C10" s="40"/>
      <c r="D10" s="40"/>
      <c r="E10" s="40"/>
      <c r="F10" s="550" t="s">
        <v>421</v>
      </c>
      <c r="G10" s="550" t="s">
        <v>421</v>
      </c>
      <c r="H10" s="550" t="s">
        <v>421</v>
      </c>
      <c r="I10" s="550" t="s">
        <v>421</v>
      </c>
      <c r="J10" s="550" t="s">
        <v>421</v>
      </c>
      <c r="K10" s="551"/>
      <c r="L10" s="551" t="s">
        <v>422</v>
      </c>
      <c r="M10" s="551" t="s">
        <v>423</v>
      </c>
      <c r="N10" s="551" t="s">
        <v>424</v>
      </c>
      <c r="O10" s="552">
        <v>12.5</v>
      </c>
      <c r="P10" s="551"/>
      <c r="Q10" s="551" t="s">
        <v>422</v>
      </c>
      <c r="R10" s="551" t="s">
        <v>423</v>
      </c>
      <c r="S10" s="551" t="s">
        <v>424</v>
      </c>
      <c r="T10" s="552">
        <v>12.5</v>
      </c>
      <c r="U10" s="551"/>
      <c r="V10" s="551" t="s">
        <v>422</v>
      </c>
      <c r="W10" s="551" t="s">
        <v>423</v>
      </c>
      <c r="X10" s="551" t="s">
        <v>424</v>
      </c>
      <c r="Y10" s="553">
        <v>12.5</v>
      </c>
      <c r="Z10" s="205"/>
    </row>
    <row r="11" spans="1:26" ht="10.5" customHeight="1" x14ac:dyDescent="0.2">
      <c r="A11" s="554">
        <v>1</v>
      </c>
      <c r="B11" s="2675" t="s">
        <v>425</v>
      </c>
      <c r="C11" s="2675"/>
      <c r="D11" s="2675"/>
      <c r="E11" s="2675"/>
      <c r="F11" s="555">
        <f>F12+F19</f>
        <v>9174</v>
      </c>
      <c r="G11" s="556">
        <f>G12+G19</f>
        <v>0</v>
      </c>
      <c r="H11" s="556">
        <f>H12+H19</f>
        <v>0</v>
      </c>
      <c r="I11" s="556">
        <f>I12+I19</f>
        <v>211</v>
      </c>
      <c r="J11" s="556">
        <f>J12+J19</f>
        <v>11</v>
      </c>
      <c r="K11" s="556">
        <f t="shared" ref="K11:U11" si="0">K12+K19</f>
        <v>0</v>
      </c>
      <c r="L11" s="556">
        <f>L12+L19</f>
        <v>176</v>
      </c>
      <c r="M11" s="556">
        <f>M12+M19</f>
        <v>9220</v>
      </c>
      <c r="N11" s="556">
        <f>N12+N19</f>
        <v>0</v>
      </c>
      <c r="O11" s="556">
        <f>O12+O19</f>
        <v>0</v>
      </c>
      <c r="P11" s="556">
        <f t="shared" si="0"/>
        <v>0</v>
      </c>
      <c r="Q11" s="556">
        <f>Q12+Q19</f>
        <v>153</v>
      </c>
      <c r="R11" s="556">
        <f>R12+R19</f>
        <v>1253</v>
      </c>
      <c r="S11" s="556">
        <f>S12+S19</f>
        <v>0</v>
      </c>
      <c r="T11" s="556">
        <f>T12+T19</f>
        <v>0</v>
      </c>
      <c r="U11" s="556">
        <f t="shared" si="0"/>
        <v>0</v>
      </c>
      <c r="V11" s="556">
        <f>V12+V19</f>
        <v>12</v>
      </c>
      <c r="W11" s="556">
        <f>W12+W19</f>
        <v>100</v>
      </c>
      <c r="X11" s="556">
        <f>X12+X19</f>
        <v>0</v>
      </c>
      <c r="Y11" s="556">
        <f>Y12+Y19</f>
        <v>0</v>
      </c>
      <c r="Z11" s="539"/>
    </row>
    <row r="12" spans="1:26" ht="10.5" customHeight="1" x14ac:dyDescent="0.2">
      <c r="A12" s="557">
        <v>2</v>
      </c>
      <c r="B12" s="2673" t="s">
        <v>426</v>
      </c>
      <c r="C12" s="2673"/>
      <c r="D12" s="2673"/>
      <c r="E12" s="2673"/>
      <c r="F12" s="558">
        <f>F13+F16</f>
        <v>9174</v>
      </c>
      <c r="G12" s="559">
        <f>G13+G16</f>
        <v>0</v>
      </c>
      <c r="H12" s="559">
        <f>H13+H16</f>
        <v>0</v>
      </c>
      <c r="I12" s="559">
        <f>I13+I16</f>
        <v>211</v>
      </c>
      <c r="J12" s="559">
        <f>J13+J16</f>
        <v>11</v>
      </c>
      <c r="K12" s="559">
        <f t="shared" ref="K12:U12" si="1">K13+K16</f>
        <v>0</v>
      </c>
      <c r="L12" s="559">
        <f>L13+L16</f>
        <v>176</v>
      </c>
      <c r="M12" s="559">
        <f>M13+M16</f>
        <v>9220</v>
      </c>
      <c r="N12" s="559">
        <f>N13+N16</f>
        <v>0</v>
      </c>
      <c r="O12" s="559">
        <f>O13+O16</f>
        <v>0</v>
      </c>
      <c r="P12" s="559">
        <f t="shared" si="1"/>
        <v>0</v>
      </c>
      <c r="Q12" s="559">
        <f>Q13+Q16</f>
        <v>153</v>
      </c>
      <c r="R12" s="559">
        <f>R13+R16</f>
        <v>1253</v>
      </c>
      <c r="S12" s="559">
        <f>S13+S16</f>
        <v>0</v>
      </c>
      <c r="T12" s="559">
        <f>T13+T16</f>
        <v>0</v>
      </c>
      <c r="U12" s="559">
        <f t="shared" si="1"/>
        <v>0</v>
      </c>
      <c r="V12" s="559">
        <f>V13+V16</f>
        <v>12</v>
      </c>
      <c r="W12" s="559">
        <f>W13+W16</f>
        <v>100</v>
      </c>
      <c r="X12" s="559">
        <f>X13+X16</f>
        <v>0</v>
      </c>
      <c r="Y12" s="559">
        <f>Y13+Y16</f>
        <v>0</v>
      </c>
      <c r="Z12" s="542"/>
    </row>
    <row r="13" spans="1:26" ht="10.5" customHeight="1" x14ac:dyDescent="0.2">
      <c r="A13" s="557">
        <v>3</v>
      </c>
      <c r="B13" s="560"/>
      <c r="C13" s="2673" t="s">
        <v>427</v>
      </c>
      <c r="D13" s="2673"/>
      <c r="E13" s="2674"/>
      <c r="F13" s="561">
        <f>F14+F15</f>
        <v>9174</v>
      </c>
      <c r="G13" s="562">
        <f>G14+G15</f>
        <v>0</v>
      </c>
      <c r="H13" s="562">
        <f>H14+H15</f>
        <v>0</v>
      </c>
      <c r="I13" s="562">
        <f>I14+I15</f>
        <v>211</v>
      </c>
      <c r="J13" s="562">
        <f>J14+J15</f>
        <v>11</v>
      </c>
      <c r="K13" s="562">
        <f t="shared" ref="K13:U13" si="2">K14+K15</f>
        <v>0</v>
      </c>
      <c r="L13" s="562">
        <f>L14+L15</f>
        <v>176</v>
      </c>
      <c r="M13" s="562">
        <f>M14+M15</f>
        <v>9220</v>
      </c>
      <c r="N13" s="562">
        <f>N14+N15</f>
        <v>0</v>
      </c>
      <c r="O13" s="562">
        <f>O14+O15</f>
        <v>0</v>
      </c>
      <c r="P13" s="562">
        <f t="shared" si="2"/>
        <v>0</v>
      </c>
      <c r="Q13" s="562">
        <f>Q14+Q15</f>
        <v>153</v>
      </c>
      <c r="R13" s="562">
        <f>R14+R15</f>
        <v>1253</v>
      </c>
      <c r="S13" s="562">
        <f>S14+S15</f>
        <v>0</v>
      </c>
      <c r="T13" s="562">
        <f>T14+T15</f>
        <v>0</v>
      </c>
      <c r="U13" s="562">
        <f t="shared" si="2"/>
        <v>0</v>
      </c>
      <c r="V13" s="562">
        <f>V14+V15</f>
        <v>12</v>
      </c>
      <c r="W13" s="562">
        <f>W14+W15</f>
        <v>100</v>
      </c>
      <c r="X13" s="562">
        <f>X14+X15</f>
        <v>0</v>
      </c>
      <c r="Y13" s="562">
        <f>Y14+Y15</f>
        <v>0</v>
      </c>
      <c r="Z13" s="542"/>
    </row>
    <row r="14" spans="1:26" ht="10.5" customHeight="1" x14ac:dyDescent="0.2">
      <c r="A14" s="557">
        <v>4</v>
      </c>
      <c r="B14" s="560"/>
      <c r="C14" s="560"/>
      <c r="D14" s="2673" t="s">
        <v>428</v>
      </c>
      <c r="E14" s="2674"/>
      <c r="F14" s="561">
        <v>7134</v>
      </c>
      <c r="G14" s="562">
        <v>0</v>
      </c>
      <c r="H14" s="562">
        <v>0</v>
      </c>
      <c r="I14" s="562">
        <v>211</v>
      </c>
      <c r="J14" s="562">
        <v>11</v>
      </c>
      <c r="K14" s="562"/>
      <c r="L14" s="562">
        <v>11</v>
      </c>
      <c r="M14" s="562">
        <v>7345</v>
      </c>
      <c r="N14" s="562">
        <v>0</v>
      </c>
      <c r="O14" s="562">
        <v>0</v>
      </c>
      <c r="P14" s="562"/>
      <c r="Q14" s="562">
        <v>137</v>
      </c>
      <c r="R14" s="562">
        <v>1065</v>
      </c>
      <c r="S14" s="562">
        <v>0</v>
      </c>
      <c r="T14" s="562">
        <v>0</v>
      </c>
      <c r="U14" s="562"/>
      <c r="V14" s="562">
        <v>11</v>
      </c>
      <c r="W14" s="562">
        <v>85</v>
      </c>
      <c r="X14" s="562">
        <v>0</v>
      </c>
      <c r="Y14" s="562">
        <v>0</v>
      </c>
      <c r="Z14" s="542"/>
    </row>
    <row r="15" spans="1:26" ht="10.5" customHeight="1" x14ac:dyDescent="0.2">
      <c r="A15" s="557">
        <v>5</v>
      </c>
      <c r="B15" s="560"/>
      <c r="C15" s="560"/>
      <c r="D15" s="2673" t="s">
        <v>429</v>
      </c>
      <c r="E15" s="2674"/>
      <c r="F15" s="561">
        <v>2040</v>
      </c>
      <c r="G15" s="562">
        <v>0</v>
      </c>
      <c r="H15" s="562">
        <v>0</v>
      </c>
      <c r="I15" s="562">
        <v>0</v>
      </c>
      <c r="J15" s="562">
        <v>0</v>
      </c>
      <c r="K15" s="562"/>
      <c r="L15" s="562">
        <v>165</v>
      </c>
      <c r="M15" s="562">
        <v>1875</v>
      </c>
      <c r="N15" s="562">
        <v>0</v>
      </c>
      <c r="O15" s="562">
        <v>0</v>
      </c>
      <c r="P15" s="562"/>
      <c r="Q15" s="562">
        <v>16</v>
      </c>
      <c r="R15" s="562">
        <v>188</v>
      </c>
      <c r="S15" s="562">
        <v>0</v>
      </c>
      <c r="T15" s="562">
        <v>0</v>
      </c>
      <c r="U15" s="562"/>
      <c r="V15" s="562">
        <v>1</v>
      </c>
      <c r="W15" s="562">
        <v>15</v>
      </c>
      <c r="X15" s="562">
        <v>0</v>
      </c>
      <c r="Y15" s="562">
        <v>0</v>
      </c>
      <c r="Z15" s="542"/>
    </row>
    <row r="16" spans="1:26" ht="10.5" customHeight="1" x14ac:dyDescent="0.2">
      <c r="A16" s="557">
        <v>6</v>
      </c>
      <c r="B16" s="560"/>
      <c r="C16" s="2673" t="s">
        <v>430</v>
      </c>
      <c r="D16" s="2673"/>
      <c r="E16" s="2674"/>
      <c r="F16" s="561">
        <f>F17+F18</f>
        <v>0</v>
      </c>
      <c r="G16" s="562">
        <f>G17+G18</f>
        <v>0</v>
      </c>
      <c r="H16" s="562">
        <f>H17+H18</f>
        <v>0</v>
      </c>
      <c r="I16" s="562">
        <f>I17+I18</f>
        <v>0</v>
      </c>
      <c r="J16" s="562">
        <f>J17+J18</f>
        <v>0</v>
      </c>
      <c r="K16" s="562">
        <f t="shared" ref="K16:U16" si="3">K17+K18</f>
        <v>0</v>
      </c>
      <c r="L16" s="562">
        <f>L17+L18</f>
        <v>0</v>
      </c>
      <c r="M16" s="562">
        <f>M17+M18</f>
        <v>0</v>
      </c>
      <c r="N16" s="562">
        <f>N17+N18</f>
        <v>0</v>
      </c>
      <c r="O16" s="562">
        <f>O17+O18</f>
        <v>0</v>
      </c>
      <c r="P16" s="562">
        <f t="shared" si="3"/>
        <v>0</v>
      </c>
      <c r="Q16" s="562">
        <f>Q17+Q18</f>
        <v>0</v>
      </c>
      <c r="R16" s="562">
        <f>R17+R18</f>
        <v>0</v>
      </c>
      <c r="S16" s="562">
        <f>S17+S18</f>
        <v>0</v>
      </c>
      <c r="T16" s="562">
        <f>T17+T18</f>
        <v>0</v>
      </c>
      <c r="U16" s="562">
        <f t="shared" si="3"/>
        <v>0</v>
      </c>
      <c r="V16" s="562">
        <f>V17+V18</f>
        <v>0</v>
      </c>
      <c r="W16" s="562">
        <f>W17+W18</f>
        <v>0</v>
      </c>
      <c r="X16" s="562">
        <f>X17+X18</f>
        <v>0</v>
      </c>
      <c r="Y16" s="562">
        <f>Y17+Y18</f>
        <v>0</v>
      </c>
      <c r="Z16" s="542"/>
    </row>
    <row r="17" spans="1:26" ht="10.5" customHeight="1" x14ac:dyDescent="0.2">
      <c r="A17" s="557">
        <v>7</v>
      </c>
      <c r="B17" s="560"/>
      <c r="C17" s="560"/>
      <c r="D17" s="2673" t="s">
        <v>431</v>
      </c>
      <c r="E17" s="2674"/>
      <c r="F17" s="561">
        <v>0</v>
      </c>
      <c r="G17" s="562">
        <v>0</v>
      </c>
      <c r="H17" s="562">
        <v>0</v>
      </c>
      <c r="I17" s="562">
        <v>0</v>
      </c>
      <c r="J17" s="562">
        <v>0</v>
      </c>
      <c r="K17" s="562"/>
      <c r="L17" s="562">
        <v>0</v>
      </c>
      <c r="M17" s="562">
        <v>0</v>
      </c>
      <c r="N17" s="562">
        <v>0</v>
      </c>
      <c r="O17" s="562">
        <v>0</v>
      </c>
      <c r="P17" s="562"/>
      <c r="Q17" s="562">
        <v>0</v>
      </c>
      <c r="R17" s="562">
        <v>0</v>
      </c>
      <c r="S17" s="562">
        <v>0</v>
      </c>
      <c r="T17" s="562">
        <v>0</v>
      </c>
      <c r="U17" s="562"/>
      <c r="V17" s="562">
        <v>0</v>
      </c>
      <c r="W17" s="562">
        <v>0</v>
      </c>
      <c r="X17" s="562">
        <v>0</v>
      </c>
      <c r="Y17" s="562">
        <v>0</v>
      </c>
      <c r="Z17" s="542"/>
    </row>
    <row r="18" spans="1:26" ht="10.5" customHeight="1" x14ac:dyDescent="0.2">
      <c r="A18" s="557">
        <v>8</v>
      </c>
      <c r="B18" s="560"/>
      <c r="C18" s="560"/>
      <c r="D18" s="2673" t="s">
        <v>432</v>
      </c>
      <c r="E18" s="2674"/>
      <c r="F18" s="561">
        <v>0</v>
      </c>
      <c r="G18" s="562">
        <v>0</v>
      </c>
      <c r="H18" s="562">
        <v>0</v>
      </c>
      <c r="I18" s="562">
        <v>0</v>
      </c>
      <c r="J18" s="562">
        <v>0</v>
      </c>
      <c r="K18" s="562"/>
      <c r="L18" s="562">
        <v>0</v>
      </c>
      <c r="M18" s="562">
        <v>0</v>
      </c>
      <c r="N18" s="562">
        <v>0</v>
      </c>
      <c r="O18" s="562">
        <v>0</v>
      </c>
      <c r="P18" s="562"/>
      <c r="Q18" s="562">
        <v>0</v>
      </c>
      <c r="R18" s="562">
        <v>0</v>
      </c>
      <c r="S18" s="562">
        <v>0</v>
      </c>
      <c r="T18" s="562">
        <v>0</v>
      </c>
      <c r="U18" s="562"/>
      <c r="V18" s="562">
        <v>0</v>
      </c>
      <c r="W18" s="562">
        <v>0</v>
      </c>
      <c r="X18" s="562">
        <v>0</v>
      </c>
      <c r="Y18" s="562">
        <v>0</v>
      </c>
      <c r="Z18" s="542"/>
    </row>
    <row r="19" spans="1:26" ht="10.5" customHeight="1" x14ac:dyDescent="0.2">
      <c r="A19" s="557">
        <v>9</v>
      </c>
      <c r="B19" s="2673" t="s">
        <v>433</v>
      </c>
      <c r="C19" s="2673"/>
      <c r="D19" s="2673"/>
      <c r="E19" s="2674"/>
      <c r="F19" s="558">
        <f>F20+F23</f>
        <v>0</v>
      </c>
      <c r="G19" s="559">
        <f>G20+G23</f>
        <v>0</v>
      </c>
      <c r="H19" s="559">
        <f>H20+H23</f>
        <v>0</v>
      </c>
      <c r="I19" s="559">
        <f>I20+I23</f>
        <v>0</v>
      </c>
      <c r="J19" s="559">
        <f>J20+J23</f>
        <v>0</v>
      </c>
      <c r="K19" s="559">
        <f t="shared" ref="K19:U19" si="4">K20+K23</f>
        <v>0</v>
      </c>
      <c r="L19" s="559">
        <f>L20+L23</f>
        <v>0</v>
      </c>
      <c r="M19" s="559">
        <f>M20+M23</f>
        <v>0</v>
      </c>
      <c r="N19" s="559">
        <f>N20+N23</f>
        <v>0</v>
      </c>
      <c r="O19" s="559">
        <f>O20+O23</f>
        <v>0</v>
      </c>
      <c r="P19" s="559">
        <f t="shared" si="4"/>
        <v>0</v>
      </c>
      <c r="Q19" s="559">
        <f>Q20+Q23</f>
        <v>0</v>
      </c>
      <c r="R19" s="559">
        <f>R20+R23</f>
        <v>0</v>
      </c>
      <c r="S19" s="559">
        <f>S20+S23</f>
        <v>0</v>
      </c>
      <c r="T19" s="559">
        <f>T20+T23</f>
        <v>0</v>
      </c>
      <c r="U19" s="559">
        <f t="shared" si="4"/>
        <v>0</v>
      </c>
      <c r="V19" s="559">
        <f>V20+V23</f>
        <v>0</v>
      </c>
      <c r="W19" s="559">
        <f>W20+W23</f>
        <v>0</v>
      </c>
      <c r="X19" s="559">
        <f>X20+X23</f>
        <v>0</v>
      </c>
      <c r="Y19" s="559">
        <f>Y20+Y23</f>
        <v>0</v>
      </c>
      <c r="Z19" s="542"/>
    </row>
    <row r="20" spans="1:26" ht="10.5" customHeight="1" x14ac:dyDescent="0.2">
      <c r="A20" s="557">
        <v>10</v>
      </c>
      <c r="B20" s="560"/>
      <c r="C20" s="2673" t="s">
        <v>427</v>
      </c>
      <c r="D20" s="2673"/>
      <c r="E20" s="2674"/>
      <c r="F20" s="561">
        <f>F21+F22</f>
        <v>0</v>
      </c>
      <c r="G20" s="562">
        <f>G21+G22</f>
        <v>0</v>
      </c>
      <c r="H20" s="562">
        <f>H21+H22</f>
        <v>0</v>
      </c>
      <c r="I20" s="562">
        <f>I21+I22</f>
        <v>0</v>
      </c>
      <c r="J20" s="562">
        <f>J21+J22</f>
        <v>0</v>
      </c>
      <c r="K20" s="562">
        <f t="shared" ref="K20:U20" si="5">K21+K22</f>
        <v>0</v>
      </c>
      <c r="L20" s="562">
        <f>L21+L22</f>
        <v>0</v>
      </c>
      <c r="M20" s="562">
        <f>M21+M22</f>
        <v>0</v>
      </c>
      <c r="N20" s="562">
        <f>N21+N22</f>
        <v>0</v>
      </c>
      <c r="O20" s="562">
        <f>O21+O22</f>
        <v>0</v>
      </c>
      <c r="P20" s="562">
        <f t="shared" si="5"/>
        <v>0</v>
      </c>
      <c r="Q20" s="562">
        <f>Q21+Q22</f>
        <v>0</v>
      </c>
      <c r="R20" s="562">
        <f>R21+R22</f>
        <v>0</v>
      </c>
      <c r="S20" s="562">
        <f>S21+S22</f>
        <v>0</v>
      </c>
      <c r="T20" s="562">
        <f>T21+T22</f>
        <v>0</v>
      </c>
      <c r="U20" s="562">
        <f t="shared" si="5"/>
        <v>0</v>
      </c>
      <c r="V20" s="562">
        <f>V21+V22</f>
        <v>0</v>
      </c>
      <c r="W20" s="562">
        <f>W21+W22</f>
        <v>0</v>
      </c>
      <c r="X20" s="562">
        <f>X21+X22</f>
        <v>0</v>
      </c>
      <c r="Y20" s="562">
        <f>Y21+Y22</f>
        <v>0</v>
      </c>
      <c r="Z20" s="542"/>
    </row>
    <row r="21" spans="1:26" ht="10.5" customHeight="1" x14ac:dyDescent="0.2">
      <c r="A21" s="557">
        <v>11</v>
      </c>
      <c r="B21" s="560"/>
      <c r="C21" s="560"/>
      <c r="D21" s="2673" t="s">
        <v>428</v>
      </c>
      <c r="E21" s="2674"/>
      <c r="F21" s="561">
        <v>0</v>
      </c>
      <c r="G21" s="562">
        <v>0</v>
      </c>
      <c r="H21" s="562">
        <v>0</v>
      </c>
      <c r="I21" s="562">
        <v>0</v>
      </c>
      <c r="J21" s="562">
        <v>0</v>
      </c>
      <c r="K21" s="562"/>
      <c r="L21" s="562">
        <v>0</v>
      </c>
      <c r="M21" s="562">
        <v>0</v>
      </c>
      <c r="N21" s="562">
        <v>0</v>
      </c>
      <c r="O21" s="562">
        <v>0</v>
      </c>
      <c r="P21" s="562"/>
      <c r="Q21" s="562">
        <v>0</v>
      </c>
      <c r="R21" s="562">
        <v>0</v>
      </c>
      <c r="S21" s="562">
        <v>0</v>
      </c>
      <c r="T21" s="562">
        <v>0</v>
      </c>
      <c r="U21" s="562"/>
      <c r="V21" s="562">
        <v>0</v>
      </c>
      <c r="W21" s="562">
        <v>0</v>
      </c>
      <c r="X21" s="562">
        <v>0</v>
      </c>
      <c r="Y21" s="562">
        <v>0</v>
      </c>
      <c r="Z21" s="542"/>
    </row>
    <row r="22" spans="1:26" ht="10.5" customHeight="1" x14ac:dyDescent="0.2">
      <c r="A22" s="557">
        <v>12</v>
      </c>
      <c r="B22" s="560"/>
      <c r="C22" s="560"/>
      <c r="D22" s="2673" t="s">
        <v>429</v>
      </c>
      <c r="E22" s="2674"/>
      <c r="F22" s="561">
        <v>0</v>
      </c>
      <c r="G22" s="562">
        <v>0</v>
      </c>
      <c r="H22" s="562">
        <v>0</v>
      </c>
      <c r="I22" s="562">
        <v>0</v>
      </c>
      <c r="J22" s="562">
        <v>0</v>
      </c>
      <c r="K22" s="562"/>
      <c r="L22" s="562">
        <v>0</v>
      </c>
      <c r="M22" s="562">
        <v>0</v>
      </c>
      <c r="N22" s="562">
        <v>0</v>
      </c>
      <c r="O22" s="562">
        <v>0</v>
      </c>
      <c r="P22" s="562"/>
      <c r="Q22" s="562">
        <v>0</v>
      </c>
      <c r="R22" s="562">
        <v>0</v>
      </c>
      <c r="S22" s="562">
        <v>0</v>
      </c>
      <c r="T22" s="562">
        <v>0</v>
      </c>
      <c r="U22" s="562"/>
      <c r="V22" s="562">
        <v>0</v>
      </c>
      <c r="W22" s="562">
        <v>0</v>
      </c>
      <c r="X22" s="562">
        <v>0</v>
      </c>
      <c r="Y22" s="562">
        <v>0</v>
      </c>
      <c r="Z22" s="542"/>
    </row>
    <row r="23" spans="1:26" ht="10.5" customHeight="1" x14ac:dyDescent="0.2">
      <c r="A23" s="557">
        <v>13</v>
      </c>
      <c r="B23" s="560"/>
      <c r="C23" s="2673" t="s">
        <v>430</v>
      </c>
      <c r="D23" s="2673"/>
      <c r="E23" s="2674"/>
      <c r="F23" s="561">
        <f>F24+F25</f>
        <v>0</v>
      </c>
      <c r="G23" s="562">
        <f>G24+G25</f>
        <v>0</v>
      </c>
      <c r="H23" s="562">
        <f>H24+H25</f>
        <v>0</v>
      </c>
      <c r="I23" s="562">
        <f>I24+I25</f>
        <v>0</v>
      </c>
      <c r="J23" s="562">
        <f>J24+J25</f>
        <v>0</v>
      </c>
      <c r="K23" s="562">
        <f t="shared" ref="K23:U23" si="6">K24+K25</f>
        <v>0</v>
      </c>
      <c r="L23" s="562">
        <f>L24+L25</f>
        <v>0</v>
      </c>
      <c r="M23" s="562">
        <f>M24+M25</f>
        <v>0</v>
      </c>
      <c r="N23" s="562">
        <f>N24+N25</f>
        <v>0</v>
      </c>
      <c r="O23" s="562">
        <f>O24+O25</f>
        <v>0</v>
      </c>
      <c r="P23" s="562">
        <f t="shared" si="6"/>
        <v>0</v>
      </c>
      <c r="Q23" s="562">
        <f>Q24+Q25</f>
        <v>0</v>
      </c>
      <c r="R23" s="562">
        <f>R24+R25</f>
        <v>0</v>
      </c>
      <c r="S23" s="562">
        <f>S24+S25</f>
        <v>0</v>
      </c>
      <c r="T23" s="562">
        <f>T24+T25</f>
        <v>0</v>
      </c>
      <c r="U23" s="562">
        <f t="shared" si="6"/>
        <v>0</v>
      </c>
      <c r="V23" s="562">
        <f>V24+V25</f>
        <v>0</v>
      </c>
      <c r="W23" s="562">
        <f>W24+W25</f>
        <v>0</v>
      </c>
      <c r="X23" s="562">
        <f>X24+X25</f>
        <v>0</v>
      </c>
      <c r="Y23" s="562">
        <f>Y24+Y25</f>
        <v>0</v>
      </c>
      <c r="Z23" s="542"/>
    </row>
    <row r="24" spans="1:26" ht="10.5" customHeight="1" x14ac:dyDescent="0.2">
      <c r="A24" s="557">
        <v>14</v>
      </c>
      <c r="B24" s="560"/>
      <c r="C24" s="560"/>
      <c r="D24" s="2673" t="s">
        <v>431</v>
      </c>
      <c r="E24" s="2674"/>
      <c r="F24" s="561">
        <v>0</v>
      </c>
      <c r="G24" s="562">
        <v>0</v>
      </c>
      <c r="H24" s="562">
        <v>0</v>
      </c>
      <c r="I24" s="562">
        <v>0</v>
      </c>
      <c r="J24" s="562">
        <v>0</v>
      </c>
      <c r="K24" s="562"/>
      <c r="L24" s="562">
        <v>0</v>
      </c>
      <c r="M24" s="562">
        <v>0</v>
      </c>
      <c r="N24" s="562">
        <v>0</v>
      </c>
      <c r="O24" s="562">
        <v>0</v>
      </c>
      <c r="P24" s="562"/>
      <c r="Q24" s="562">
        <v>0</v>
      </c>
      <c r="R24" s="562">
        <v>0</v>
      </c>
      <c r="S24" s="562">
        <v>0</v>
      </c>
      <c r="T24" s="562">
        <v>0</v>
      </c>
      <c r="U24" s="562"/>
      <c r="V24" s="562">
        <v>0</v>
      </c>
      <c r="W24" s="562">
        <v>0</v>
      </c>
      <c r="X24" s="562">
        <v>0</v>
      </c>
      <c r="Y24" s="562">
        <v>0</v>
      </c>
      <c r="Z24" s="542"/>
    </row>
    <row r="25" spans="1:26" ht="10.5" customHeight="1" thickBot="1" x14ac:dyDescent="0.25">
      <c r="A25" s="521">
        <v>15</v>
      </c>
      <c r="B25" s="493"/>
      <c r="C25" s="493"/>
      <c r="D25" s="2398" t="s">
        <v>432</v>
      </c>
      <c r="E25" s="2398"/>
      <c r="F25" s="563">
        <v>0</v>
      </c>
      <c r="G25" s="564">
        <v>0</v>
      </c>
      <c r="H25" s="564">
        <v>0</v>
      </c>
      <c r="I25" s="564">
        <v>0</v>
      </c>
      <c r="J25" s="564">
        <v>0</v>
      </c>
      <c r="K25" s="564"/>
      <c r="L25" s="564">
        <v>0</v>
      </c>
      <c r="M25" s="564">
        <v>0</v>
      </c>
      <c r="N25" s="564">
        <v>0</v>
      </c>
      <c r="O25" s="564">
        <v>0</v>
      </c>
      <c r="P25" s="564"/>
      <c r="Q25" s="564">
        <v>0</v>
      </c>
      <c r="R25" s="564">
        <v>0</v>
      </c>
      <c r="S25" s="564">
        <v>0</v>
      </c>
      <c r="T25" s="564">
        <v>0</v>
      </c>
      <c r="U25" s="564"/>
      <c r="V25" s="564">
        <v>0</v>
      </c>
      <c r="W25" s="564">
        <v>0</v>
      </c>
      <c r="X25" s="564">
        <v>0</v>
      </c>
      <c r="Y25" s="564">
        <v>0</v>
      </c>
      <c r="Z25" s="543"/>
    </row>
    <row r="26" spans="1:26" ht="10.5" customHeight="1"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0.5" customHeight="1" x14ac:dyDescent="0.2">
      <c r="A27" s="2506" t="s">
        <v>1</v>
      </c>
      <c r="B27" s="2506"/>
      <c r="C27" s="2506"/>
      <c r="D27" s="2506"/>
      <c r="E27" s="2506"/>
      <c r="F27" s="2509" t="s">
        <v>2</v>
      </c>
      <c r="G27" s="2510"/>
      <c r="H27" s="2510"/>
      <c r="I27" s="2510"/>
      <c r="J27" s="2510"/>
      <c r="K27" s="2510"/>
      <c r="L27" s="2510"/>
      <c r="M27" s="2510"/>
      <c r="N27" s="2510"/>
      <c r="O27" s="2510"/>
      <c r="P27" s="2510"/>
      <c r="Q27" s="2510"/>
      <c r="R27" s="2510"/>
      <c r="S27" s="2510"/>
      <c r="T27" s="2510"/>
      <c r="U27" s="2510"/>
      <c r="V27" s="2510"/>
      <c r="W27" s="2510"/>
      <c r="X27" s="2510"/>
      <c r="Y27" s="2510"/>
      <c r="Z27" s="2511"/>
    </row>
    <row r="28" spans="1:26" ht="10.5" customHeight="1" x14ac:dyDescent="0.2">
      <c r="A28" s="42"/>
      <c r="B28" s="42"/>
      <c r="C28" s="42"/>
      <c r="D28" s="42"/>
      <c r="E28" s="42"/>
      <c r="F28" s="263" t="s">
        <v>3</v>
      </c>
      <c r="G28" s="263" t="s">
        <v>4</v>
      </c>
      <c r="H28" s="263" t="s">
        <v>5</v>
      </c>
      <c r="I28" s="263" t="s">
        <v>6</v>
      </c>
      <c r="J28" s="263" t="s">
        <v>7</v>
      </c>
      <c r="K28" s="263"/>
      <c r="L28" s="263" t="s">
        <v>8</v>
      </c>
      <c r="M28" s="263" t="s">
        <v>9</v>
      </c>
      <c r="N28" s="263" t="s">
        <v>205</v>
      </c>
      <c r="O28" s="263" t="s">
        <v>206</v>
      </c>
      <c r="P28" s="263"/>
      <c r="Q28" s="263" t="s">
        <v>207</v>
      </c>
      <c r="R28" s="263" t="s">
        <v>224</v>
      </c>
      <c r="S28" s="263" t="s">
        <v>225</v>
      </c>
      <c r="T28" s="263" t="s">
        <v>402</v>
      </c>
      <c r="U28" s="263"/>
      <c r="V28" s="263" t="s">
        <v>403</v>
      </c>
      <c r="W28" s="263" t="s">
        <v>404</v>
      </c>
      <c r="X28" s="263" t="s">
        <v>405</v>
      </c>
      <c r="Y28" s="263" t="s">
        <v>406</v>
      </c>
      <c r="Z28" s="264"/>
    </row>
    <row r="29" spans="1:26" ht="10.5" customHeight="1" x14ac:dyDescent="0.2">
      <c r="A29" s="42"/>
      <c r="B29" s="42"/>
      <c r="C29" s="42"/>
      <c r="D29" s="42"/>
      <c r="E29" s="42"/>
      <c r="F29" s="545"/>
      <c r="G29" s="545"/>
      <c r="H29" s="545"/>
      <c r="I29" s="545"/>
      <c r="J29" s="545"/>
      <c r="K29" s="545"/>
      <c r="L29" s="2672" t="s">
        <v>407</v>
      </c>
      <c r="M29" s="2672"/>
      <c r="N29" s="2672"/>
      <c r="O29" s="2672"/>
      <c r="P29" s="545"/>
      <c r="Q29" s="545"/>
      <c r="R29" s="545"/>
      <c r="S29" s="545"/>
      <c r="T29" s="545"/>
      <c r="U29" s="545"/>
      <c r="V29" s="545"/>
      <c r="W29" s="545"/>
      <c r="X29" s="545"/>
      <c r="Y29" s="545"/>
      <c r="Z29" s="545"/>
    </row>
    <row r="30" spans="1:26" ht="10.5" customHeight="1" x14ac:dyDescent="0.2">
      <c r="A30" s="42"/>
      <c r="B30" s="42"/>
      <c r="C30" s="42"/>
      <c r="D30" s="42"/>
      <c r="E30" s="42"/>
      <c r="F30" s="2571" t="s">
        <v>408</v>
      </c>
      <c r="G30" s="2571"/>
      <c r="H30" s="2571"/>
      <c r="I30" s="2571"/>
      <c r="J30" s="2571"/>
      <c r="K30" s="545"/>
      <c r="L30" s="2571" t="s">
        <v>409</v>
      </c>
      <c r="M30" s="2571"/>
      <c r="N30" s="2571"/>
      <c r="O30" s="2571"/>
      <c r="P30" s="545"/>
      <c r="Q30" s="2662" t="s">
        <v>410</v>
      </c>
      <c r="R30" s="2662"/>
      <c r="S30" s="2662"/>
      <c r="T30" s="2662"/>
      <c r="U30" s="545"/>
      <c r="V30" s="2571" t="s">
        <v>411</v>
      </c>
      <c r="W30" s="2571"/>
      <c r="X30" s="2571"/>
      <c r="Y30" s="2571"/>
      <c r="Z30" s="525"/>
    </row>
    <row r="31" spans="1:26" ht="10.5" customHeight="1" x14ac:dyDescent="0.2">
      <c r="A31" s="42"/>
      <c r="B31" s="42"/>
      <c r="C31" s="42"/>
      <c r="D31" s="42"/>
      <c r="E31" s="42"/>
      <c r="F31" s="546"/>
      <c r="G31" s="546" t="s">
        <v>412</v>
      </c>
      <c r="H31" s="546" t="s">
        <v>413</v>
      </c>
      <c r="I31" s="546" t="s">
        <v>414</v>
      </c>
      <c r="J31" s="546"/>
      <c r="K31" s="546"/>
      <c r="L31" s="546"/>
      <c r="M31" s="546"/>
      <c r="N31" s="546"/>
      <c r="O31" s="546"/>
      <c r="P31" s="546"/>
      <c r="Q31" s="546"/>
      <c r="R31" s="546"/>
      <c r="S31" s="546"/>
      <c r="T31" s="546"/>
      <c r="U31" s="546"/>
      <c r="V31" s="546"/>
      <c r="W31" s="546"/>
      <c r="X31" s="546"/>
      <c r="Y31" s="546"/>
      <c r="Z31" s="408"/>
    </row>
    <row r="32" spans="1:26" ht="10.5" customHeight="1" x14ac:dyDescent="0.2">
      <c r="A32" s="42"/>
      <c r="B32" s="42"/>
      <c r="C32" s="42"/>
      <c r="D32" s="42"/>
      <c r="E32" s="42"/>
      <c r="F32" s="546"/>
      <c r="G32" s="546" t="s">
        <v>415</v>
      </c>
      <c r="H32" s="546" t="s">
        <v>416</v>
      </c>
      <c r="I32" s="546" t="s">
        <v>417</v>
      </c>
      <c r="J32" s="546"/>
      <c r="K32" s="547"/>
      <c r="L32" s="547"/>
      <c r="M32" s="547" t="s">
        <v>418</v>
      </c>
      <c r="N32" s="547"/>
      <c r="O32" s="547"/>
      <c r="P32" s="547"/>
      <c r="Q32" s="547"/>
      <c r="R32" s="547" t="s">
        <v>418</v>
      </c>
      <c r="S32" s="547"/>
      <c r="T32" s="547"/>
      <c r="U32" s="547"/>
      <c r="V32" s="547"/>
      <c r="W32" s="547" t="s">
        <v>418</v>
      </c>
      <c r="X32" s="547"/>
      <c r="Y32" s="546"/>
      <c r="Z32" s="408"/>
    </row>
    <row r="33" spans="1:26" ht="10.5" customHeight="1" x14ac:dyDescent="0.2">
      <c r="A33" s="42"/>
      <c r="B33" s="42"/>
      <c r="C33" s="42"/>
      <c r="D33" s="42"/>
      <c r="E33" s="42"/>
      <c r="F33" s="546" t="s">
        <v>419</v>
      </c>
      <c r="G33" s="548">
        <v>0.5</v>
      </c>
      <c r="H33" s="548">
        <v>1</v>
      </c>
      <c r="I33" s="548">
        <v>12.5</v>
      </c>
      <c r="J33" s="549">
        <v>12.5</v>
      </c>
      <c r="K33" s="2671"/>
      <c r="L33" s="2671"/>
      <c r="M33" s="547" t="s">
        <v>420</v>
      </c>
      <c r="N33" s="547"/>
      <c r="O33" s="547"/>
      <c r="P33" s="2671"/>
      <c r="Q33" s="2671"/>
      <c r="R33" s="547" t="s">
        <v>420</v>
      </c>
      <c r="S33" s="547"/>
      <c r="T33" s="547"/>
      <c r="U33" s="2671"/>
      <c r="V33" s="2671"/>
      <c r="W33" s="547" t="s">
        <v>420</v>
      </c>
      <c r="X33" s="547"/>
      <c r="Y33" s="546"/>
      <c r="Z33" s="408"/>
    </row>
    <row r="34" spans="1:26" ht="10.5" customHeight="1" x14ac:dyDescent="0.2">
      <c r="A34" s="40"/>
      <c r="B34" s="40"/>
      <c r="C34" s="40"/>
      <c r="D34" s="40"/>
      <c r="E34" s="40"/>
      <c r="F34" s="550" t="s">
        <v>421</v>
      </c>
      <c r="G34" s="550" t="s">
        <v>421</v>
      </c>
      <c r="H34" s="550" t="s">
        <v>421</v>
      </c>
      <c r="I34" s="550" t="s">
        <v>421</v>
      </c>
      <c r="J34" s="550" t="s">
        <v>421</v>
      </c>
      <c r="K34" s="551"/>
      <c r="L34" s="551" t="s">
        <v>422</v>
      </c>
      <c r="M34" s="551" t="s">
        <v>423</v>
      </c>
      <c r="N34" s="551" t="s">
        <v>424</v>
      </c>
      <c r="O34" s="552">
        <v>12.5</v>
      </c>
      <c r="P34" s="551"/>
      <c r="Q34" s="551" t="s">
        <v>422</v>
      </c>
      <c r="R34" s="551" t="s">
        <v>423</v>
      </c>
      <c r="S34" s="551" t="s">
        <v>424</v>
      </c>
      <c r="T34" s="552">
        <v>12.5</v>
      </c>
      <c r="U34" s="551"/>
      <c r="V34" s="551" t="s">
        <v>422</v>
      </c>
      <c r="W34" s="551" t="s">
        <v>423</v>
      </c>
      <c r="X34" s="551" t="s">
        <v>424</v>
      </c>
      <c r="Y34" s="553">
        <v>12.5</v>
      </c>
      <c r="Z34" s="205"/>
    </row>
    <row r="35" spans="1:26" ht="10.5" customHeight="1" x14ac:dyDescent="0.2">
      <c r="A35" s="554">
        <v>1</v>
      </c>
      <c r="B35" s="2675" t="s">
        <v>425</v>
      </c>
      <c r="C35" s="2675"/>
      <c r="D35" s="2675"/>
      <c r="E35" s="2675"/>
      <c r="F35" s="555">
        <f>F36+F43</f>
        <v>9364</v>
      </c>
      <c r="G35" s="556">
        <f>G36+G43</f>
        <v>0</v>
      </c>
      <c r="H35" s="556">
        <f t="shared" ref="H35" si="7">H36+H43</f>
        <v>0</v>
      </c>
      <c r="I35" s="556">
        <f t="shared" ref="I35" si="8">I36+I43</f>
        <v>211</v>
      </c>
      <c r="J35" s="556">
        <f t="shared" ref="J35" si="9">J36+J43</f>
        <v>0</v>
      </c>
      <c r="K35" s="556">
        <f t="shared" ref="K35" si="10">K36+K43</f>
        <v>0</v>
      </c>
      <c r="L35" s="556">
        <f t="shared" ref="L35" si="11">L36+L43</f>
        <v>636</v>
      </c>
      <c r="M35" s="556">
        <f t="shared" ref="M35" si="12">M36+M43</f>
        <v>8939</v>
      </c>
      <c r="N35" s="556">
        <f t="shared" ref="N35" si="13">N36+N43</f>
        <v>0</v>
      </c>
      <c r="O35" s="556">
        <f t="shared" ref="O35" si="14">O36+O43</f>
        <v>0</v>
      </c>
      <c r="P35" s="556">
        <f t="shared" ref="P35" si="15">P36+P43</f>
        <v>0</v>
      </c>
      <c r="Q35" s="556">
        <f t="shared" ref="Q35" si="16">Q36+Q43</f>
        <v>87</v>
      </c>
      <c r="R35" s="556">
        <f t="shared" ref="R35" si="17">R36+R43</f>
        <v>1182</v>
      </c>
      <c r="S35" s="556">
        <f t="shared" ref="S35" si="18">S36+S43</f>
        <v>0</v>
      </c>
      <c r="T35" s="556">
        <f t="shared" ref="T35" si="19">T36+T43</f>
        <v>0</v>
      </c>
      <c r="U35" s="556">
        <f t="shared" ref="U35" si="20">U36+U43</f>
        <v>0</v>
      </c>
      <c r="V35" s="556">
        <f t="shared" ref="V35" si="21">V36+V43</f>
        <v>7</v>
      </c>
      <c r="W35" s="556">
        <f t="shared" ref="W35" si="22">W36+W43</f>
        <v>95</v>
      </c>
      <c r="X35" s="556">
        <f t="shared" ref="X35" si="23">X36+X43</f>
        <v>0</v>
      </c>
      <c r="Y35" s="556">
        <f t="shared" ref="Y35" si="24">Y36+Y43</f>
        <v>0</v>
      </c>
      <c r="Z35" s="539"/>
    </row>
    <row r="36" spans="1:26" ht="10.5" customHeight="1" x14ac:dyDescent="0.2">
      <c r="A36" s="557">
        <v>2</v>
      </c>
      <c r="B36" s="2673" t="s">
        <v>426</v>
      </c>
      <c r="C36" s="2673"/>
      <c r="D36" s="2673"/>
      <c r="E36" s="2673"/>
      <c r="F36" s="558">
        <f>F37+F40</f>
        <v>9364</v>
      </c>
      <c r="G36" s="559">
        <f>G37+G40</f>
        <v>0</v>
      </c>
      <c r="H36" s="559">
        <f t="shared" ref="H36" si="25">H37+H40</f>
        <v>0</v>
      </c>
      <c r="I36" s="559">
        <f t="shared" ref="I36" si="26">I37+I40</f>
        <v>211</v>
      </c>
      <c r="J36" s="559">
        <f t="shared" ref="J36" si="27">J37+J40</f>
        <v>0</v>
      </c>
      <c r="K36" s="559">
        <f t="shared" ref="K36" si="28">K37+K40</f>
        <v>0</v>
      </c>
      <c r="L36" s="559">
        <f t="shared" ref="L36" si="29">L37+L40</f>
        <v>636</v>
      </c>
      <c r="M36" s="559">
        <f t="shared" ref="M36" si="30">M37+M40</f>
        <v>8939</v>
      </c>
      <c r="N36" s="559">
        <f t="shared" ref="N36" si="31">N37+N40</f>
        <v>0</v>
      </c>
      <c r="O36" s="559">
        <f t="shared" ref="O36" si="32">O37+O40</f>
        <v>0</v>
      </c>
      <c r="P36" s="559">
        <f t="shared" ref="P36" si="33">P37+P40</f>
        <v>0</v>
      </c>
      <c r="Q36" s="559">
        <f t="shared" ref="Q36" si="34">Q37+Q40</f>
        <v>87</v>
      </c>
      <c r="R36" s="559">
        <f t="shared" ref="R36" si="35">R37+R40</f>
        <v>1182</v>
      </c>
      <c r="S36" s="559">
        <f t="shared" ref="S36" si="36">S37+S40</f>
        <v>0</v>
      </c>
      <c r="T36" s="559">
        <f t="shared" ref="T36" si="37">T37+T40</f>
        <v>0</v>
      </c>
      <c r="U36" s="559">
        <f t="shared" ref="U36" si="38">U37+U40</f>
        <v>0</v>
      </c>
      <c r="V36" s="559">
        <f t="shared" ref="V36" si="39">V37+V40</f>
        <v>7</v>
      </c>
      <c r="W36" s="559">
        <f t="shared" ref="W36" si="40">W37+W40</f>
        <v>95</v>
      </c>
      <c r="X36" s="559">
        <f t="shared" ref="X36" si="41">X37+X40</f>
        <v>0</v>
      </c>
      <c r="Y36" s="559">
        <f t="shared" ref="Y36" si="42">Y37+Y40</f>
        <v>0</v>
      </c>
      <c r="Z36" s="542"/>
    </row>
    <row r="37" spans="1:26" ht="10.5" customHeight="1" x14ac:dyDescent="0.2">
      <c r="A37" s="557">
        <v>3</v>
      </c>
      <c r="B37" s="560"/>
      <c r="C37" s="2673" t="s">
        <v>427</v>
      </c>
      <c r="D37" s="2673"/>
      <c r="E37" s="2674"/>
      <c r="F37" s="561">
        <f>F38+F39</f>
        <v>9364</v>
      </c>
      <c r="G37" s="562">
        <f>G38+G39</f>
        <v>0</v>
      </c>
      <c r="H37" s="562">
        <f t="shared" ref="H37" si="43">H38+H39</f>
        <v>0</v>
      </c>
      <c r="I37" s="562">
        <f t="shared" ref="I37" si="44">I38+I39</f>
        <v>211</v>
      </c>
      <c r="J37" s="562">
        <f t="shared" ref="J37" si="45">J38+J39</f>
        <v>0</v>
      </c>
      <c r="K37" s="562">
        <f t="shared" ref="K37" si="46">K38+K39</f>
        <v>0</v>
      </c>
      <c r="L37" s="562">
        <f t="shared" ref="L37" si="47">L38+L39</f>
        <v>636</v>
      </c>
      <c r="M37" s="562">
        <f t="shared" ref="M37" si="48">M38+M39</f>
        <v>8939</v>
      </c>
      <c r="N37" s="562">
        <f t="shared" ref="N37" si="49">N38+N39</f>
        <v>0</v>
      </c>
      <c r="O37" s="562">
        <f t="shared" ref="O37" si="50">O38+O39</f>
        <v>0</v>
      </c>
      <c r="P37" s="562">
        <f t="shared" ref="P37" si="51">P38+P39</f>
        <v>0</v>
      </c>
      <c r="Q37" s="562">
        <f t="shared" ref="Q37" si="52">Q38+Q39</f>
        <v>87</v>
      </c>
      <c r="R37" s="562">
        <f t="shared" ref="R37" si="53">R38+R39</f>
        <v>1182</v>
      </c>
      <c r="S37" s="562">
        <f t="shared" ref="S37" si="54">S38+S39</f>
        <v>0</v>
      </c>
      <c r="T37" s="562">
        <f t="shared" ref="T37" si="55">T38+T39</f>
        <v>0</v>
      </c>
      <c r="U37" s="562">
        <f t="shared" ref="U37" si="56">U38+U39</f>
        <v>0</v>
      </c>
      <c r="V37" s="562">
        <f t="shared" ref="V37" si="57">V38+V39</f>
        <v>7</v>
      </c>
      <c r="W37" s="562">
        <f t="shared" ref="W37" si="58">W38+W39</f>
        <v>95</v>
      </c>
      <c r="X37" s="562">
        <f t="shared" ref="X37" si="59">X38+X39</f>
        <v>0</v>
      </c>
      <c r="Y37" s="562">
        <f t="shared" ref="Y37" si="60">Y38+Y39</f>
        <v>0</v>
      </c>
      <c r="Z37" s="542"/>
    </row>
    <row r="38" spans="1:26" ht="10.5" customHeight="1" x14ac:dyDescent="0.2">
      <c r="A38" s="557">
        <v>4</v>
      </c>
      <c r="B38" s="560"/>
      <c r="C38" s="560"/>
      <c r="D38" s="2673" t="s">
        <v>428</v>
      </c>
      <c r="E38" s="2674"/>
      <c r="F38" s="561">
        <v>6568</v>
      </c>
      <c r="G38" s="562">
        <v>0</v>
      </c>
      <c r="H38" s="562">
        <v>0</v>
      </c>
      <c r="I38" s="562">
        <v>211</v>
      </c>
      <c r="J38" s="562">
        <v>0</v>
      </c>
      <c r="K38" s="562"/>
      <c r="L38" s="562">
        <v>0</v>
      </c>
      <c r="M38" s="562">
        <v>6779</v>
      </c>
      <c r="N38" s="562">
        <v>0</v>
      </c>
      <c r="O38" s="562">
        <v>0</v>
      </c>
      <c r="P38" s="562"/>
      <c r="Q38" s="562">
        <v>0</v>
      </c>
      <c r="R38" s="562">
        <v>966</v>
      </c>
      <c r="S38" s="562">
        <v>0</v>
      </c>
      <c r="T38" s="562">
        <v>0</v>
      </c>
      <c r="U38" s="562"/>
      <c r="V38" s="562">
        <v>0</v>
      </c>
      <c r="W38" s="562">
        <v>78</v>
      </c>
      <c r="X38" s="562">
        <v>0</v>
      </c>
      <c r="Y38" s="562">
        <v>0</v>
      </c>
      <c r="Z38" s="542"/>
    </row>
    <row r="39" spans="1:26" ht="10.5" customHeight="1" x14ac:dyDescent="0.2">
      <c r="A39" s="557">
        <v>5</v>
      </c>
      <c r="B39" s="560"/>
      <c r="C39" s="560"/>
      <c r="D39" s="2673" t="s">
        <v>429</v>
      </c>
      <c r="E39" s="2674"/>
      <c r="F39" s="561">
        <v>2796</v>
      </c>
      <c r="G39" s="562">
        <v>0</v>
      </c>
      <c r="H39" s="562">
        <v>0</v>
      </c>
      <c r="I39" s="562">
        <v>0</v>
      </c>
      <c r="J39" s="562">
        <v>0</v>
      </c>
      <c r="K39" s="562"/>
      <c r="L39" s="562">
        <v>636</v>
      </c>
      <c r="M39" s="562">
        <v>2160</v>
      </c>
      <c r="N39" s="562">
        <v>0</v>
      </c>
      <c r="O39" s="562">
        <v>0</v>
      </c>
      <c r="P39" s="562"/>
      <c r="Q39" s="562">
        <v>87</v>
      </c>
      <c r="R39" s="562">
        <v>216</v>
      </c>
      <c r="S39" s="562">
        <v>0</v>
      </c>
      <c r="T39" s="562">
        <v>0</v>
      </c>
      <c r="U39" s="562"/>
      <c r="V39" s="562">
        <v>7</v>
      </c>
      <c r="W39" s="562">
        <v>17</v>
      </c>
      <c r="X39" s="562">
        <v>0</v>
      </c>
      <c r="Y39" s="562">
        <v>0</v>
      </c>
      <c r="Z39" s="542"/>
    </row>
    <row r="40" spans="1:26" ht="10.5" customHeight="1" x14ac:dyDescent="0.2">
      <c r="A40" s="557">
        <v>6</v>
      </c>
      <c r="B40" s="560"/>
      <c r="C40" s="2673" t="s">
        <v>430</v>
      </c>
      <c r="D40" s="2673"/>
      <c r="E40" s="2674"/>
      <c r="F40" s="561">
        <f>F41+F42</f>
        <v>0</v>
      </c>
      <c r="G40" s="562">
        <f>G41+G42</f>
        <v>0</v>
      </c>
      <c r="H40" s="562">
        <f t="shared" ref="H40" si="61">H41+H42</f>
        <v>0</v>
      </c>
      <c r="I40" s="562">
        <f t="shared" ref="I40" si="62">I41+I42</f>
        <v>0</v>
      </c>
      <c r="J40" s="562">
        <f t="shared" ref="J40" si="63">J41+J42</f>
        <v>0</v>
      </c>
      <c r="K40" s="562">
        <f t="shared" ref="K40" si="64">K41+K42</f>
        <v>0</v>
      </c>
      <c r="L40" s="562">
        <f t="shared" ref="L40" si="65">L41+L42</f>
        <v>0</v>
      </c>
      <c r="M40" s="562">
        <f t="shared" ref="M40" si="66">M41+M42</f>
        <v>0</v>
      </c>
      <c r="N40" s="562">
        <f t="shared" ref="N40" si="67">N41+N42</f>
        <v>0</v>
      </c>
      <c r="O40" s="562">
        <f t="shared" ref="O40" si="68">O41+O42</f>
        <v>0</v>
      </c>
      <c r="P40" s="562">
        <f t="shared" ref="P40" si="69">P41+P42</f>
        <v>0</v>
      </c>
      <c r="Q40" s="562">
        <f t="shared" ref="Q40" si="70">Q41+Q42</f>
        <v>0</v>
      </c>
      <c r="R40" s="562">
        <f t="shared" ref="R40" si="71">R41+R42</f>
        <v>0</v>
      </c>
      <c r="S40" s="562">
        <f t="shared" ref="S40" si="72">S41+S42</f>
        <v>0</v>
      </c>
      <c r="T40" s="562">
        <f t="shared" ref="T40" si="73">T41+T42</f>
        <v>0</v>
      </c>
      <c r="U40" s="562">
        <f t="shared" ref="U40" si="74">U41+U42</f>
        <v>0</v>
      </c>
      <c r="V40" s="562">
        <f t="shared" ref="V40" si="75">V41+V42</f>
        <v>0</v>
      </c>
      <c r="W40" s="562">
        <f t="shared" ref="W40" si="76">W41+W42</f>
        <v>0</v>
      </c>
      <c r="X40" s="562">
        <f t="shared" ref="X40" si="77">X41+X42</f>
        <v>0</v>
      </c>
      <c r="Y40" s="562">
        <f t="shared" ref="Y40" si="78">Y41+Y42</f>
        <v>0</v>
      </c>
      <c r="Z40" s="542"/>
    </row>
    <row r="41" spans="1:26" ht="10.5" customHeight="1" x14ac:dyDescent="0.2">
      <c r="A41" s="557">
        <v>7</v>
      </c>
      <c r="B41" s="560"/>
      <c r="C41" s="560"/>
      <c r="D41" s="2673" t="s">
        <v>431</v>
      </c>
      <c r="E41" s="2674"/>
      <c r="F41" s="561">
        <v>0</v>
      </c>
      <c r="G41" s="562">
        <v>0</v>
      </c>
      <c r="H41" s="562">
        <v>0</v>
      </c>
      <c r="I41" s="562">
        <v>0</v>
      </c>
      <c r="J41" s="562">
        <v>0</v>
      </c>
      <c r="K41" s="562"/>
      <c r="L41" s="562">
        <v>0</v>
      </c>
      <c r="M41" s="562">
        <v>0</v>
      </c>
      <c r="N41" s="562">
        <v>0</v>
      </c>
      <c r="O41" s="562">
        <v>0</v>
      </c>
      <c r="P41" s="562"/>
      <c r="Q41" s="562">
        <v>0</v>
      </c>
      <c r="R41" s="562">
        <v>0</v>
      </c>
      <c r="S41" s="562">
        <v>0</v>
      </c>
      <c r="T41" s="562">
        <v>0</v>
      </c>
      <c r="U41" s="562"/>
      <c r="V41" s="562">
        <v>0</v>
      </c>
      <c r="W41" s="562">
        <v>0</v>
      </c>
      <c r="X41" s="562">
        <v>0</v>
      </c>
      <c r="Y41" s="562">
        <v>0</v>
      </c>
      <c r="Z41" s="542"/>
    </row>
    <row r="42" spans="1:26" ht="10.5" customHeight="1" x14ac:dyDescent="0.2">
      <c r="A42" s="557">
        <v>8</v>
      </c>
      <c r="B42" s="560"/>
      <c r="C42" s="560"/>
      <c r="D42" s="2673" t="s">
        <v>432</v>
      </c>
      <c r="E42" s="2674"/>
      <c r="F42" s="561">
        <v>0</v>
      </c>
      <c r="G42" s="562">
        <v>0</v>
      </c>
      <c r="H42" s="562">
        <v>0</v>
      </c>
      <c r="I42" s="562">
        <v>0</v>
      </c>
      <c r="J42" s="562">
        <v>0</v>
      </c>
      <c r="K42" s="562"/>
      <c r="L42" s="562">
        <v>0</v>
      </c>
      <c r="M42" s="562">
        <v>0</v>
      </c>
      <c r="N42" s="562">
        <v>0</v>
      </c>
      <c r="O42" s="562">
        <v>0</v>
      </c>
      <c r="P42" s="562"/>
      <c r="Q42" s="562">
        <v>0</v>
      </c>
      <c r="R42" s="562">
        <v>0</v>
      </c>
      <c r="S42" s="562">
        <v>0</v>
      </c>
      <c r="T42" s="562">
        <v>0</v>
      </c>
      <c r="U42" s="562"/>
      <c r="V42" s="562">
        <v>0</v>
      </c>
      <c r="W42" s="562">
        <v>0</v>
      </c>
      <c r="X42" s="562">
        <v>0</v>
      </c>
      <c r="Y42" s="562">
        <v>0</v>
      </c>
      <c r="Z42" s="542"/>
    </row>
    <row r="43" spans="1:26" ht="10.5" customHeight="1" x14ac:dyDescent="0.2">
      <c r="A43" s="557">
        <v>9</v>
      </c>
      <c r="B43" s="2673" t="s">
        <v>433</v>
      </c>
      <c r="C43" s="2673"/>
      <c r="D43" s="2673"/>
      <c r="E43" s="2674"/>
      <c r="F43" s="558">
        <f>F44+F47</f>
        <v>0</v>
      </c>
      <c r="G43" s="559">
        <f>G44+G47</f>
        <v>0</v>
      </c>
      <c r="H43" s="559">
        <f t="shared" ref="H43" si="79">H44+H47</f>
        <v>0</v>
      </c>
      <c r="I43" s="559">
        <f t="shared" ref="I43" si="80">I44+I47</f>
        <v>0</v>
      </c>
      <c r="J43" s="559">
        <f t="shared" ref="J43" si="81">J44+J47</f>
        <v>0</v>
      </c>
      <c r="K43" s="559">
        <f t="shared" ref="K43" si="82">K44+K47</f>
        <v>0</v>
      </c>
      <c r="L43" s="559">
        <f t="shared" ref="L43" si="83">L44+L47</f>
        <v>0</v>
      </c>
      <c r="M43" s="559">
        <f t="shared" ref="M43" si="84">M44+M47</f>
        <v>0</v>
      </c>
      <c r="N43" s="559">
        <f t="shared" ref="N43" si="85">N44+N47</f>
        <v>0</v>
      </c>
      <c r="O43" s="559">
        <f t="shared" ref="O43" si="86">O44+O47</f>
        <v>0</v>
      </c>
      <c r="P43" s="559">
        <f t="shared" ref="P43" si="87">P44+P47</f>
        <v>0</v>
      </c>
      <c r="Q43" s="559">
        <f t="shared" ref="Q43" si="88">Q44+Q47</f>
        <v>0</v>
      </c>
      <c r="R43" s="559">
        <f t="shared" ref="R43" si="89">R44+R47</f>
        <v>0</v>
      </c>
      <c r="S43" s="559">
        <f t="shared" ref="S43" si="90">S44+S47</f>
        <v>0</v>
      </c>
      <c r="T43" s="559">
        <f t="shared" ref="T43" si="91">T44+T47</f>
        <v>0</v>
      </c>
      <c r="U43" s="559">
        <f t="shared" ref="U43" si="92">U44+U47</f>
        <v>0</v>
      </c>
      <c r="V43" s="559">
        <f t="shared" ref="V43" si="93">V44+V47</f>
        <v>0</v>
      </c>
      <c r="W43" s="559">
        <f t="shared" ref="W43" si="94">W44+W47</f>
        <v>0</v>
      </c>
      <c r="X43" s="559">
        <f t="shared" ref="X43" si="95">X44+X47</f>
        <v>0</v>
      </c>
      <c r="Y43" s="559">
        <f t="shared" ref="Y43" si="96">Y44+Y47</f>
        <v>0</v>
      </c>
      <c r="Z43" s="542"/>
    </row>
    <row r="44" spans="1:26" ht="10.5" customHeight="1" x14ac:dyDescent="0.2">
      <c r="A44" s="557">
        <v>10</v>
      </c>
      <c r="B44" s="560"/>
      <c r="C44" s="2673" t="s">
        <v>427</v>
      </c>
      <c r="D44" s="2673"/>
      <c r="E44" s="2674"/>
      <c r="F44" s="561">
        <f>F45+F46</f>
        <v>0</v>
      </c>
      <c r="G44" s="562">
        <f>G45+G46</f>
        <v>0</v>
      </c>
      <c r="H44" s="562">
        <f t="shared" ref="H44" si="97">H45+H46</f>
        <v>0</v>
      </c>
      <c r="I44" s="562">
        <f t="shared" ref="I44" si="98">I45+I46</f>
        <v>0</v>
      </c>
      <c r="J44" s="562">
        <f t="shared" ref="J44" si="99">J45+J46</f>
        <v>0</v>
      </c>
      <c r="K44" s="562">
        <f t="shared" ref="K44" si="100">K45+K46</f>
        <v>0</v>
      </c>
      <c r="L44" s="562">
        <f t="shared" ref="L44" si="101">L45+L46</f>
        <v>0</v>
      </c>
      <c r="M44" s="562">
        <f t="shared" ref="M44" si="102">M45+M46</f>
        <v>0</v>
      </c>
      <c r="N44" s="562">
        <f t="shared" ref="N44" si="103">N45+N46</f>
        <v>0</v>
      </c>
      <c r="O44" s="562">
        <f t="shared" ref="O44" si="104">O45+O46</f>
        <v>0</v>
      </c>
      <c r="P44" s="562">
        <f t="shared" ref="P44" si="105">P45+P46</f>
        <v>0</v>
      </c>
      <c r="Q44" s="562">
        <f t="shared" ref="Q44" si="106">Q45+Q46</f>
        <v>0</v>
      </c>
      <c r="R44" s="562">
        <f t="shared" ref="R44" si="107">R45+R46</f>
        <v>0</v>
      </c>
      <c r="S44" s="562">
        <f t="shared" ref="S44" si="108">S45+S46</f>
        <v>0</v>
      </c>
      <c r="T44" s="562">
        <f t="shared" ref="T44" si="109">T45+T46</f>
        <v>0</v>
      </c>
      <c r="U44" s="562">
        <f t="shared" ref="U44" si="110">U45+U46</f>
        <v>0</v>
      </c>
      <c r="V44" s="562">
        <f t="shared" ref="V44" si="111">V45+V46</f>
        <v>0</v>
      </c>
      <c r="W44" s="562">
        <f t="shared" ref="W44" si="112">W45+W46</f>
        <v>0</v>
      </c>
      <c r="X44" s="562">
        <f t="shared" ref="X44" si="113">X45+X46</f>
        <v>0</v>
      </c>
      <c r="Y44" s="562">
        <f t="shared" ref="Y44" si="114">Y45+Y46</f>
        <v>0</v>
      </c>
      <c r="Z44" s="542"/>
    </row>
    <row r="45" spans="1:26" ht="10.5" customHeight="1" x14ac:dyDescent="0.2">
      <c r="A45" s="557">
        <v>11</v>
      </c>
      <c r="B45" s="560"/>
      <c r="C45" s="560"/>
      <c r="D45" s="2673" t="s">
        <v>428</v>
      </c>
      <c r="E45" s="2674"/>
      <c r="F45" s="561">
        <v>0</v>
      </c>
      <c r="G45" s="562">
        <v>0</v>
      </c>
      <c r="H45" s="562">
        <v>0</v>
      </c>
      <c r="I45" s="562">
        <v>0</v>
      </c>
      <c r="J45" s="562">
        <v>0</v>
      </c>
      <c r="K45" s="562"/>
      <c r="L45" s="562">
        <v>0</v>
      </c>
      <c r="M45" s="562">
        <v>0</v>
      </c>
      <c r="N45" s="562">
        <v>0</v>
      </c>
      <c r="O45" s="562">
        <v>0</v>
      </c>
      <c r="P45" s="562"/>
      <c r="Q45" s="562">
        <v>0</v>
      </c>
      <c r="R45" s="562">
        <v>0</v>
      </c>
      <c r="S45" s="562">
        <v>0</v>
      </c>
      <c r="T45" s="562">
        <v>0</v>
      </c>
      <c r="U45" s="562"/>
      <c r="V45" s="562">
        <v>0</v>
      </c>
      <c r="W45" s="562">
        <v>0</v>
      </c>
      <c r="X45" s="562">
        <v>0</v>
      </c>
      <c r="Y45" s="562">
        <v>0</v>
      </c>
      <c r="Z45" s="542"/>
    </row>
    <row r="46" spans="1:26" ht="10.5" customHeight="1" x14ac:dyDescent="0.2">
      <c r="A46" s="557">
        <v>12</v>
      </c>
      <c r="B46" s="560"/>
      <c r="C46" s="560"/>
      <c r="D46" s="2673" t="s">
        <v>429</v>
      </c>
      <c r="E46" s="2674"/>
      <c r="F46" s="561">
        <v>0</v>
      </c>
      <c r="G46" s="562">
        <v>0</v>
      </c>
      <c r="H46" s="562">
        <v>0</v>
      </c>
      <c r="I46" s="562">
        <v>0</v>
      </c>
      <c r="J46" s="562">
        <v>0</v>
      </c>
      <c r="K46" s="562"/>
      <c r="L46" s="562">
        <v>0</v>
      </c>
      <c r="M46" s="562">
        <v>0</v>
      </c>
      <c r="N46" s="562">
        <v>0</v>
      </c>
      <c r="O46" s="562">
        <v>0</v>
      </c>
      <c r="P46" s="562"/>
      <c r="Q46" s="562">
        <v>0</v>
      </c>
      <c r="R46" s="562">
        <v>0</v>
      </c>
      <c r="S46" s="562">
        <v>0</v>
      </c>
      <c r="T46" s="562">
        <v>0</v>
      </c>
      <c r="U46" s="562"/>
      <c r="V46" s="562">
        <v>0</v>
      </c>
      <c r="W46" s="562">
        <v>0</v>
      </c>
      <c r="X46" s="562">
        <v>0</v>
      </c>
      <c r="Y46" s="562">
        <v>0</v>
      </c>
      <c r="Z46" s="542"/>
    </row>
    <row r="47" spans="1:26" ht="10.5" customHeight="1" x14ac:dyDescent="0.2">
      <c r="A47" s="557">
        <v>13</v>
      </c>
      <c r="B47" s="560"/>
      <c r="C47" s="2673" t="s">
        <v>430</v>
      </c>
      <c r="D47" s="2673"/>
      <c r="E47" s="2674"/>
      <c r="F47" s="561">
        <f>F48+F49</f>
        <v>0</v>
      </c>
      <c r="G47" s="562">
        <f>G48+G49</f>
        <v>0</v>
      </c>
      <c r="H47" s="562">
        <f t="shared" ref="H47" si="115">H48+H49</f>
        <v>0</v>
      </c>
      <c r="I47" s="562">
        <f t="shared" ref="I47" si="116">I48+I49</f>
        <v>0</v>
      </c>
      <c r="J47" s="562">
        <f t="shared" ref="J47" si="117">J48+J49</f>
        <v>0</v>
      </c>
      <c r="K47" s="562">
        <f t="shared" ref="K47" si="118">K48+K49</f>
        <v>0</v>
      </c>
      <c r="L47" s="562">
        <f t="shared" ref="L47" si="119">L48+L49</f>
        <v>0</v>
      </c>
      <c r="M47" s="562">
        <f t="shared" ref="M47" si="120">M48+M49</f>
        <v>0</v>
      </c>
      <c r="N47" s="562">
        <f t="shared" ref="N47" si="121">N48+N49</f>
        <v>0</v>
      </c>
      <c r="O47" s="562">
        <f t="shared" ref="O47" si="122">O48+O49</f>
        <v>0</v>
      </c>
      <c r="P47" s="562">
        <f t="shared" ref="P47" si="123">P48+P49</f>
        <v>0</v>
      </c>
      <c r="Q47" s="562">
        <f t="shared" ref="Q47" si="124">Q48+Q49</f>
        <v>0</v>
      </c>
      <c r="R47" s="562">
        <f t="shared" ref="R47" si="125">R48+R49</f>
        <v>0</v>
      </c>
      <c r="S47" s="562">
        <f t="shared" ref="S47" si="126">S48+S49</f>
        <v>0</v>
      </c>
      <c r="T47" s="562">
        <f t="shared" ref="T47" si="127">T48+T49</f>
        <v>0</v>
      </c>
      <c r="U47" s="562">
        <f t="shared" ref="U47" si="128">U48+U49</f>
        <v>0</v>
      </c>
      <c r="V47" s="562">
        <f t="shared" ref="V47" si="129">V48+V49</f>
        <v>0</v>
      </c>
      <c r="W47" s="562">
        <f t="shared" ref="W47" si="130">W48+W49</f>
        <v>0</v>
      </c>
      <c r="X47" s="562">
        <f t="shared" ref="X47" si="131">X48+X49</f>
        <v>0</v>
      </c>
      <c r="Y47" s="562">
        <f t="shared" ref="Y47" si="132">Y48+Y49</f>
        <v>0</v>
      </c>
      <c r="Z47" s="542"/>
    </row>
    <row r="48" spans="1:26" ht="10.5" customHeight="1" x14ac:dyDescent="0.2">
      <c r="A48" s="557">
        <v>14</v>
      </c>
      <c r="B48" s="560"/>
      <c r="C48" s="560"/>
      <c r="D48" s="2673" t="s">
        <v>431</v>
      </c>
      <c r="E48" s="2674"/>
      <c r="F48" s="561">
        <v>0</v>
      </c>
      <c r="G48" s="562">
        <v>0</v>
      </c>
      <c r="H48" s="562">
        <v>0</v>
      </c>
      <c r="I48" s="562">
        <v>0</v>
      </c>
      <c r="J48" s="562">
        <v>0</v>
      </c>
      <c r="K48" s="562"/>
      <c r="L48" s="562">
        <v>0</v>
      </c>
      <c r="M48" s="562">
        <v>0</v>
      </c>
      <c r="N48" s="562">
        <v>0</v>
      </c>
      <c r="O48" s="562">
        <v>0</v>
      </c>
      <c r="P48" s="562"/>
      <c r="Q48" s="562">
        <v>0</v>
      </c>
      <c r="R48" s="562">
        <v>0</v>
      </c>
      <c r="S48" s="562">
        <v>0</v>
      </c>
      <c r="T48" s="562">
        <v>0</v>
      </c>
      <c r="U48" s="562"/>
      <c r="V48" s="562">
        <v>0</v>
      </c>
      <c r="W48" s="562">
        <v>0</v>
      </c>
      <c r="X48" s="562">
        <v>0</v>
      </c>
      <c r="Y48" s="562">
        <v>0</v>
      </c>
      <c r="Z48" s="542"/>
    </row>
    <row r="49" spans="1:26" ht="10.5" customHeight="1" thickBot="1" x14ac:dyDescent="0.25">
      <c r="A49" s="521">
        <v>15</v>
      </c>
      <c r="B49" s="493"/>
      <c r="C49" s="493"/>
      <c r="D49" s="2398" t="s">
        <v>432</v>
      </c>
      <c r="E49" s="2398"/>
      <c r="F49" s="563">
        <v>0</v>
      </c>
      <c r="G49" s="564">
        <v>0</v>
      </c>
      <c r="H49" s="564">
        <v>0</v>
      </c>
      <c r="I49" s="564">
        <v>0</v>
      </c>
      <c r="J49" s="564">
        <v>0</v>
      </c>
      <c r="K49" s="564"/>
      <c r="L49" s="564">
        <v>0</v>
      </c>
      <c r="M49" s="564">
        <v>0</v>
      </c>
      <c r="N49" s="564">
        <v>0</v>
      </c>
      <c r="O49" s="564">
        <v>0</v>
      </c>
      <c r="P49" s="564"/>
      <c r="Q49" s="564">
        <v>0</v>
      </c>
      <c r="R49" s="564">
        <v>0</v>
      </c>
      <c r="S49" s="564">
        <v>0</v>
      </c>
      <c r="T49" s="564">
        <v>0</v>
      </c>
      <c r="U49" s="564"/>
      <c r="V49" s="564">
        <v>0</v>
      </c>
      <c r="W49" s="564">
        <v>0</v>
      </c>
      <c r="X49" s="564">
        <v>0</v>
      </c>
      <c r="Y49" s="564">
        <v>0</v>
      </c>
      <c r="Z49" s="543"/>
    </row>
    <row r="50" spans="1:26" s="368" customFormat="1" ht="4.5" customHeight="1" x14ac:dyDescent="0.15">
      <c r="A50" s="2676"/>
      <c r="B50" s="2676"/>
      <c r="C50" s="2676"/>
      <c r="D50" s="2676"/>
      <c r="E50" s="2676"/>
      <c r="F50" s="2676"/>
      <c r="G50" s="2676"/>
      <c r="H50" s="2676"/>
      <c r="I50" s="2676"/>
      <c r="J50" s="2676"/>
      <c r="K50" s="2676"/>
      <c r="L50" s="2676"/>
      <c r="M50" s="2676"/>
      <c r="N50" s="2676"/>
      <c r="O50" s="2676"/>
      <c r="P50" s="2676"/>
      <c r="Q50" s="2676"/>
      <c r="R50" s="2676"/>
      <c r="S50" s="2676"/>
      <c r="T50" s="2676"/>
      <c r="U50" s="2676"/>
      <c r="V50" s="2676"/>
      <c r="W50" s="2676"/>
      <c r="X50" s="2676"/>
      <c r="Y50" s="2676"/>
      <c r="Z50" s="2676"/>
    </row>
    <row r="51" spans="1:26" s="200" customFormat="1" ht="8.25" customHeight="1" x14ac:dyDescent="0.15">
      <c r="A51" s="123" t="s">
        <v>72</v>
      </c>
      <c r="B51" s="2361" t="s">
        <v>395</v>
      </c>
      <c r="C51" s="2361"/>
      <c r="D51" s="2361"/>
      <c r="E51" s="2361"/>
      <c r="F51" s="2361"/>
      <c r="G51" s="2361"/>
      <c r="H51" s="2361"/>
      <c r="I51" s="2361"/>
      <c r="J51" s="2361"/>
      <c r="K51" s="2361"/>
      <c r="L51" s="2361"/>
      <c r="M51" s="2361"/>
      <c r="N51" s="2361"/>
      <c r="O51" s="2361"/>
      <c r="P51" s="2361"/>
      <c r="Q51" s="2361"/>
      <c r="R51" s="2361"/>
      <c r="S51" s="2361"/>
      <c r="T51" s="2361"/>
      <c r="U51" s="2361"/>
      <c r="V51" s="2361"/>
      <c r="W51" s="2361"/>
      <c r="X51" s="2361"/>
      <c r="Y51" s="2361"/>
      <c r="Z51" s="2361"/>
    </row>
    <row r="52" spans="1:26" s="200" customFormat="1" ht="8.25" customHeight="1" x14ac:dyDescent="0.15">
      <c r="A52" s="123" t="s">
        <v>74</v>
      </c>
      <c r="B52" s="2361" t="s">
        <v>434</v>
      </c>
      <c r="C52" s="2361"/>
      <c r="D52" s="2361"/>
      <c r="E52" s="2361"/>
      <c r="F52" s="2361"/>
      <c r="G52" s="2361"/>
      <c r="H52" s="2361"/>
      <c r="I52" s="2361"/>
      <c r="J52" s="2361"/>
      <c r="K52" s="2361"/>
      <c r="L52" s="2361"/>
      <c r="M52" s="2361"/>
      <c r="N52" s="2361"/>
      <c r="O52" s="2361"/>
      <c r="P52" s="2361"/>
      <c r="Q52" s="2361"/>
      <c r="R52" s="2361"/>
      <c r="S52" s="2361"/>
      <c r="T52" s="2361"/>
      <c r="U52" s="2361"/>
      <c r="V52" s="2361"/>
      <c r="W52" s="2361"/>
      <c r="X52" s="2361"/>
      <c r="Y52" s="2361"/>
      <c r="Z52" s="2361"/>
    </row>
  </sheetData>
  <mergeCells count="55">
    <mergeCell ref="B51:Z51"/>
    <mergeCell ref="D21:E21"/>
    <mergeCell ref="D22:E22"/>
    <mergeCell ref="C23:E23"/>
    <mergeCell ref="D24:E24"/>
    <mergeCell ref="D25:E25"/>
    <mergeCell ref="A50:Z50"/>
    <mergeCell ref="B36:E36"/>
    <mergeCell ref="C16:E16"/>
    <mergeCell ref="D17:E17"/>
    <mergeCell ref="D18:E18"/>
    <mergeCell ref="B19:E19"/>
    <mergeCell ref="C20:E20"/>
    <mergeCell ref="B11:E11"/>
    <mergeCell ref="B12:E12"/>
    <mergeCell ref="C13:E13"/>
    <mergeCell ref="D14:E14"/>
    <mergeCell ref="D15:E15"/>
    <mergeCell ref="Q6:T6"/>
    <mergeCell ref="V6:Y6"/>
    <mergeCell ref="K9:L9"/>
    <mergeCell ref="P9:Q9"/>
    <mergeCell ref="U9:V9"/>
    <mergeCell ref="B52:Z52"/>
    <mergeCell ref="A1:Z1"/>
    <mergeCell ref="D49:E49"/>
    <mergeCell ref="B43:E43"/>
    <mergeCell ref="D42:E42"/>
    <mergeCell ref="C44:E44"/>
    <mergeCell ref="D45:E45"/>
    <mergeCell ref="D46:E46"/>
    <mergeCell ref="D48:E48"/>
    <mergeCell ref="C47:E47"/>
    <mergeCell ref="C37:E37"/>
    <mergeCell ref="D38:E38"/>
    <mergeCell ref="D39:E39"/>
    <mergeCell ref="C40:E40"/>
    <mergeCell ref="D41:E41"/>
    <mergeCell ref="B35:E35"/>
    <mergeCell ref="A2:Y2"/>
    <mergeCell ref="A27:E27"/>
    <mergeCell ref="U33:V33"/>
    <mergeCell ref="K33:L33"/>
    <mergeCell ref="P33:Q33"/>
    <mergeCell ref="F30:J30"/>
    <mergeCell ref="L29:O29"/>
    <mergeCell ref="Q30:T30"/>
    <mergeCell ref="V30:Y30"/>
    <mergeCell ref="L30:O30"/>
    <mergeCell ref="F27:Z27"/>
    <mergeCell ref="A3:E3"/>
    <mergeCell ref="F3:Z3"/>
    <mergeCell ref="L5:O5"/>
    <mergeCell ref="F6:J6"/>
    <mergeCell ref="L6:O6"/>
  </mergeCells>
  <pageMargins left="0.5" right="0.5" top="0.5" bottom="0.5" header="0.3" footer="0.3"/>
  <pageSetup scale="9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zoomScaleSheetLayoutView="100" workbookViewId="0">
      <selection activeCell="L39" sqref="L39"/>
    </sheetView>
  </sheetViews>
  <sheetFormatPr defaultColWidth="9.140625" defaultRowHeight="9" customHeight="1" x14ac:dyDescent="0.2"/>
  <cols>
    <col min="1" max="1" width="2.42578125" style="37" customWidth="1"/>
    <col min="2" max="4" width="1.28515625" style="37" customWidth="1"/>
    <col min="5" max="5" width="18.42578125" style="37" customWidth="1"/>
    <col min="6" max="10" width="6.140625" style="37" customWidth="1"/>
    <col min="11" max="11" width="1.28515625" style="37" customWidth="1"/>
    <col min="12" max="12" width="6.140625" style="37" customWidth="1"/>
    <col min="13" max="13" width="6.85546875" style="37" customWidth="1"/>
    <col min="14" max="15" width="6.140625" style="37" customWidth="1"/>
    <col min="16" max="16" width="1.28515625" style="37" customWidth="1"/>
    <col min="17" max="17" width="6.140625" style="37" customWidth="1"/>
    <col min="18" max="18" width="6.85546875" style="37" customWidth="1"/>
    <col min="19" max="20" width="6.140625" style="37" customWidth="1"/>
    <col min="21" max="21" width="1.28515625" style="37" customWidth="1"/>
    <col min="22" max="22" width="6.140625" style="37" customWidth="1"/>
    <col min="23" max="23" width="6.85546875" style="37" customWidth="1"/>
    <col min="24" max="25" width="6.140625" style="37" customWidth="1"/>
    <col min="26" max="26" width="1.28515625" style="37" customWidth="1"/>
    <col min="27" max="27" width="9.140625" style="37" customWidth="1"/>
    <col min="28" max="16384" width="9.140625" style="37"/>
  </cols>
  <sheetData>
    <row r="1" spans="1:26" ht="33.75" customHeight="1" x14ac:dyDescent="0.25">
      <c r="A1" s="2378" t="s">
        <v>938</v>
      </c>
      <c r="B1" s="2378"/>
      <c r="C1" s="2378"/>
      <c r="D1" s="2378"/>
      <c r="E1" s="2378"/>
      <c r="F1" s="2378"/>
      <c r="G1" s="2378"/>
      <c r="H1" s="2378"/>
      <c r="I1" s="2378"/>
      <c r="J1" s="2378"/>
      <c r="K1" s="2378"/>
      <c r="L1" s="2378"/>
      <c r="M1" s="2378"/>
      <c r="N1" s="2378"/>
      <c r="O1" s="2378"/>
      <c r="P1" s="2378"/>
      <c r="Q1" s="2378"/>
      <c r="R1" s="2378"/>
      <c r="S1" s="2378"/>
      <c r="T1" s="2378"/>
      <c r="U1" s="2378"/>
      <c r="V1" s="2378"/>
      <c r="W1" s="2378"/>
      <c r="X1" s="2378"/>
      <c r="Y1" s="2378"/>
      <c r="Z1" s="2378"/>
    </row>
    <row r="2" spans="1:26"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2381"/>
      <c r="X2" s="2381"/>
      <c r="Y2" s="2381"/>
      <c r="Z2" s="38"/>
    </row>
    <row r="3" spans="1:26" s="1658" customFormat="1" ht="10.5" customHeight="1" x14ac:dyDescent="0.2">
      <c r="A3" s="2506" t="s">
        <v>1</v>
      </c>
      <c r="B3" s="2506"/>
      <c r="C3" s="2506"/>
      <c r="D3" s="2506"/>
      <c r="E3" s="2506"/>
      <c r="F3" s="2509" t="s">
        <v>95</v>
      </c>
      <c r="G3" s="2510"/>
      <c r="H3" s="2510"/>
      <c r="I3" s="2510"/>
      <c r="J3" s="2510"/>
      <c r="K3" s="2510"/>
      <c r="L3" s="2510"/>
      <c r="M3" s="2510"/>
      <c r="N3" s="2510"/>
      <c r="O3" s="2510"/>
      <c r="P3" s="2510"/>
      <c r="Q3" s="2510"/>
      <c r="R3" s="2510"/>
      <c r="S3" s="2510"/>
      <c r="T3" s="2510"/>
      <c r="U3" s="2510"/>
      <c r="V3" s="2510"/>
      <c r="W3" s="2510"/>
      <c r="X3" s="2510"/>
      <c r="Y3" s="2510"/>
      <c r="Z3" s="2511"/>
    </row>
    <row r="4" spans="1:26" s="1658" customFormat="1" ht="10.5" customHeight="1" x14ac:dyDescent="0.2">
      <c r="A4" s="42"/>
      <c r="B4" s="42"/>
      <c r="C4" s="42"/>
      <c r="D4" s="42"/>
      <c r="E4" s="42"/>
      <c r="F4" s="263" t="s">
        <v>3</v>
      </c>
      <c r="G4" s="263" t="s">
        <v>4</v>
      </c>
      <c r="H4" s="263" t="s">
        <v>5</v>
      </c>
      <c r="I4" s="263" t="s">
        <v>6</v>
      </c>
      <c r="J4" s="263" t="s">
        <v>7</v>
      </c>
      <c r="K4" s="263"/>
      <c r="L4" s="263" t="s">
        <v>8</v>
      </c>
      <c r="M4" s="263" t="s">
        <v>9</v>
      </c>
      <c r="N4" s="263" t="s">
        <v>205</v>
      </c>
      <c r="O4" s="263" t="s">
        <v>206</v>
      </c>
      <c r="P4" s="263"/>
      <c r="Q4" s="263" t="s">
        <v>207</v>
      </c>
      <c r="R4" s="263" t="s">
        <v>224</v>
      </c>
      <c r="S4" s="263" t="s">
        <v>225</v>
      </c>
      <c r="T4" s="263" t="s">
        <v>402</v>
      </c>
      <c r="U4" s="263"/>
      <c r="V4" s="263" t="s">
        <v>403</v>
      </c>
      <c r="W4" s="263" t="s">
        <v>404</v>
      </c>
      <c r="X4" s="263" t="s">
        <v>405</v>
      </c>
      <c r="Y4" s="263" t="s">
        <v>406</v>
      </c>
      <c r="Z4" s="264"/>
    </row>
    <row r="5" spans="1:26" s="1658" customFormat="1" ht="10.5" customHeight="1" x14ac:dyDescent="0.2">
      <c r="A5" s="42"/>
      <c r="B5" s="42"/>
      <c r="C5" s="42"/>
      <c r="D5" s="42"/>
      <c r="E5" s="42"/>
      <c r="F5" s="1665"/>
      <c r="G5" s="1665"/>
      <c r="H5" s="1665"/>
      <c r="I5" s="1665"/>
      <c r="J5" s="1665"/>
      <c r="K5" s="1665"/>
      <c r="L5" s="2672" t="s">
        <v>407</v>
      </c>
      <c r="M5" s="2672"/>
      <c r="N5" s="2672"/>
      <c r="O5" s="2672"/>
      <c r="P5" s="1665"/>
      <c r="Q5" s="1665"/>
      <c r="R5" s="1665"/>
      <c r="S5" s="1665"/>
      <c r="T5" s="1665"/>
      <c r="U5" s="1665"/>
      <c r="V5" s="1665"/>
      <c r="W5" s="1665"/>
      <c r="X5" s="1665"/>
      <c r="Y5" s="1665"/>
      <c r="Z5" s="1665"/>
    </row>
    <row r="6" spans="1:26" s="1658" customFormat="1" ht="10.5" customHeight="1" x14ac:dyDescent="0.2">
      <c r="A6" s="42"/>
      <c r="B6" s="42"/>
      <c r="C6" s="42"/>
      <c r="D6" s="42"/>
      <c r="E6" s="42"/>
      <c r="F6" s="2571" t="s">
        <v>408</v>
      </c>
      <c r="G6" s="2571"/>
      <c r="H6" s="2571"/>
      <c r="I6" s="2571"/>
      <c r="J6" s="2571"/>
      <c r="K6" s="1665"/>
      <c r="L6" s="2571" t="s">
        <v>409</v>
      </c>
      <c r="M6" s="2571"/>
      <c r="N6" s="2571"/>
      <c r="O6" s="2571"/>
      <c r="P6" s="1665"/>
      <c r="Q6" s="2662" t="s">
        <v>410</v>
      </c>
      <c r="R6" s="2662"/>
      <c r="S6" s="2662"/>
      <c r="T6" s="2662"/>
      <c r="U6" s="1665"/>
      <c r="V6" s="2571" t="s">
        <v>411</v>
      </c>
      <c r="W6" s="2571"/>
      <c r="X6" s="2571"/>
      <c r="Y6" s="2571"/>
      <c r="Z6" s="525"/>
    </row>
    <row r="7" spans="1:26" s="1658" customFormat="1" ht="10.5" customHeight="1" x14ac:dyDescent="0.2">
      <c r="A7" s="42"/>
      <c r="B7" s="42"/>
      <c r="C7" s="42"/>
      <c r="D7" s="42"/>
      <c r="E7" s="42"/>
      <c r="F7" s="546"/>
      <c r="G7" s="546" t="s">
        <v>412</v>
      </c>
      <c r="H7" s="546" t="s">
        <v>413</v>
      </c>
      <c r="I7" s="546" t="s">
        <v>414</v>
      </c>
      <c r="J7" s="546"/>
      <c r="K7" s="546"/>
      <c r="L7" s="546"/>
      <c r="M7" s="546"/>
      <c r="N7" s="546"/>
      <c r="O7" s="546"/>
      <c r="P7" s="546"/>
      <c r="Q7" s="546"/>
      <c r="R7" s="546"/>
      <c r="S7" s="546"/>
      <c r="T7" s="546"/>
      <c r="U7" s="546"/>
      <c r="V7" s="546"/>
      <c r="W7" s="546"/>
      <c r="X7" s="546"/>
      <c r="Y7" s="546"/>
      <c r="Z7" s="408"/>
    </row>
    <row r="8" spans="1:26" s="1658" customFormat="1" ht="10.5" customHeight="1" x14ac:dyDescent="0.2">
      <c r="A8" s="42"/>
      <c r="B8" s="42"/>
      <c r="C8" s="42"/>
      <c r="D8" s="42"/>
      <c r="E8" s="42"/>
      <c r="F8" s="546"/>
      <c r="G8" s="546" t="s">
        <v>415</v>
      </c>
      <c r="H8" s="546" t="s">
        <v>416</v>
      </c>
      <c r="I8" s="546" t="s">
        <v>417</v>
      </c>
      <c r="J8" s="546"/>
      <c r="K8" s="1664"/>
      <c r="L8" s="1664"/>
      <c r="M8" s="1664" t="s">
        <v>418</v>
      </c>
      <c r="N8" s="1664"/>
      <c r="O8" s="1664"/>
      <c r="P8" s="1664"/>
      <c r="Q8" s="1664"/>
      <c r="R8" s="1664" t="s">
        <v>418</v>
      </c>
      <c r="S8" s="1664"/>
      <c r="T8" s="1664"/>
      <c r="U8" s="1664"/>
      <c r="V8" s="1664"/>
      <c r="W8" s="1664" t="s">
        <v>418</v>
      </c>
      <c r="X8" s="1664"/>
      <c r="Y8" s="546"/>
      <c r="Z8" s="408"/>
    </row>
    <row r="9" spans="1:26" s="1658" customFormat="1" ht="10.5" customHeight="1" x14ac:dyDescent="0.2">
      <c r="A9" s="42"/>
      <c r="B9" s="42"/>
      <c r="C9" s="42"/>
      <c r="D9" s="42"/>
      <c r="E9" s="42"/>
      <c r="F9" s="546" t="s">
        <v>419</v>
      </c>
      <c r="G9" s="548">
        <v>0.5</v>
      </c>
      <c r="H9" s="548">
        <v>1</v>
      </c>
      <c r="I9" s="548">
        <v>12.5</v>
      </c>
      <c r="J9" s="549">
        <v>12.5</v>
      </c>
      <c r="K9" s="2671"/>
      <c r="L9" s="2671"/>
      <c r="M9" s="1664" t="s">
        <v>420</v>
      </c>
      <c r="N9" s="1664"/>
      <c r="O9" s="1664"/>
      <c r="P9" s="2671"/>
      <c r="Q9" s="2671"/>
      <c r="R9" s="1664" t="s">
        <v>420</v>
      </c>
      <c r="S9" s="1664"/>
      <c r="T9" s="1664"/>
      <c r="U9" s="2671"/>
      <c r="V9" s="2671"/>
      <c r="W9" s="1664" t="s">
        <v>420</v>
      </c>
      <c r="X9" s="1664"/>
      <c r="Y9" s="546"/>
      <c r="Z9" s="408"/>
    </row>
    <row r="10" spans="1:26" s="1658" customFormat="1" ht="10.5" customHeight="1" x14ac:dyDescent="0.2">
      <c r="A10" s="40"/>
      <c r="B10" s="40"/>
      <c r="C10" s="40"/>
      <c r="D10" s="40"/>
      <c r="E10" s="40"/>
      <c r="F10" s="550" t="s">
        <v>421</v>
      </c>
      <c r="G10" s="550" t="s">
        <v>421</v>
      </c>
      <c r="H10" s="550" t="s">
        <v>421</v>
      </c>
      <c r="I10" s="550" t="s">
        <v>421</v>
      </c>
      <c r="J10" s="550" t="s">
        <v>421</v>
      </c>
      <c r="K10" s="551"/>
      <c r="L10" s="551" t="s">
        <v>422</v>
      </c>
      <c r="M10" s="551" t="s">
        <v>423</v>
      </c>
      <c r="N10" s="551" t="s">
        <v>424</v>
      </c>
      <c r="O10" s="552">
        <v>12.5</v>
      </c>
      <c r="P10" s="551"/>
      <c r="Q10" s="551" t="s">
        <v>422</v>
      </c>
      <c r="R10" s="551" t="s">
        <v>423</v>
      </c>
      <c r="S10" s="551" t="s">
        <v>424</v>
      </c>
      <c r="T10" s="552">
        <v>12.5</v>
      </c>
      <c r="U10" s="551"/>
      <c r="V10" s="551" t="s">
        <v>422</v>
      </c>
      <c r="W10" s="551" t="s">
        <v>423</v>
      </c>
      <c r="X10" s="551" t="s">
        <v>424</v>
      </c>
      <c r="Y10" s="553">
        <v>12.5</v>
      </c>
      <c r="Z10" s="1646"/>
    </row>
    <row r="11" spans="1:26" s="1658" customFormat="1" ht="10.5" customHeight="1" x14ac:dyDescent="0.2">
      <c r="A11" s="1537">
        <v>1</v>
      </c>
      <c r="B11" s="2677" t="s">
        <v>425</v>
      </c>
      <c r="C11" s="2677"/>
      <c r="D11" s="2677"/>
      <c r="E11" s="2677"/>
      <c r="F11" s="555">
        <f>F12+F19</f>
        <v>9748</v>
      </c>
      <c r="G11" s="556">
        <f>G12+G19</f>
        <v>0</v>
      </c>
      <c r="H11" s="556">
        <f t="shared" ref="H11:Y11" si="0">H12+H19</f>
        <v>0</v>
      </c>
      <c r="I11" s="556">
        <f t="shared" si="0"/>
        <v>318</v>
      </c>
      <c r="J11" s="556">
        <f t="shared" si="0"/>
        <v>0</v>
      </c>
      <c r="K11" s="556">
        <f t="shared" si="0"/>
        <v>0</v>
      </c>
      <c r="L11" s="556">
        <f t="shared" si="0"/>
        <v>624</v>
      </c>
      <c r="M11" s="556">
        <f t="shared" si="0"/>
        <v>9442</v>
      </c>
      <c r="N11" s="556">
        <f t="shared" si="0"/>
        <v>0</v>
      </c>
      <c r="O11" s="556">
        <f t="shared" si="0"/>
        <v>0</v>
      </c>
      <c r="P11" s="556">
        <f t="shared" si="0"/>
        <v>0</v>
      </c>
      <c r="Q11" s="556">
        <f t="shared" si="0"/>
        <v>86</v>
      </c>
      <c r="R11" s="556">
        <f t="shared" si="0"/>
        <v>1381</v>
      </c>
      <c r="S11" s="556">
        <f t="shared" si="0"/>
        <v>0</v>
      </c>
      <c r="T11" s="556">
        <f t="shared" si="0"/>
        <v>0</v>
      </c>
      <c r="U11" s="556">
        <f t="shared" si="0"/>
        <v>0</v>
      </c>
      <c r="V11" s="556">
        <f t="shared" si="0"/>
        <v>7</v>
      </c>
      <c r="W11" s="556">
        <f t="shared" si="0"/>
        <v>110</v>
      </c>
      <c r="X11" s="556">
        <f t="shared" si="0"/>
        <v>0</v>
      </c>
      <c r="Y11" s="556">
        <f t="shared" si="0"/>
        <v>0</v>
      </c>
      <c r="Z11" s="539"/>
    </row>
    <row r="12" spans="1:26" s="1658" customFormat="1" ht="10.5" customHeight="1" x14ac:dyDescent="0.2">
      <c r="A12" s="1538">
        <v>2</v>
      </c>
      <c r="B12" s="2678" t="s">
        <v>426</v>
      </c>
      <c r="C12" s="2678"/>
      <c r="D12" s="2678"/>
      <c r="E12" s="2678"/>
      <c r="F12" s="558">
        <f>F13+F16</f>
        <v>9748</v>
      </c>
      <c r="G12" s="559">
        <f>G13+G16</f>
        <v>0</v>
      </c>
      <c r="H12" s="559">
        <f t="shared" ref="H12:Y12" si="1">H13+H16</f>
        <v>0</v>
      </c>
      <c r="I12" s="559">
        <f t="shared" si="1"/>
        <v>318</v>
      </c>
      <c r="J12" s="559">
        <f t="shared" si="1"/>
        <v>0</v>
      </c>
      <c r="K12" s="559">
        <f t="shared" si="1"/>
        <v>0</v>
      </c>
      <c r="L12" s="559">
        <f t="shared" si="1"/>
        <v>624</v>
      </c>
      <c r="M12" s="559">
        <f t="shared" si="1"/>
        <v>9442</v>
      </c>
      <c r="N12" s="559">
        <f t="shared" si="1"/>
        <v>0</v>
      </c>
      <c r="O12" s="559">
        <f t="shared" si="1"/>
        <v>0</v>
      </c>
      <c r="P12" s="559">
        <f t="shared" si="1"/>
        <v>0</v>
      </c>
      <c r="Q12" s="559">
        <f t="shared" si="1"/>
        <v>86</v>
      </c>
      <c r="R12" s="559">
        <f t="shared" si="1"/>
        <v>1381</v>
      </c>
      <c r="S12" s="559">
        <f t="shared" si="1"/>
        <v>0</v>
      </c>
      <c r="T12" s="559">
        <f t="shared" si="1"/>
        <v>0</v>
      </c>
      <c r="U12" s="559">
        <f t="shared" si="1"/>
        <v>0</v>
      </c>
      <c r="V12" s="559">
        <f t="shared" si="1"/>
        <v>7</v>
      </c>
      <c r="W12" s="559">
        <f t="shared" si="1"/>
        <v>110</v>
      </c>
      <c r="X12" s="559">
        <f t="shared" si="1"/>
        <v>0</v>
      </c>
      <c r="Y12" s="559">
        <f t="shared" si="1"/>
        <v>0</v>
      </c>
      <c r="Z12" s="542"/>
    </row>
    <row r="13" spans="1:26" s="1658" customFormat="1" ht="10.5" customHeight="1" x14ac:dyDescent="0.2">
      <c r="A13" s="1538">
        <v>3</v>
      </c>
      <c r="B13" s="1539"/>
      <c r="C13" s="2678" t="s">
        <v>427</v>
      </c>
      <c r="D13" s="2678"/>
      <c r="E13" s="2679"/>
      <c r="F13" s="561">
        <f>F14+F15</f>
        <v>9748</v>
      </c>
      <c r="G13" s="562">
        <f>G14+G15</f>
        <v>0</v>
      </c>
      <c r="H13" s="562">
        <f t="shared" ref="H13:Y13" si="2">H14+H15</f>
        <v>0</v>
      </c>
      <c r="I13" s="562">
        <f t="shared" si="2"/>
        <v>318</v>
      </c>
      <c r="J13" s="562">
        <f t="shared" si="2"/>
        <v>0</v>
      </c>
      <c r="K13" s="562">
        <f t="shared" si="2"/>
        <v>0</v>
      </c>
      <c r="L13" s="562">
        <f t="shared" si="2"/>
        <v>624</v>
      </c>
      <c r="M13" s="562">
        <f t="shared" si="2"/>
        <v>9442</v>
      </c>
      <c r="N13" s="562">
        <f t="shared" si="2"/>
        <v>0</v>
      </c>
      <c r="O13" s="562">
        <f t="shared" si="2"/>
        <v>0</v>
      </c>
      <c r="P13" s="562">
        <f t="shared" si="2"/>
        <v>0</v>
      </c>
      <c r="Q13" s="562">
        <f t="shared" si="2"/>
        <v>86</v>
      </c>
      <c r="R13" s="562">
        <f t="shared" si="2"/>
        <v>1381</v>
      </c>
      <c r="S13" s="562">
        <f t="shared" si="2"/>
        <v>0</v>
      </c>
      <c r="T13" s="562">
        <f t="shared" si="2"/>
        <v>0</v>
      </c>
      <c r="U13" s="562">
        <f t="shared" si="2"/>
        <v>0</v>
      </c>
      <c r="V13" s="562">
        <f t="shared" si="2"/>
        <v>7</v>
      </c>
      <c r="W13" s="562">
        <f t="shared" si="2"/>
        <v>110</v>
      </c>
      <c r="X13" s="562">
        <f t="shared" si="2"/>
        <v>0</v>
      </c>
      <c r="Y13" s="562">
        <f t="shared" si="2"/>
        <v>0</v>
      </c>
      <c r="Z13" s="542"/>
    </row>
    <row r="14" spans="1:26" s="1658" customFormat="1" ht="10.5" customHeight="1" x14ac:dyDescent="0.2">
      <c r="A14" s="1538">
        <v>4</v>
      </c>
      <c r="B14" s="1539"/>
      <c r="C14" s="1539"/>
      <c r="D14" s="2678" t="s">
        <v>428</v>
      </c>
      <c r="E14" s="2679"/>
      <c r="F14" s="561">
        <v>7084</v>
      </c>
      <c r="G14" s="562">
        <v>0</v>
      </c>
      <c r="H14" s="562">
        <v>0</v>
      </c>
      <c r="I14" s="562">
        <v>318</v>
      </c>
      <c r="J14" s="562">
        <v>0</v>
      </c>
      <c r="K14" s="562"/>
      <c r="L14" s="562">
        <v>0</v>
      </c>
      <c r="M14" s="562">
        <v>7402</v>
      </c>
      <c r="N14" s="562">
        <v>0</v>
      </c>
      <c r="O14" s="562">
        <v>0</v>
      </c>
      <c r="P14" s="562"/>
      <c r="Q14" s="562">
        <v>0</v>
      </c>
      <c r="R14" s="562">
        <v>1177</v>
      </c>
      <c r="S14" s="562">
        <v>0</v>
      </c>
      <c r="T14" s="562">
        <v>0</v>
      </c>
      <c r="U14" s="562"/>
      <c r="V14" s="562">
        <v>0</v>
      </c>
      <c r="W14" s="562">
        <v>94</v>
      </c>
      <c r="X14" s="562">
        <v>0</v>
      </c>
      <c r="Y14" s="562">
        <v>0</v>
      </c>
      <c r="Z14" s="542"/>
    </row>
    <row r="15" spans="1:26" s="1658" customFormat="1" ht="10.5" customHeight="1" x14ac:dyDescent="0.2">
      <c r="A15" s="1538">
        <v>5</v>
      </c>
      <c r="B15" s="1539"/>
      <c r="C15" s="1539"/>
      <c r="D15" s="2678" t="s">
        <v>429</v>
      </c>
      <c r="E15" s="2679"/>
      <c r="F15" s="561">
        <v>2664</v>
      </c>
      <c r="G15" s="562">
        <v>0</v>
      </c>
      <c r="H15" s="562">
        <v>0</v>
      </c>
      <c r="I15" s="562">
        <v>0</v>
      </c>
      <c r="J15" s="562">
        <v>0</v>
      </c>
      <c r="K15" s="562"/>
      <c r="L15" s="562">
        <v>624</v>
      </c>
      <c r="M15" s="562">
        <v>2040</v>
      </c>
      <c r="N15" s="562">
        <v>0</v>
      </c>
      <c r="O15" s="562">
        <v>0</v>
      </c>
      <c r="P15" s="562"/>
      <c r="Q15" s="562">
        <v>86</v>
      </c>
      <c r="R15" s="562">
        <v>204</v>
      </c>
      <c r="S15" s="562">
        <v>0</v>
      </c>
      <c r="T15" s="562">
        <v>0</v>
      </c>
      <c r="U15" s="562"/>
      <c r="V15" s="562">
        <v>7</v>
      </c>
      <c r="W15" s="562">
        <v>16</v>
      </c>
      <c r="X15" s="562">
        <v>0</v>
      </c>
      <c r="Y15" s="562">
        <v>0</v>
      </c>
      <c r="Z15" s="542"/>
    </row>
    <row r="16" spans="1:26" s="1658" customFormat="1" ht="10.5" customHeight="1" x14ac:dyDescent="0.2">
      <c r="A16" s="1538">
        <v>6</v>
      </c>
      <c r="B16" s="1539"/>
      <c r="C16" s="2678" t="s">
        <v>430</v>
      </c>
      <c r="D16" s="2678"/>
      <c r="E16" s="2679"/>
      <c r="F16" s="561">
        <f>F17+F18</f>
        <v>0</v>
      </c>
      <c r="G16" s="562">
        <f>G17+G18</f>
        <v>0</v>
      </c>
      <c r="H16" s="562">
        <f t="shared" ref="H16:Y16" si="3">H17+H18</f>
        <v>0</v>
      </c>
      <c r="I16" s="562">
        <f t="shared" si="3"/>
        <v>0</v>
      </c>
      <c r="J16" s="562">
        <f t="shared" si="3"/>
        <v>0</v>
      </c>
      <c r="K16" s="562">
        <f t="shared" si="3"/>
        <v>0</v>
      </c>
      <c r="L16" s="562">
        <f t="shared" si="3"/>
        <v>0</v>
      </c>
      <c r="M16" s="562">
        <f t="shared" si="3"/>
        <v>0</v>
      </c>
      <c r="N16" s="562">
        <f t="shared" si="3"/>
        <v>0</v>
      </c>
      <c r="O16" s="562">
        <f t="shared" si="3"/>
        <v>0</v>
      </c>
      <c r="P16" s="562">
        <f t="shared" si="3"/>
        <v>0</v>
      </c>
      <c r="Q16" s="562">
        <f t="shared" si="3"/>
        <v>0</v>
      </c>
      <c r="R16" s="562">
        <f t="shared" si="3"/>
        <v>0</v>
      </c>
      <c r="S16" s="562">
        <f t="shared" si="3"/>
        <v>0</v>
      </c>
      <c r="T16" s="562">
        <f t="shared" si="3"/>
        <v>0</v>
      </c>
      <c r="U16" s="562">
        <f t="shared" si="3"/>
        <v>0</v>
      </c>
      <c r="V16" s="562">
        <f t="shared" si="3"/>
        <v>0</v>
      </c>
      <c r="W16" s="562">
        <f t="shared" si="3"/>
        <v>0</v>
      </c>
      <c r="X16" s="562">
        <f t="shared" si="3"/>
        <v>0</v>
      </c>
      <c r="Y16" s="562">
        <f t="shared" si="3"/>
        <v>0</v>
      </c>
      <c r="Z16" s="542"/>
    </row>
    <row r="17" spans="1:26" s="1658" customFormat="1" ht="10.5" customHeight="1" x14ac:dyDescent="0.2">
      <c r="A17" s="1538">
        <v>7</v>
      </c>
      <c r="B17" s="1539"/>
      <c r="C17" s="1539"/>
      <c r="D17" s="2678" t="s">
        <v>431</v>
      </c>
      <c r="E17" s="2679"/>
      <c r="F17" s="561">
        <v>0</v>
      </c>
      <c r="G17" s="562">
        <v>0</v>
      </c>
      <c r="H17" s="562">
        <v>0</v>
      </c>
      <c r="I17" s="562">
        <v>0</v>
      </c>
      <c r="J17" s="562">
        <v>0</v>
      </c>
      <c r="K17" s="562"/>
      <c r="L17" s="562">
        <v>0</v>
      </c>
      <c r="M17" s="562">
        <v>0</v>
      </c>
      <c r="N17" s="562">
        <v>0</v>
      </c>
      <c r="O17" s="562">
        <v>0</v>
      </c>
      <c r="P17" s="562"/>
      <c r="Q17" s="562">
        <v>0</v>
      </c>
      <c r="R17" s="562">
        <v>0</v>
      </c>
      <c r="S17" s="562">
        <v>0</v>
      </c>
      <c r="T17" s="562">
        <v>0</v>
      </c>
      <c r="U17" s="562"/>
      <c r="V17" s="562">
        <v>0</v>
      </c>
      <c r="W17" s="562">
        <v>0</v>
      </c>
      <c r="X17" s="562">
        <v>0</v>
      </c>
      <c r="Y17" s="562">
        <v>0</v>
      </c>
      <c r="Z17" s="542"/>
    </row>
    <row r="18" spans="1:26" s="1658" customFormat="1" ht="10.5" customHeight="1" x14ac:dyDescent="0.2">
      <c r="A18" s="1538">
        <v>8</v>
      </c>
      <c r="B18" s="1539"/>
      <c r="C18" s="1539"/>
      <c r="D18" s="2678" t="s">
        <v>432</v>
      </c>
      <c r="E18" s="2679"/>
      <c r="F18" s="561">
        <v>0</v>
      </c>
      <c r="G18" s="562">
        <v>0</v>
      </c>
      <c r="H18" s="562">
        <v>0</v>
      </c>
      <c r="I18" s="562">
        <v>0</v>
      </c>
      <c r="J18" s="562">
        <v>0</v>
      </c>
      <c r="K18" s="562"/>
      <c r="L18" s="562">
        <v>0</v>
      </c>
      <c r="M18" s="562">
        <v>0</v>
      </c>
      <c r="N18" s="562">
        <v>0</v>
      </c>
      <c r="O18" s="562">
        <v>0</v>
      </c>
      <c r="P18" s="562"/>
      <c r="Q18" s="562">
        <v>0</v>
      </c>
      <c r="R18" s="562">
        <v>0</v>
      </c>
      <c r="S18" s="562">
        <v>0</v>
      </c>
      <c r="T18" s="562">
        <v>0</v>
      </c>
      <c r="U18" s="562"/>
      <c r="V18" s="562">
        <v>0</v>
      </c>
      <c r="W18" s="562">
        <v>0</v>
      </c>
      <c r="X18" s="562">
        <v>0</v>
      </c>
      <c r="Y18" s="562">
        <v>0</v>
      </c>
      <c r="Z18" s="542"/>
    </row>
    <row r="19" spans="1:26" s="1658" customFormat="1" ht="10.5" customHeight="1" x14ac:dyDescent="0.2">
      <c r="A19" s="1538">
        <v>9</v>
      </c>
      <c r="B19" s="2678" t="s">
        <v>433</v>
      </c>
      <c r="C19" s="2678"/>
      <c r="D19" s="2678"/>
      <c r="E19" s="2679"/>
      <c r="F19" s="558">
        <f>F20+F23</f>
        <v>0</v>
      </c>
      <c r="G19" s="559">
        <f>G20+G23</f>
        <v>0</v>
      </c>
      <c r="H19" s="559">
        <f t="shared" ref="H19:Y19" si="4">H20+H23</f>
        <v>0</v>
      </c>
      <c r="I19" s="559">
        <f t="shared" si="4"/>
        <v>0</v>
      </c>
      <c r="J19" s="559">
        <f t="shared" si="4"/>
        <v>0</v>
      </c>
      <c r="K19" s="559">
        <f t="shared" si="4"/>
        <v>0</v>
      </c>
      <c r="L19" s="559">
        <f t="shared" si="4"/>
        <v>0</v>
      </c>
      <c r="M19" s="559">
        <f t="shared" si="4"/>
        <v>0</v>
      </c>
      <c r="N19" s="559">
        <f t="shared" si="4"/>
        <v>0</v>
      </c>
      <c r="O19" s="559">
        <f t="shared" si="4"/>
        <v>0</v>
      </c>
      <c r="P19" s="559">
        <f t="shared" si="4"/>
        <v>0</v>
      </c>
      <c r="Q19" s="559">
        <f t="shared" si="4"/>
        <v>0</v>
      </c>
      <c r="R19" s="559">
        <f t="shared" si="4"/>
        <v>0</v>
      </c>
      <c r="S19" s="559">
        <f t="shared" si="4"/>
        <v>0</v>
      </c>
      <c r="T19" s="559">
        <f t="shared" si="4"/>
        <v>0</v>
      </c>
      <c r="U19" s="559">
        <f t="shared" si="4"/>
        <v>0</v>
      </c>
      <c r="V19" s="559">
        <f t="shared" si="4"/>
        <v>0</v>
      </c>
      <c r="W19" s="559">
        <f t="shared" si="4"/>
        <v>0</v>
      </c>
      <c r="X19" s="559">
        <f t="shared" si="4"/>
        <v>0</v>
      </c>
      <c r="Y19" s="559">
        <f t="shared" si="4"/>
        <v>0</v>
      </c>
      <c r="Z19" s="542"/>
    </row>
    <row r="20" spans="1:26" s="1658" customFormat="1" ht="10.5" customHeight="1" x14ac:dyDescent="0.2">
      <c r="A20" s="1538">
        <v>10</v>
      </c>
      <c r="B20" s="1539"/>
      <c r="C20" s="2678" t="s">
        <v>427</v>
      </c>
      <c r="D20" s="2678"/>
      <c r="E20" s="2679"/>
      <c r="F20" s="561">
        <f>F21+F22</f>
        <v>0</v>
      </c>
      <c r="G20" s="562">
        <f>G21+G22</f>
        <v>0</v>
      </c>
      <c r="H20" s="562">
        <f t="shared" ref="H20:Y20" si="5">H21+H22</f>
        <v>0</v>
      </c>
      <c r="I20" s="562">
        <f t="shared" si="5"/>
        <v>0</v>
      </c>
      <c r="J20" s="562">
        <f t="shared" si="5"/>
        <v>0</v>
      </c>
      <c r="K20" s="562">
        <f t="shared" si="5"/>
        <v>0</v>
      </c>
      <c r="L20" s="562">
        <f t="shared" si="5"/>
        <v>0</v>
      </c>
      <c r="M20" s="562">
        <f t="shared" si="5"/>
        <v>0</v>
      </c>
      <c r="N20" s="562">
        <f t="shared" si="5"/>
        <v>0</v>
      </c>
      <c r="O20" s="562">
        <f t="shared" si="5"/>
        <v>0</v>
      </c>
      <c r="P20" s="562">
        <f t="shared" si="5"/>
        <v>0</v>
      </c>
      <c r="Q20" s="562">
        <f t="shared" si="5"/>
        <v>0</v>
      </c>
      <c r="R20" s="562">
        <f t="shared" si="5"/>
        <v>0</v>
      </c>
      <c r="S20" s="562">
        <f t="shared" si="5"/>
        <v>0</v>
      </c>
      <c r="T20" s="562">
        <f t="shared" si="5"/>
        <v>0</v>
      </c>
      <c r="U20" s="562">
        <f t="shared" si="5"/>
        <v>0</v>
      </c>
      <c r="V20" s="562">
        <f t="shared" si="5"/>
        <v>0</v>
      </c>
      <c r="W20" s="562">
        <f t="shared" si="5"/>
        <v>0</v>
      </c>
      <c r="X20" s="562">
        <f t="shared" si="5"/>
        <v>0</v>
      </c>
      <c r="Y20" s="562">
        <f t="shared" si="5"/>
        <v>0</v>
      </c>
      <c r="Z20" s="542"/>
    </row>
    <row r="21" spans="1:26" s="1658" customFormat="1" ht="10.5" customHeight="1" x14ac:dyDescent="0.2">
      <c r="A21" s="1538">
        <v>11</v>
      </c>
      <c r="B21" s="1539"/>
      <c r="C21" s="1539"/>
      <c r="D21" s="2678" t="s">
        <v>428</v>
      </c>
      <c r="E21" s="2679"/>
      <c r="F21" s="561">
        <v>0</v>
      </c>
      <c r="G21" s="562">
        <v>0</v>
      </c>
      <c r="H21" s="562">
        <v>0</v>
      </c>
      <c r="I21" s="562">
        <v>0</v>
      </c>
      <c r="J21" s="562">
        <v>0</v>
      </c>
      <c r="K21" s="562"/>
      <c r="L21" s="562">
        <v>0</v>
      </c>
      <c r="M21" s="562">
        <v>0</v>
      </c>
      <c r="N21" s="562">
        <v>0</v>
      </c>
      <c r="O21" s="562">
        <v>0</v>
      </c>
      <c r="P21" s="562"/>
      <c r="Q21" s="562">
        <v>0</v>
      </c>
      <c r="R21" s="562">
        <v>0</v>
      </c>
      <c r="S21" s="562">
        <v>0</v>
      </c>
      <c r="T21" s="562">
        <v>0</v>
      </c>
      <c r="U21" s="562"/>
      <c r="V21" s="562">
        <v>0</v>
      </c>
      <c r="W21" s="562">
        <v>0</v>
      </c>
      <c r="X21" s="562">
        <v>0</v>
      </c>
      <c r="Y21" s="562">
        <v>0</v>
      </c>
      <c r="Z21" s="542"/>
    </row>
    <row r="22" spans="1:26" s="1658" customFormat="1" ht="10.5" customHeight="1" x14ac:dyDescent="0.2">
      <c r="A22" s="1538">
        <v>12</v>
      </c>
      <c r="B22" s="1539"/>
      <c r="C22" s="1539"/>
      <c r="D22" s="2678" t="s">
        <v>429</v>
      </c>
      <c r="E22" s="2679"/>
      <c r="F22" s="561">
        <v>0</v>
      </c>
      <c r="G22" s="562">
        <v>0</v>
      </c>
      <c r="H22" s="562">
        <v>0</v>
      </c>
      <c r="I22" s="562">
        <v>0</v>
      </c>
      <c r="J22" s="562">
        <v>0</v>
      </c>
      <c r="K22" s="562"/>
      <c r="L22" s="562">
        <v>0</v>
      </c>
      <c r="M22" s="562">
        <v>0</v>
      </c>
      <c r="N22" s="562">
        <v>0</v>
      </c>
      <c r="O22" s="562">
        <v>0</v>
      </c>
      <c r="P22" s="562"/>
      <c r="Q22" s="562">
        <v>0</v>
      </c>
      <c r="R22" s="562">
        <v>0</v>
      </c>
      <c r="S22" s="562">
        <v>0</v>
      </c>
      <c r="T22" s="562">
        <v>0</v>
      </c>
      <c r="U22" s="562"/>
      <c r="V22" s="562">
        <v>0</v>
      </c>
      <c r="W22" s="562">
        <v>0</v>
      </c>
      <c r="X22" s="562">
        <v>0</v>
      </c>
      <c r="Y22" s="562">
        <v>0</v>
      </c>
      <c r="Z22" s="542"/>
    </row>
    <row r="23" spans="1:26" s="1658" customFormat="1" ht="10.5" customHeight="1" x14ac:dyDescent="0.2">
      <c r="A23" s="1538">
        <v>13</v>
      </c>
      <c r="B23" s="1539"/>
      <c r="C23" s="2678" t="s">
        <v>430</v>
      </c>
      <c r="D23" s="2678"/>
      <c r="E23" s="2679"/>
      <c r="F23" s="561">
        <f>F24+F25</f>
        <v>0</v>
      </c>
      <c r="G23" s="562">
        <f>G24+G25</f>
        <v>0</v>
      </c>
      <c r="H23" s="562">
        <f t="shared" ref="H23:Y23" si="6">H24+H25</f>
        <v>0</v>
      </c>
      <c r="I23" s="562">
        <f t="shared" si="6"/>
        <v>0</v>
      </c>
      <c r="J23" s="562">
        <f t="shared" si="6"/>
        <v>0</v>
      </c>
      <c r="K23" s="562">
        <f t="shared" si="6"/>
        <v>0</v>
      </c>
      <c r="L23" s="562">
        <f t="shared" si="6"/>
        <v>0</v>
      </c>
      <c r="M23" s="562">
        <f t="shared" si="6"/>
        <v>0</v>
      </c>
      <c r="N23" s="562">
        <f t="shared" si="6"/>
        <v>0</v>
      </c>
      <c r="O23" s="562">
        <f t="shared" si="6"/>
        <v>0</v>
      </c>
      <c r="P23" s="562">
        <f t="shared" si="6"/>
        <v>0</v>
      </c>
      <c r="Q23" s="562">
        <f t="shared" si="6"/>
        <v>0</v>
      </c>
      <c r="R23" s="562">
        <f t="shared" si="6"/>
        <v>0</v>
      </c>
      <c r="S23" s="562">
        <f t="shared" si="6"/>
        <v>0</v>
      </c>
      <c r="T23" s="562">
        <f t="shared" si="6"/>
        <v>0</v>
      </c>
      <c r="U23" s="562">
        <f t="shared" si="6"/>
        <v>0</v>
      </c>
      <c r="V23" s="562">
        <f t="shared" si="6"/>
        <v>0</v>
      </c>
      <c r="W23" s="562">
        <f t="shared" si="6"/>
        <v>0</v>
      </c>
      <c r="X23" s="562">
        <f t="shared" si="6"/>
        <v>0</v>
      </c>
      <c r="Y23" s="562">
        <f t="shared" si="6"/>
        <v>0</v>
      </c>
      <c r="Z23" s="542"/>
    </row>
    <row r="24" spans="1:26" s="1658" customFormat="1" ht="10.5" customHeight="1" x14ac:dyDescent="0.2">
      <c r="A24" s="1538">
        <v>14</v>
      </c>
      <c r="B24" s="1539"/>
      <c r="C24" s="1539"/>
      <c r="D24" s="2678" t="s">
        <v>431</v>
      </c>
      <c r="E24" s="2679"/>
      <c r="F24" s="561">
        <v>0</v>
      </c>
      <c r="G24" s="562">
        <v>0</v>
      </c>
      <c r="H24" s="562">
        <v>0</v>
      </c>
      <c r="I24" s="562">
        <v>0</v>
      </c>
      <c r="J24" s="562">
        <v>0</v>
      </c>
      <c r="K24" s="562"/>
      <c r="L24" s="562">
        <v>0</v>
      </c>
      <c r="M24" s="562">
        <v>0</v>
      </c>
      <c r="N24" s="562">
        <v>0</v>
      </c>
      <c r="O24" s="562">
        <v>0</v>
      </c>
      <c r="P24" s="562"/>
      <c r="Q24" s="562">
        <v>0</v>
      </c>
      <c r="R24" s="562">
        <v>0</v>
      </c>
      <c r="S24" s="562">
        <v>0</v>
      </c>
      <c r="T24" s="562">
        <v>0</v>
      </c>
      <c r="U24" s="562"/>
      <c r="V24" s="562">
        <v>0</v>
      </c>
      <c r="W24" s="562">
        <v>0</v>
      </c>
      <c r="X24" s="562">
        <v>0</v>
      </c>
      <c r="Y24" s="562">
        <v>0</v>
      </c>
      <c r="Z24" s="542"/>
    </row>
    <row r="25" spans="1:26" s="1658" customFormat="1" ht="10.5" customHeight="1" thickBot="1" x14ac:dyDescent="0.25">
      <c r="A25" s="521">
        <v>15</v>
      </c>
      <c r="B25" s="493"/>
      <c r="C25" s="493"/>
      <c r="D25" s="2398" t="s">
        <v>432</v>
      </c>
      <c r="E25" s="2398"/>
      <c r="F25" s="563">
        <v>0</v>
      </c>
      <c r="G25" s="564">
        <v>0</v>
      </c>
      <c r="H25" s="564">
        <v>0</v>
      </c>
      <c r="I25" s="564">
        <v>0</v>
      </c>
      <c r="J25" s="564">
        <v>0</v>
      </c>
      <c r="K25" s="564"/>
      <c r="L25" s="564">
        <v>0</v>
      </c>
      <c r="M25" s="564">
        <v>0</v>
      </c>
      <c r="N25" s="564">
        <v>0</v>
      </c>
      <c r="O25" s="564">
        <v>0</v>
      </c>
      <c r="P25" s="564"/>
      <c r="Q25" s="564">
        <v>0</v>
      </c>
      <c r="R25" s="564">
        <v>0</v>
      </c>
      <c r="S25" s="564">
        <v>0</v>
      </c>
      <c r="T25" s="564">
        <v>0</v>
      </c>
      <c r="U25" s="564"/>
      <c r="V25" s="564">
        <v>0</v>
      </c>
      <c r="W25" s="564">
        <v>0</v>
      </c>
      <c r="X25" s="564">
        <v>0</v>
      </c>
      <c r="Y25" s="564">
        <v>0</v>
      </c>
      <c r="Z25" s="543"/>
    </row>
    <row r="26" spans="1:26" s="368" customFormat="1" ht="10.5" customHeight="1" x14ac:dyDescent="0.15">
      <c r="A26" s="2676"/>
      <c r="B26" s="2676"/>
      <c r="C26" s="2676"/>
      <c r="D26" s="2676"/>
      <c r="E26" s="2676"/>
      <c r="F26" s="2676"/>
      <c r="G26" s="2676"/>
      <c r="H26" s="2676"/>
      <c r="I26" s="2676"/>
      <c r="J26" s="2676"/>
      <c r="K26" s="2676"/>
      <c r="L26" s="2676"/>
      <c r="M26" s="2676"/>
      <c r="N26" s="2676"/>
      <c r="O26" s="2676"/>
      <c r="P26" s="2676"/>
      <c r="Q26" s="2676"/>
      <c r="R26" s="2676"/>
      <c r="S26" s="2676"/>
      <c r="T26" s="2676"/>
      <c r="U26" s="2676"/>
      <c r="V26" s="2676"/>
      <c r="W26" s="2676"/>
      <c r="X26" s="2676"/>
      <c r="Y26" s="2676"/>
      <c r="Z26" s="2676"/>
    </row>
    <row r="27" spans="1:26" ht="10.5" customHeight="1" x14ac:dyDescent="0.2">
      <c r="A27" s="2506" t="s">
        <v>1</v>
      </c>
      <c r="B27" s="2506"/>
      <c r="C27" s="2506"/>
      <c r="D27" s="2506"/>
      <c r="E27" s="2506"/>
      <c r="F27" s="2509" t="s">
        <v>106</v>
      </c>
      <c r="G27" s="2510"/>
      <c r="H27" s="2510"/>
      <c r="I27" s="2510"/>
      <c r="J27" s="2510"/>
      <c r="K27" s="2510"/>
      <c r="L27" s="2510"/>
      <c r="M27" s="2510"/>
      <c r="N27" s="2510"/>
      <c r="O27" s="2510"/>
      <c r="P27" s="2510"/>
      <c r="Q27" s="2510"/>
      <c r="R27" s="2510"/>
      <c r="S27" s="2510"/>
      <c r="T27" s="2510"/>
      <c r="U27" s="2510"/>
      <c r="V27" s="2510"/>
      <c r="W27" s="2510"/>
      <c r="X27" s="2510"/>
      <c r="Y27" s="2510"/>
      <c r="Z27" s="2511"/>
    </row>
    <row r="28" spans="1:26" ht="10.5" customHeight="1" x14ac:dyDescent="0.2">
      <c r="A28" s="42"/>
      <c r="B28" s="42"/>
      <c r="C28" s="42"/>
      <c r="D28" s="42"/>
      <c r="E28" s="42"/>
      <c r="F28" s="263" t="s">
        <v>3</v>
      </c>
      <c r="G28" s="263" t="s">
        <v>4</v>
      </c>
      <c r="H28" s="263" t="s">
        <v>5</v>
      </c>
      <c r="I28" s="263" t="s">
        <v>6</v>
      </c>
      <c r="J28" s="263" t="s">
        <v>7</v>
      </c>
      <c r="K28" s="263"/>
      <c r="L28" s="263" t="s">
        <v>8</v>
      </c>
      <c r="M28" s="263" t="s">
        <v>9</v>
      </c>
      <c r="N28" s="263" t="s">
        <v>205</v>
      </c>
      <c r="O28" s="263" t="s">
        <v>206</v>
      </c>
      <c r="P28" s="263"/>
      <c r="Q28" s="263" t="s">
        <v>207</v>
      </c>
      <c r="R28" s="263" t="s">
        <v>224</v>
      </c>
      <c r="S28" s="263" t="s">
        <v>225</v>
      </c>
      <c r="T28" s="263" t="s">
        <v>402</v>
      </c>
      <c r="U28" s="263"/>
      <c r="V28" s="263" t="s">
        <v>403</v>
      </c>
      <c r="W28" s="263" t="s">
        <v>404</v>
      </c>
      <c r="X28" s="263" t="s">
        <v>405</v>
      </c>
      <c r="Y28" s="263" t="s">
        <v>406</v>
      </c>
      <c r="Z28" s="264"/>
    </row>
    <row r="29" spans="1:26" ht="10.5" customHeight="1" x14ac:dyDescent="0.2">
      <c r="A29" s="42"/>
      <c r="B29" s="42"/>
      <c r="C29" s="42"/>
      <c r="D29" s="42"/>
      <c r="E29" s="42"/>
      <c r="F29" s="545"/>
      <c r="G29" s="545"/>
      <c r="H29" s="545"/>
      <c r="I29" s="545"/>
      <c r="J29" s="545"/>
      <c r="K29" s="545"/>
      <c r="L29" s="2672" t="s">
        <v>407</v>
      </c>
      <c r="M29" s="2672"/>
      <c r="N29" s="2672"/>
      <c r="O29" s="2672"/>
      <c r="P29" s="545"/>
      <c r="Q29" s="545"/>
      <c r="R29" s="545"/>
      <c r="S29" s="545"/>
      <c r="T29" s="545"/>
      <c r="U29" s="545"/>
      <c r="V29" s="545"/>
      <c r="W29" s="545"/>
      <c r="X29" s="545"/>
      <c r="Y29" s="545"/>
      <c r="Z29" s="545"/>
    </row>
    <row r="30" spans="1:26" ht="10.5" customHeight="1" x14ac:dyDescent="0.2">
      <c r="A30" s="42"/>
      <c r="B30" s="42"/>
      <c r="C30" s="42"/>
      <c r="D30" s="42"/>
      <c r="E30" s="42"/>
      <c r="F30" s="2571" t="s">
        <v>408</v>
      </c>
      <c r="G30" s="2571"/>
      <c r="H30" s="2571"/>
      <c r="I30" s="2571"/>
      <c r="J30" s="2571"/>
      <c r="K30" s="545"/>
      <c r="L30" s="2571" t="s">
        <v>409</v>
      </c>
      <c r="M30" s="2571"/>
      <c r="N30" s="2571"/>
      <c r="O30" s="2571"/>
      <c r="P30" s="545"/>
      <c r="Q30" s="2662" t="s">
        <v>1215</v>
      </c>
      <c r="R30" s="2662"/>
      <c r="S30" s="2662"/>
      <c r="T30" s="2662"/>
      <c r="U30" s="545"/>
      <c r="V30" s="2571" t="s">
        <v>411</v>
      </c>
      <c r="W30" s="2571"/>
      <c r="X30" s="2571"/>
      <c r="Y30" s="2571"/>
      <c r="Z30" s="525"/>
    </row>
    <row r="31" spans="1:26" ht="10.5" customHeight="1" x14ac:dyDescent="0.2">
      <c r="A31" s="42"/>
      <c r="B31" s="42"/>
      <c r="C31" s="42"/>
      <c r="D31" s="42"/>
      <c r="E31" s="42"/>
      <c r="F31" s="546"/>
      <c r="G31" s="546" t="s">
        <v>412</v>
      </c>
      <c r="H31" s="546" t="s">
        <v>413</v>
      </c>
      <c r="I31" s="546" t="s">
        <v>414</v>
      </c>
      <c r="J31" s="546"/>
      <c r="K31" s="546"/>
      <c r="L31" s="546" t="s">
        <v>1233</v>
      </c>
      <c r="M31" s="546"/>
      <c r="N31" s="546"/>
      <c r="O31" s="546"/>
      <c r="P31" s="546"/>
      <c r="Q31" s="546" t="s">
        <v>1233</v>
      </c>
      <c r="R31" s="546"/>
      <c r="S31" s="546"/>
      <c r="T31" s="546"/>
      <c r="U31" s="546"/>
      <c r="V31" s="546" t="s">
        <v>1233</v>
      </c>
      <c r="W31" s="546"/>
      <c r="X31" s="546"/>
      <c r="Y31" s="546"/>
      <c r="Z31" s="408"/>
    </row>
    <row r="32" spans="1:26" ht="10.5" customHeight="1" x14ac:dyDescent="0.2">
      <c r="A32" s="42"/>
      <c r="B32" s="42"/>
      <c r="C32" s="42"/>
      <c r="D32" s="42"/>
      <c r="E32" s="42"/>
      <c r="F32" s="546"/>
      <c r="G32" s="546" t="s">
        <v>415</v>
      </c>
      <c r="H32" s="546" t="s">
        <v>416</v>
      </c>
      <c r="I32" s="546" t="s">
        <v>417</v>
      </c>
      <c r="J32" s="546"/>
      <c r="K32" s="547"/>
      <c r="L32" s="1664" t="s">
        <v>1234</v>
      </c>
      <c r="M32" s="547"/>
      <c r="N32" s="547"/>
      <c r="O32" s="547"/>
      <c r="P32" s="547"/>
      <c r="Q32" s="1664" t="s">
        <v>1234</v>
      </c>
      <c r="R32" s="1664"/>
      <c r="S32" s="547"/>
      <c r="T32" s="547"/>
      <c r="U32" s="547"/>
      <c r="V32" s="1664" t="s">
        <v>1234</v>
      </c>
      <c r="W32" s="1664"/>
      <c r="X32" s="547"/>
      <c r="Y32" s="546"/>
      <c r="Z32" s="408"/>
    </row>
    <row r="33" spans="1:26" ht="10.5" customHeight="1" x14ac:dyDescent="0.2">
      <c r="A33" s="42"/>
      <c r="B33" s="42"/>
      <c r="C33" s="42"/>
      <c r="D33" s="42"/>
      <c r="E33" s="42"/>
      <c r="F33" s="546" t="s">
        <v>419</v>
      </c>
      <c r="G33" s="548">
        <v>0.5</v>
      </c>
      <c r="H33" s="548">
        <v>1</v>
      </c>
      <c r="I33" s="548">
        <v>12.5</v>
      </c>
      <c r="J33" s="549">
        <v>12.5</v>
      </c>
      <c r="K33" s="2671" t="s">
        <v>420</v>
      </c>
      <c r="L33" s="2671"/>
      <c r="M33" s="547" t="s">
        <v>1233</v>
      </c>
      <c r="N33" s="547"/>
      <c r="O33" s="547"/>
      <c r="P33" s="2671" t="s">
        <v>420</v>
      </c>
      <c r="Q33" s="2671"/>
      <c r="R33" s="1664" t="s">
        <v>1233</v>
      </c>
      <c r="S33" s="547"/>
      <c r="T33" s="547"/>
      <c r="U33" s="2671" t="s">
        <v>420</v>
      </c>
      <c r="V33" s="2671"/>
      <c r="W33" s="1664" t="s">
        <v>1233</v>
      </c>
      <c r="X33" s="547"/>
      <c r="Y33" s="546"/>
      <c r="Z33" s="408"/>
    </row>
    <row r="34" spans="1:26" ht="10.5" customHeight="1" x14ac:dyDescent="0.2">
      <c r="A34" s="40"/>
      <c r="B34" s="40"/>
      <c r="C34" s="40"/>
      <c r="D34" s="40"/>
      <c r="E34" s="40"/>
      <c r="F34" s="550" t="s">
        <v>421</v>
      </c>
      <c r="G34" s="550" t="s">
        <v>421</v>
      </c>
      <c r="H34" s="550" t="s">
        <v>421</v>
      </c>
      <c r="I34" s="550" t="s">
        <v>421</v>
      </c>
      <c r="J34" s="550" t="s">
        <v>421</v>
      </c>
      <c r="K34" s="551"/>
      <c r="L34" s="551" t="s">
        <v>423</v>
      </c>
      <c r="M34" s="551" t="s">
        <v>1237</v>
      </c>
      <c r="N34" s="551" t="s">
        <v>424</v>
      </c>
      <c r="O34" s="552">
        <v>12.5</v>
      </c>
      <c r="P34" s="551"/>
      <c r="Q34" s="551" t="s">
        <v>423</v>
      </c>
      <c r="R34" s="551" t="s">
        <v>1237</v>
      </c>
      <c r="S34" s="551" t="s">
        <v>424</v>
      </c>
      <c r="T34" s="552">
        <v>12.5</v>
      </c>
      <c r="U34" s="551"/>
      <c r="V34" s="551" t="s">
        <v>422</v>
      </c>
      <c r="W34" s="551" t="s">
        <v>1237</v>
      </c>
      <c r="X34" s="551" t="s">
        <v>424</v>
      </c>
      <c r="Y34" s="553">
        <v>12.5</v>
      </c>
      <c r="Z34" s="205"/>
    </row>
    <row r="35" spans="1:26" ht="10.5" customHeight="1" x14ac:dyDescent="0.2">
      <c r="A35" s="1537">
        <v>1</v>
      </c>
      <c r="B35" s="2677" t="s">
        <v>425</v>
      </c>
      <c r="C35" s="2677"/>
      <c r="D35" s="2677"/>
      <c r="E35" s="2677"/>
      <c r="F35" s="555">
        <f>F36+F43</f>
        <v>9385</v>
      </c>
      <c r="G35" s="556">
        <f>G36+G43</f>
        <v>0</v>
      </c>
      <c r="H35" s="556">
        <f t="shared" ref="H35:Y35" si="7">H36+H43</f>
        <v>0</v>
      </c>
      <c r="I35" s="556">
        <f t="shared" si="7"/>
        <v>0</v>
      </c>
      <c r="J35" s="556">
        <f t="shared" si="7"/>
        <v>0</v>
      </c>
      <c r="K35" s="556">
        <f t="shared" si="7"/>
        <v>0</v>
      </c>
      <c r="L35" s="556">
        <f t="shared" si="7"/>
        <v>8759</v>
      </c>
      <c r="M35" s="556">
        <f t="shared" si="7"/>
        <v>625</v>
      </c>
      <c r="N35" s="556">
        <f t="shared" si="7"/>
        <v>0</v>
      </c>
      <c r="O35" s="556">
        <f t="shared" si="7"/>
        <v>0</v>
      </c>
      <c r="P35" s="556">
        <f t="shared" si="7"/>
        <v>0</v>
      </c>
      <c r="Q35" s="556">
        <f t="shared" si="7"/>
        <v>650</v>
      </c>
      <c r="R35" s="556">
        <f t="shared" si="7"/>
        <v>68</v>
      </c>
      <c r="S35" s="556">
        <f t="shared" si="7"/>
        <v>0</v>
      </c>
      <c r="T35" s="556">
        <f t="shared" si="7"/>
        <v>0</v>
      </c>
      <c r="U35" s="556">
        <f t="shared" si="7"/>
        <v>0</v>
      </c>
      <c r="V35" s="556">
        <f t="shared" si="7"/>
        <v>54</v>
      </c>
      <c r="W35" s="556">
        <f t="shared" si="7"/>
        <v>5</v>
      </c>
      <c r="X35" s="556">
        <f t="shared" si="7"/>
        <v>0</v>
      </c>
      <c r="Y35" s="556">
        <f t="shared" si="7"/>
        <v>0</v>
      </c>
      <c r="Z35" s="539"/>
    </row>
    <row r="36" spans="1:26" ht="10.5" customHeight="1" x14ac:dyDescent="0.2">
      <c r="A36" s="1538">
        <v>2</v>
      </c>
      <c r="B36" s="2678" t="s">
        <v>426</v>
      </c>
      <c r="C36" s="2678"/>
      <c r="D36" s="2678"/>
      <c r="E36" s="2678"/>
      <c r="F36" s="558">
        <f>F37+F40</f>
        <v>9385</v>
      </c>
      <c r="G36" s="559">
        <f>G37+G40</f>
        <v>0</v>
      </c>
      <c r="H36" s="559">
        <f t="shared" ref="H36:Y36" si="8">H37+H40</f>
        <v>0</v>
      </c>
      <c r="I36" s="559">
        <f t="shared" si="8"/>
        <v>0</v>
      </c>
      <c r="J36" s="559">
        <f t="shared" si="8"/>
        <v>0</v>
      </c>
      <c r="K36" s="559">
        <f t="shared" si="8"/>
        <v>0</v>
      </c>
      <c r="L36" s="559">
        <f t="shared" si="8"/>
        <v>8759</v>
      </c>
      <c r="M36" s="559">
        <f t="shared" si="8"/>
        <v>625</v>
      </c>
      <c r="N36" s="559">
        <f t="shared" si="8"/>
        <v>0</v>
      </c>
      <c r="O36" s="559">
        <f t="shared" si="8"/>
        <v>0</v>
      </c>
      <c r="P36" s="559">
        <f t="shared" si="8"/>
        <v>0</v>
      </c>
      <c r="Q36" s="559">
        <f t="shared" si="8"/>
        <v>650</v>
      </c>
      <c r="R36" s="559">
        <f t="shared" si="8"/>
        <v>68</v>
      </c>
      <c r="S36" s="559">
        <f t="shared" si="8"/>
        <v>0</v>
      </c>
      <c r="T36" s="559">
        <f t="shared" si="8"/>
        <v>0</v>
      </c>
      <c r="U36" s="559">
        <f t="shared" si="8"/>
        <v>0</v>
      </c>
      <c r="V36" s="559">
        <f t="shared" si="8"/>
        <v>54</v>
      </c>
      <c r="W36" s="559">
        <f t="shared" si="8"/>
        <v>5</v>
      </c>
      <c r="X36" s="559">
        <f t="shared" si="8"/>
        <v>0</v>
      </c>
      <c r="Y36" s="559">
        <f t="shared" si="8"/>
        <v>0</v>
      </c>
      <c r="Z36" s="542"/>
    </row>
    <row r="37" spans="1:26" ht="10.5" customHeight="1" x14ac:dyDescent="0.2">
      <c r="A37" s="1538">
        <v>3</v>
      </c>
      <c r="B37" s="1539"/>
      <c r="C37" s="2678" t="s">
        <v>427</v>
      </c>
      <c r="D37" s="2678"/>
      <c r="E37" s="2679"/>
      <c r="F37" s="561">
        <f>F38+F39</f>
        <v>9385</v>
      </c>
      <c r="G37" s="562">
        <f>G38+G39</f>
        <v>0</v>
      </c>
      <c r="H37" s="562">
        <f t="shared" ref="H37:Y37" si="9">H38+H39</f>
        <v>0</v>
      </c>
      <c r="I37" s="562">
        <f t="shared" si="9"/>
        <v>0</v>
      </c>
      <c r="J37" s="562">
        <f t="shared" si="9"/>
        <v>0</v>
      </c>
      <c r="K37" s="562">
        <f t="shared" si="9"/>
        <v>0</v>
      </c>
      <c r="L37" s="562">
        <f t="shared" si="9"/>
        <v>8759</v>
      </c>
      <c r="M37" s="562">
        <f t="shared" si="9"/>
        <v>625</v>
      </c>
      <c r="N37" s="562">
        <f t="shared" si="9"/>
        <v>0</v>
      </c>
      <c r="O37" s="562">
        <f t="shared" si="9"/>
        <v>0</v>
      </c>
      <c r="P37" s="562">
        <f t="shared" si="9"/>
        <v>0</v>
      </c>
      <c r="Q37" s="562">
        <f t="shared" si="9"/>
        <v>650</v>
      </c>
      <c r="R37" s="562">
        <f t="shared" si="9"/>
        <v>68</v>
      </c>
      <c r="S37" s="562">
        <f t="shared" si="9"/>
        <v>0</v>
      </c>
      <c r="T37" s="562">
        <f t="shared" si="9"/>
        <v>0</v>
      </c>
      <c r="U37" s="562">
        <f t="shared" si="9"/>
        <v>0</v>
      </c>
      <c r="V37" s="562">
        <f t="shared" si="9"/>
        <v>54</v>
      </c>
      <c r="W37" s="562">
        <f t="shared" si="9"/>
        <v>5</v>
      </c>
      <c r="X37" s="562">
        <f t="shared" si="9"/>
        <v>0</v>
      </c>
      <c r="Y37" s="562">
        <f t="shared" si="9"/>
        <v>0</v>
      </c>
      <c r="Z37" s="542"/>
    </row>
    <row r="38" spans="1:26" ht="10.5" customHeight="1" x14ac:dyDescent="0.2">
      <c r="A38" s="1538">
        <v>4</v>
      </c>
      <c r="B38" s="1539"/>
      <c r="C38" s="1539"/>
      <c r="D38" s="2678" t="s">
        <v>428</v>
      </c>
      <c r="E38" s="2679"/>
      <c r="F38" s="561">
        <v>6327</v>
      </c>
      <c r="G38" s="562">
        <v>0</v>
      </c>
      <c r="H38" s="562">
        <v>0</v>
      </c>
      <c r="I38" s="562">
        <v>0</v>
      </c>
      <c r="J38" s="562">
        <v>0</v>
      </c>
      <c r="K38" s="562"/>
      <c r="L38" s="562">
        <v>6326</v>
      </c>
      <c r="M38" s="562">
        <v>0</v>
      </c>
      <c r="N38" s="562">
        <v>0</v>
      </c>
      <c r="O38" s="562">
        <v>0</v>
      </c>
      <c r="P38" s="562"/>
      <c r="Q38" s="562">
        <v>470</v>
      </c>
      <c r="R38" s="562">
        <v>0</v>
      </c>
      <c r="S38" s="562">
        <v>0</v>
      </c>
      <c r="T38" s="562">
        <v>0</v>
      </c>
      <c r="U38" s="562"/>
      <c r="V38" s="562">
        <v>39</v>
      </c>
      <c r="W38" s="562">
        <v>0</v>
      </c>
      <c r="X38" s="562">
        <v>0</v>
      </c>
      <c r="Y38" s="562">
        <v>0</v>
      </c>
      <c r="Z38" s="542"/>
    </row>
    <row r="39" spans="1:26" ht="10.5" customHeight="1" x14ac:dyDescent="0.2">
      <c r="A39" s="1538">
        <v>5</v>
      </c>
      <c r="B39" s="1539"/>
      <c r="C39" s="1539"/>
      <c r="D39" s="2678" t="s">
        <v>429</v>
      </c>
      <c r="E39" s="2679"/>
      <c r="F39" s="561">
        <v>3058</v>
      </c>
      <c r="G39" s="562">
        <v>0</v>
      </c>
      <c r="H39" s="562">
        <v>0</v>
      </c>
      <c r="I39" s="562">
        <v>0</v>
      </c>
      <c r="J39" s="562">
        <v>0</v>
      </c>
      <c r="K39" s="562"/>
      <c r="L39" s="562">
        <v>2433</v>
      </c>
      <c r="M39" s="562">
        <v>625</v>
      </c>
      <c r="N39" s="562">
        <v>0</v>
      </c>
      <c r="O39" s="562">
        <v>0</v>
      </c>
      <c r="P39" s="562"/>
      <c r="Q39" s="562">
        <v>180</v>
      </c>
      <c r="R39" s="562">
        <v>68</v>
      </c>
      <c r="S39" s="562">
        <v>0</v>
      </c>
      <c r="T39" s="562">
        <v>0</v>
      </c>
      <c r="U39" s="562"/>
      <c r="V39" s="562">
        <v>15</v>
      </c>
      <c r="W39" s="562">
        <v>5</v>
      </c>
      <c r="X39" s="562">
        <v>0</v>
      </c>
      <c r="Y39" s="562">
        <v>0</v>
      </c>
      <c r="Z39" s="542"/>
    </row>
    <row r="40" spans="1:26" ht="10.5" customHeight="1" x14ac:dyDescent="0.2">
      <c r="A40" s="1538">
        <v>6</v>
      </c>
      <c r="B40" s="1539"/>
      <c r="C40" s="2678" t="s">
        <v>430</v>
      </c>
      <c r="D40" s="2678"/>
      <c r="E40" s="2679"/>
      <c r="F40" s="561">
        <f>F41+F42</f>
        <v>0</v>
      </c>
      <c r="G40" s="562">
        <f>G41+G42</f>
        <v>0</v>
      </c>
      <c r="H40" s="562">
        <f t="shared" ref="H40:Y40" si="10">H41+H42</f>
        <v>0</v>
      </c>
      <c r="I40" s="562">
        <f t="shared" si="10"/>
        <v>0</v>
      </c>
      <c r="J40" s="562">
        <f t="shared" si="10"/>
        <v>0</v>
      </c>
      <c r="K40" s="562">
        <f t="shared" si="10"/>
        <v>0</v>
      </c>
      <c r="L40" s="562">
        <f t="shared" si="10"/>
        <v>0</v>
      </c>
      <c r="M40" s="562">
        <f t="shared" si="10"/>
        <v>0</v>
      </c>
      <c r="N40" s="562">
        <f t="shared" si="10"/>
        <v>0</v>
      </c>
      <c r="O40" s="562">
        <f t="shared" si="10"/>
        <v>0</v>
      </c>
      <c r="P40" s="562">
        <f t="shared" si="10"/>
        <v>0</v>
      </c>
      <c r="Q40" s="562">
        <f t="shared" si="10"/>
        <v>0</v>
      </c>
      <c r="R40" s="562">
        <f t="shared" si="10"/>
        <v>0</v>
      </c>
      <c r="S40" s="562">
        <f t="shared" si="10"/>
        <v>0</v>
      </c>
      <c r="T40" s="562">
        <f t="shared" si="10"/>
        <v>0</v>
      </c>
      <c r="U40" s="562">
        <f t="shared" si="10"/>
        <v>0</v>
      </c>
      <c r="V40" s="562">
        <f t="shared" si="10"/>
        <v>0</v>
      </c>
      <c r="W40" s="562">
        <f t="shared" si="10"/>
        <v>0</v>
      </c>
      <c r="X40" s="562">
        <f t="shared" si="10"/>
        <v>0</v>
      </c>
      <c r="Y40" s="562">
        <f t="shared" si="10"/>
        <v>0</v>
      </c>
      <c r="Z40" s="542"/>
    </row>
    <row r="41" spans="1:26" ht="10.5" customHeight="1" x14ac:dyDescent="0.2">
      <c r="A41" s="1538">
        <v>7</v>
      </c>
      <c r="B41" s="1539"/>
      <c r="C41" s="1539"/>
      <c r="D41" s="2678" t="s">
        <v>431</v>
      </c>
      <c r="E41" s="2679"/>
      <c r="F41" s="561">
        <v>0</v>
      </c>
      <c r="G41" s="562">
        <v>0</v>
      </c>
      <c r="H41" s="562">
        <v>0</v>
      </c>
      <c r="I41" s="562">
        <v>0</v>
      </c>
      <c r="J41" s="562">
        <v>0</v>
      </c>
      <c r="K41" s="562"/>
      <c r="L41" s="562">
        <v>0</v>
      </c>
      <c r="M41" s="562">
        <v>0</v>
      </c>
      <c r="N41" s="562">
        <v>0</v>
      </c>
      <c r="O41" s="562">
        <v>0</v>
      </c>
      <c r="P41" s="562"/>
      <c r="Q41" s="562">
        <v>0</v>
      </c>
      <c r="R41" s="562">
        <v>0</v>
      </c>
      <c r="S41" s="562">
        <v>0</v>
      </c>
      <c r="T41" s="562">
        <v>0</v>
      </c>
      <c r="U41" s="562"/>
      <c r="V41" s="562">
        <v>0</v>
      </c>
      <c r="W41" s="562">
        <v>0</v>
      </c>
      <c r="X41" s="562">
        <v>0</v>
      </c>
      <c r="Y41" s="562">
        <v>0</v>
      </c>
      <c r="Z41" s="542"/>
    </row>
    <row r="42" spans="1:26" ht="10.5" customHeight="1" x14ac:dyDescent="0.2">
      <c r="A42" s="1538">
        <v>8</v>
      </c>
      <c r="B42" s="1539"/>
      <c r="C42" s="1539"/>
      <c r="D42" s="2678" t="s">
        <v>432</v>
      </c>
      <c r="E42" s="2679"/>
      <c r="F42" s="561">
        <v>0</v>
      </c>
      <c r="G42" s="562">
        <v>0</v>
      </c>
      <c r="H42" s="562">
        <v>0</v>
      </c>
      <c r="I42" s="562">
        <v>0</v>
      </c>
      <c r="J42" s="562">
        <v>0</v>
      </c>
      <c r="K42" s="562"/>
      <c r="L42" s="562">
        <v>0</v>
      </c>
      <c r="M42" s="562">
        <v>0</v>
      </c>
      <c r="N42" s="562">
        <v>0</v>
      </c>
      <c r="O42" s="562">
        <v>0</v>
      </c>
      <c r="P42" s="562"/>
      <c r="Q42" s="562">
        <v>0</v>
      </c>
      <c r="R42" s="562">
        <v>0</v>
      </c>
      <c r="S42" s="562">
        <v>0</v>
      </c>
      <c r="T42" s="562">
        <v>0</v>
      </c>
      <c r="U42" s="562"/>
      <c r="V42" s="562">
        <v>0</v>
      </c>
      <c r="W42" s="562">
        <v>0</v>
      </c>
      <c r="X42" s="562">
        <v>0</v>
      </c>
      <c r="Y42" s="562">
        <v>0</v>
      </c>
      <c r="Z42" s="542"/>
    </row>
    <row r="43" spans="1:26" ht="10.5" customHeight="1" x14ac:dyDescent="0.2">
      <c r="A43" s="1538">
        <v>9</v>
      </c>
      <c r="B43" s="2678" t="s">
        <v>433</v>
      </c>
      <c r="C43" s="2678"/>
      <c r="D43" s="2678"/>
      <c r="E43" s="2679"/>
      <c r="F43" s="558">
        <f>F44+F47</f>
        <v>0</v>
      </c>
      <c r="G43" s="559">
        <f>G44+G47</f>
        <v>0</v>
      </c>
      <c r="H43" s="559">
        <f t="shared" ref="H43:Y43" si="11">H44+H47</f>
        <v>0</v>
      </c>
      <c r="I43" s="559">
        <f t="shared" si="11"/>
        <v>0</v>
      </c>
      <c r="J43" s="559">
        <f t="shared" si="11"/>
        <v>0</v>
      </c>
      <c r="K43" s="559">
        <f t="shared" si="11"/>
        <v>0</v>
      </c>
      <c r="L43" s="559">
        <f t="shared" si="11"/>
        <v>0</v>
      </c>
      <c r="M43" s="559">
        <f t="shared" si="11"/>
        <v>0</v>
      </c>
      <c r="N43" s="559">
        <f t="shared" si="11"/>
        <v>0</v>
      </c>
      <c r="O43" s="559">
        <f t="shared" si="11"/>
        <v>0</v>
      </c>
      <c r="P43" s="559">
        <f t="shared" si="11"/>
        <v>0</v>
      </c>
      <c r="Q43" s="559">
        <f t="shared" si="11"/>
        <v>0</v>
      </c>
      <c r="R43" s="559">
        <f t="shared" si="11"/>
        <v>0</v>
      </c>
      <c r="S43" s="559">
        <f t="shared" si="11"/>
        <v>0</v>
      </c>
      <c r="T43" s="559">
        <f t="shared" si="11"/>
        <v>0</v>
      </c>
      <c r="U43" s="559">
        <f t="shared" si="11"/>
        <v>0</v>
      </c>
      <c r="V43" s="559">
        <f t="shared" si="11"/>
        <v>0</v>
      </c>
      <c r="W43" s="559">
        <f t="shared" si="11"/>
        <v>0</v>
      </c>
      <c r="X43" s="559">
        <f t="shared" si="11"/>
        <v>0</v>
      </c>
      <c r="Y43" s="559">
        <f t="shared" si="11"/>
        <v>0</v>
      </c>
      <c r="Z43" s="542"/>
    </row>
    <row r="44" spans="1:26" ht="10.5" customHeight="1" x14ac:dyDescent="0.2">
      <c r="A44" s="1538">
        <v>10</v>
      </c>
      <c r="B44" s="1539"/>
      <c r="C44" s="2678" t="s">
        <v>427</v>
      </c>
      <c r="D44" s="2678"/>
      <c r="E44" s="2679"/>
      <c r="F44" s="561">
        <f>F45+F46</f>
        <v>0</v>
      </c>
      <c r="G44" s="562">
        <f>G45+G46</f>
        <v>0</v>
      </c>
      <c r="H44" s="562">
        <f t="shared" ref="H44:Y44" si="12">H45+H46</f>
        <v>0</v>
      </c>
      <c r="I44" s="562">
        <f t="shared" si="12"/>
        <v>0</v>
      </c>
      <c r="J44" s="562">
        <f t="shared" si="12"/>
        <v>0</v>
      </c>
      <c r="K44" s="562">
        <f t="shared" si="12"/>
        <v>0</v>
      </c>
      <c r="L44" s="562">
        <f t="shared" si="12"/>
        <v>0</v>
      </c>
      <c r="M44" s="562">
        <f t="shared" si="12"/>
        <v>0</v>
      </c>
      <c r="N44" s="562">
        <f t="shared" si="12"/>
        <v>0</v>
      </c>
      <c r="O44" s="562">
        <f t="shared" si="12"/>
        <v>0</v>
      </c>
      <c r="P44" s="562">
        <f t="shared" si="12"/>
        <v>0</v>
      </c>
      <c r="Q44" s="562">
        <f t="shared" si="12"/>
        <v>0</v>
      </c>
      <c r="R44" s="562">
        <f t="shared" si="12"/>
        <v>0</v>
      </c>
      <c r="S44" s="562">
        <f t="shared" si="12"/>
        <v>0</v>
      </c>
      <c r="T44" s="562">
        <f t="shared" si="12"/>
        <v>0</v>
      </c>
      <c r="U44" s="562">
        <f t="shared" si="12"/>
        <v>0</v>
      </c>
      <c r="V44" s="562">
        <f t="shared" si="12"/>
        <v>0</v>
      </c>
      <c r="W44" s="562">
        <f t="shared" si="12"/>
        <v>0</v>
      </c>
      <c r="X44" s="562">
        <f t="shared" si="12"/>
        <v>0</v>
      </c>
      <c r="Y44" s="562">
        <f t="shared" si="12"/>
        <v>0</v>
      </c>
      <c r="Z44" s="542"/>
    </row>
    <row r="45" spans="1:26" ht="10.5" customHeight="1" x14ac:dyDescent="0.2">
      <c r="A45" s="1538">
        <v>11</v>
      </c>
      <c r="B45" s="1539"/>
      <c r="C45" s="1539"/>
      <c r="D45" s="2678" t="s">
        <v>428</v>
      </c>
      <c r="E45" s="2679"/>
      <c r="F45" s="561">
        <v>0</v>
      </c>
      <c r="G45" s="562">
        <v>0</v>
      </c>
      <c r="H45" s="562">
        <v>0</v>
      </c>
      <c r="I45" s="562">
        <v>0</v>
      </c>
      <c r="J45" s="562">
        <v>0</v>
      </c>
      <c r="K45" s="562"/>
      <c r="L45" s="562">
        <v>0</v>
      </c>
      <c r="M45" s="562">
        <v>0</v>
      </c>
      <c r="N45" s="562">
        <v>0</v>
      </c>
      <c r="O45" s="562">
        <v>0</v>
      </c>
      <c r="P45" s="562"/>
      <c r="Q45" s="562">
        <v>0</v>
      </c>
      <c r="R45" s="562">
        <v>0</v>
      </c>
      <c r="S45" s="562">
        <v>0</v>
      </c>
      <c r="T45" s="562">
        <v>0</v>
      </c>
      <c r="U45" s="562"/>
      <c r="V45" s="562">
        <v>0</v>
      </c>
      <c r="W45" s="562">
        <v>0</v>
      </c>
      <c r="X45" s="562">
        <v>0</v>
      </c>
      <c r="Y45" s="562">
        <v>0</v>
      </c>
      <c r="Z45" s="542"/>
    </row>
    <row r="46" spans="1:26" ht="10.5" customHeight="1" x14ac:dyDescent="0.2">
      <c r="A46" s="1538">
        <v>12</v>
      </c>
      <c r="B46" s="1539"/>
      <c r="C46" s="1539"/>
      <c r="D46" s="2678" t="s">
        <v>429</v>
      </c>
      <c r="E46" s="2679"/>
      <c r="F46" s="561">
        <v>0</v>
      </c>
      <c r="G46" s="562">
        <v>0</v>
      </c>
      <c r="H46" s="562">
        <v>0</v>
      </c>
      <c r="I46" s="562">
        <v>0</v>
      </c>
      <c r="J46" s="562">
        <v>0</v>
      </c>
      <c r="K46" s="562"/>
      <c r="L46" s="562">
        <v>0</v>
      </c>
      <c r="M46" s="562">
        <v>0</v>
      </c>
      <c r="N46" s="562">
        <v>0</v>
      </c>
      <c r="O46" s="562">
        <v>0</v>
      </c>
      <c r="P46" s="562"/>
      <c r="Q46" s="562">
        <v>0</v>
      </c>
      <c r="R46" s="562">
        <v>0</v>
      </c>
      <c r="S46" s="562">
        <v>0</v>
      </c>
      <c r="T46" s="562">
        <v>0</v>
      </c>
      <c r="U46" s="562"/>
      <c r="V46" s="562">
        <v>0</v>
      </c>
      <c r="W46" s="562">
        <v>0</v>
      </c>
      <c r="X46" s="562">
        <v>0</v>
      </c>
      <c r="Y46" s="562">
        <v>0</v>
      </c>
      <c r="Z46" s="542"/>
    </row>
    <row r="47" spans="1:26" ht="10.5" customHeight="1" x14ac:dyDescent="0.2">
      <c r="A47" s="1538">
        <v>13</v>
      </c>
      <c r="B47" s="1539"/>
      <c r="C47" s="2678" t="s">
        <v>430</v>
      </c>
      <c r="D47" s="2678"/>
      <c r="E47" s="2679"/>
      <c r="F47" s="561">
        <f>F48+F49</f>
        <v>0</v>
      </c>
      <c r="G47" s="562">
        <f>G48+G49</f>
        <v>0</v>
      </c>
      <c r="H47" s="562">
        <f t="shared" ref="H47:Y47" si="13">H48+H49</f>
        <v>0</v>
      </c>
      <c r="I47" s="562">
        <f t="shared" si="13"/>
        <v>0</v>
      </c>
      <c r="J47" s="562">
        <f t="shared" si="13"/>
        <v>0</v>
      </c>
      <c r="K47" s="562">
        <f t="shared" si="13"/>
        <v>0</v>
      </c>
      <c r="L47" s="562">
        <f t="shared" si="13"/>
        <v>0</v>
      </c>
      <c r="M47" s="562">
        <f t="shared" si="13"/>
        <v>0</v>
      </c>
      <c r="N47" s="562">
        <f t="shared" si="13"/>
        <v>0</v>
      </c>
      <c r="O47" s="562">
        <f t="shared" si="13"/>
        <v>0</v>
      </c>
      <c r="P47" s="562">
        <f t="shared" si="13"/>
        <v>0</v>
      </c>
      <c r="Q47" s="562">
        <f t="shared" si="13"/>
        <v>0</v>
      </c>
      <c r="R47" s="562">
        <f t="shared" si="13"/>
        <v>0</v>
      </c>
      <c r="S47" s="562">
        <f t="shared" si="13"/>
        <v>0</v>
      </c>
      <c r="T47" s="562">
        <f t="shared" si="13"/>
        <v>0</v>
      </c>
      <c r="U47" s="562">
        <f t="shared" si="13"/>
        <v>0</v>
      </c>
      <c r="V47" s="562">
        <f t="shared" si="13"/>
        <v>0</v>
      </c>
      <c r="W47" s="562">
        <f t="shared" si="13"/>
        <v>0</v>
      </c>
      <c r="X47" s="562">
        <f t="shared" si="13"/>
        <v>0</v>
      </c>
      <c r="Y47" s="562">
        <f t="shared" si="13"/>
        <v>0</v>
      </c>
      <c r="Z47" s="542"/>
    </row>
    <row r="48" spans="1:26" ht="10.5" customHeight="1" x14ac:dyDescent="0.2">
      <c r="A48" s="1538">
        <v>14</v>
      </c>
      <c r="B48" s="1539"/>
      <c r="C48" s="1539"/>
      <c r="D48" s="2678" t="s">
        <v>431</v>
      </c>
      <c r="E48" s="2679"/>
      <c r="F48" s="561">
        <v>0</v>
      </c>
      <c r="G48" s="562">
        <v>0</v>
      </c>
      <c r="H48" s="562">
        <v>0</v>
      </c>
      <c r="I48" s="562">
        <v>0</v>
      </c>
      <c r="J48" s="562">
        <v>0</v>
      </c>
      <c r="K48" s="562"/>
      <c r="L48" s="562">
        <v>0</v>
      </c>
      <c r="M48" s="562">
        <v>0</v>
      </c>
      <c r="N48" s="562">
        <v>0</v>
      </c>
      <c r="O48" s="562">
        <v>0</v>
      </c>
      <c r="P48" s="562"/>
      <c r="Q48" s="562">
        <v>0</v>
      </c>
      <c r="R48" s="562">
        <v>0</v>
      </c>
      <c r="S48" s="562">
        <v>0</v>
      </c>
      <c r="T48" s="562">
        <v>0</v>
      </c>
      <c r="U48" s="562"/>
      <c r="V48" s="562">
        <v>0</v>
      </c>
      <c r="W48" s="562">
        <v>0</v>
      </c>
      <c r="X48" s="562">
        <v>0</v>
      </c>
      <c r="Y48" s="562">
        <v>0</v>
      </c>
      <c r="Z48" s="542"/>
    </row>
    <row r="49" spans="1:26" ht="10.5" customHeight="1" thickBot="1" x14ac:dyDescent="0.25">
      <c r="A49" s="521">
        <v>15</v>
      </c>
      <c r="B49" s="493"/>
      <c r="C49" s="493"/>
      <c r="D49" s="2398" t="s">
        <v>432</v>
      </c>
      <c r="E49" s="2398"/>
      <c r="F49" s="563">
        <v>0</v>
      </c>
      <c r="G49" s="564">
        <v>0</v>
      </c>
      <c r="H49" s="564">
        <v>0</v>
      </c>
      <c r="I49" s="564">
        <v>0</v>
      </c>
      <c r="J49" s="564">
        <v>0</v>
      </c>
      <c r="K49" s="564"/>
      <c r="L49" s="564">
        <v>0</v>
      </c>
      <c r="M49" s="564">
        <v>0</v>
      </c>
      <c r="N49" s="564">
        <v>0</v>
      </c>
      <c r="O49" s="564">
        <v>0</v>
      </c>
      <c r="P49" s="564"/>
      <c r="Q49" s="564">
        <v>0</v>
      </c>
      <c r="R49" s="564">
        <v>0</v>
      </c>
      <c r="S49" s="564">
        <v>0</v>
      </c>
      <c r="T49" s="564">
        <v>0</v>
      </c>
      <c r="U49" s="564"/>
      <c r="V49" s="564">
        <v>0</v>
      </c>
      <c r="W49" s="564">
        <v>0</v>
      </c>
      <c r="X49" s="564">
        <v>0</v>
      </c>
      <c r="Y49" s="564">
        <v>0</v>
      </c>
      <c r="Z49" s="543"/>
    </row>
    <row r="50" spans="1:26" s="368" customFormat="1" ht="4.5" customHeight="1" x14ac:dyDescent="0.15">
      <c r="A50" s="2676"/>
      <c r="B50" s="2676"/>
      <c r="C50" s="2676"/>
      <c r="D50" s="2676"/>
      <c r="E50" s="2676"/>
      <c r="F50" s="2676"/>
      <c r="G50" s="2676"/>
      <c r="H50" s="2676"/>
      <c r="I50" s="2676"/>
      <c r="J50" s="2676"/>
      <c r="K50" s="2676"/>
      <c r="L50" s="2676"/>
      <c r="M50" s="2676"/>
      <c r="N50" s="2676"/>
      <c r="O50" s="2676"/>
      <c r="P50" s="2676"/>
      <c r="Q50" s="2676"/>
      <c r="R50" s="2676"/>
      <c r="S50" s="2676"/>
      <c r="T50" s="2676"/>
      <c r="U50" s="2676"/>
      <c r="V50" s="2676"/>
      <c r="W50" s="2676"/>
      <c r="X50" s="2676"/>
      <c r="Y50" s="2676"/>
      <c r="Z50" s="2676"/>
    </row>
    <row r="51" spans="1:26" s="200" customFormat="1" ht="9" customHeight="1" x14ac:dyDescent="0.15">
      <c r="A51" s="2575" t="s">
        <v>1236</v>
      </c>
      <c r="B51" s="2575"/>
      <c r="C51" s="2575"/>
      <c r="D51" s="2575"/>
      <c r="E51" s="2575"/>
      <c r="F51" s="2575"/>
      <c r="G51" s="2575"/>
      <c r="H51" s="2575"/>
      <c r="I51" s="2575"/>
      <c r="J51" s="2575"/>
      <c r="K51" s="2575"/>
      <c r="L51" s="2575"/>
      <c r="M51" s="2575"/>
      <c r="N51" s="2575"/>
      <c r="O51" s="2575"/>
      <c r="P51" s="2575"/>
      <c r="Q51" s="2575"/>
      <c r="R51" s="2575"/>
      <c r="S51" s="2575"/>
      <c r="T51" s="2575"/>
      <c r="U51" s="2575"/>
      <c r="V51" s="2575"/>
      <c r="W51" s="2575"/>
      <c r="X51" s="2575"/>
      <c r="Y51" s="2575"/>
      <c r="Z51" s="2575"/>
    </row>
  </sheetData>
  <mergeCells count="55">
    <mergeCell ref="C23:E23"/>
    <mergeCell ref="D24:E24"/>
    <mergeCell ref="D25:E25"/>
    <mergeCell ref="A26:Z26"/>
    <mergeCell ref="D18:E18"/>
    <mergeCell ref="B19:E19"/>
    <mergeCell ref="C20:E20"/>
    <mergeCell ref="D21:E21"/>
    <mergeCell ref="D22:E22"/>
    <mergeCell ref="C13:E13"/>
    <mergeCell ref="D14:E14"/>
    <mergeCell ref="D15:E15"/>
    <mergeCell ref="C16:E16"/>
    <mergeCell ref="D17:E17"/>
    <mergeCell ref="K9:L9"/>
    <mergeCell ref="P9:Q9"/>
    <mergeCell ref="U9:V9"/>
    <mergeCell ref="B11:E11"/>
    <mergeCell ref="B12:E12"/>
    <mergeCell ref="D42:E42"/>
    <mergeCell ref="B43:E43"/>
    <mergeCell ref="C44:E44"/>
    <mergeCell ref="D45:E45"/>
    <mergeCell ref="A51:Z51"/>
    <mergeCell ref="D46:E46"/>
    <mergeCell ref="C47:E47"/>
    <mergeCell ref="D48:E48"/>
    <mergeCell ref="D49:E49"/>
    <mergeCell ref="A50:Z50"/>
    <mergeCell ref="C37:E37"/>
    <mergeCell ref="D38:E38"/>
    <mergeCell ref="D39:E39"/>
    <mergeCell ref="C40:E40"/>
    <mergeCell ref="D41:E41"/>
    <mergeCell ref="K33:L33"/>
    <mergeCell ref="P33:Q33"/>
    <mergeCell ref="U33:V33"/>
    <mergeCell ref="B35:E35"/>
    <mergeCell ref="B36:E36"/>
    <mergeCell ref="A1:Z1"/>
    <mergeCell ref="Q30:T30"/>
    <mergeCell ref="A2:Y2"/>
    <mergeCell ref="A27:E27"/>
    <mergeCell ref="F27:Z27"/>
    <mergeCell ref="L29:O29"/>
    <mergeCell ref="F30:J30"/>
    <mergeCell ref="L30:O30"/>
    <mergeCell ref="V30:Y30"/>
    <mergeCell ref="A3:E3"/>
    <mergeCell ref="F3:Z3"/>
    <mergeCell ref="L5:O5"/>
    <mergeCell ref="F6:J6"/>
    <mergeCell ref="L6:O6"/>
    <mergeCell ref="Q6:T6"/>
    <mergeCell ref="V6:Y6"/>
  </mergeCells>
  <pageMargins left="0.5" right="0.5" top="0.5" bottom="0.5" header="0.3" footer="0.3"/>
  <pageSetup scale="9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zoomScaleSheetLayoutView="100" workbookViewId="0">
      <selection activeCell="AE20" sqref="AE20"/>
    </sheetView>
  </sheetViews>
  <sheetFormatPr defaultColWidth="9.140625" defaultRowHeight="9" customHeight="1" x14ac:dyDescent="0.2"/>
  <cols>
    <col min="1" max="1" width="2.42578125" style="37" customWidth="1"/>
    <col min="2" max="4" width="1.28515625" style="37" customWidth="1"/>
    <col min="5" max="5" width="18.42578125" style="37" customWidth="1"/>
    <col min="6" max="10" width="6.140625" style="37" customWidth="1"/>
    <col min="11" max="11" width="1.28515625" style="37" customWidth="1"/>
    <col min="12" max="12" width="6.140625" style="37" customWidth="1"/>
    <col min="13" max="13" width="6.85546875" style="37" customWidth="1"/>
    <col min="14" max="15" width="6.140625" style="37" customWidth="1"/>
    <col min="16" max="16" width="1.28515625" style="37" customWidth="1"/>
    <col min="17" max="17" width="6.140625" style="37" customWidth="1"/>
    <col min="18" max="18" width="6.85546875" style="37" customWidth="1"/>
    <col min="19" max="20" width="6.140625" style="37" customWidth="1"/>
    <col min="21" max="21" width="1.28515625" style="37" customWidth="1"/>
    <col min="22" max="22" width="6.140625" style="37" customWidth="1"/>
    <col min="23" max="23" width="6.85546875" style="37" customWidth="1"/>
    <col min="24" max="25" width="6.140625" style="37" customWidth="1"/>
    <col min="26" max="26" width="1.28515625" style="37" customWidth="1"/>
    <col min="27" max="27" width="9.140625" style="37" customWidth="1"/>
    <col min="28" max="16384" width="9.140625" style="37"/>
  </cols>
  <sheetData>
    <row r="1" spans="1:26" ht="33.75" customHeight="1" x14ac:dyDescent="0.25">
      <c r="A1" s="2378" t="s">
        <v>435</v>
      </c>
      <c r="B1" s="2378"/>
      <c r="C1" s="2378"/>
      <c r="D1" s="2378"/>
      <c r="E1" s="2378"/>
      <c r="F1" s="2378"/>
      <c r="G1" s="2378"/>
      <c r="H1" s="2378"/>
      <c r="I1" s="2378"/>
      <c r="J1" s="2378"/>
      <c r="K1" s="2378"/>
      <c r="L1" s="2378"/>
      <c r="M1" s="2378"/>
      <c r="N1" s="2378"/>
      <c r="O1" s="2378"/>
      <c r="P1" s="2378"/>
      <c r="Q1" s="2378"/>
      <c r="R1" s="2378"/>
      <c r="S1" s="2378"/>
      <c r="T1" s="2378"/>
      <c r="U1" s="2378"/>
      <c r="V1" s="2378"/>
      <c r="W1" s="2378"/>
      <c r="X1" s="2378"/>
      <c r="Y1" s="2378"/>
      <c r="Z1" s="2378"/>
    </row>
    <row r="2" spans="1:26"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2381"/>
      <c r="X2" s="2381"/>
      <c r="Y2" s="2381"/>
      <c r="Z2" s="38"/>
    </row>
    <row r="3" spans="1:26" ht="10.5" customHeight="1" x14ac:dyDescent="0.2">
      <c r="A3" s="2506" t="s">
        <v>1</v>
      </c>
      <c r="B3" s="2506"/>
      <c r="C3" s="2506"/>
      <c r="D3" s="2506"/>
      <c r="E3" s="2506"/>
      <c r="F3" s="2512" t="s">
        <v>1220</v>
      </c>
      <c r="G3" s="2513"/>
      <c r="H3" s="2513"/>
      <c r="I3" s="2513"/>
      <c r="J3" s="2513"/>
      <c r="K3" s="2513"/>
      <c r="L3" s="2513"/>
      <c r="M3" s="2513"/>
      <c r="N3" s="2513"/>
      <c r="O3" s="2513"/>
      <c r="P3" s="2513"/>
      <c r="Q3" s="2513"/>
      <c r="R3" s="2513"/>
      <c r="S3" s="2513"/>
      <c r="T3" s="2513"/>
      <c r="U3" s="2513"/>
      <c r="V3" s="2513"/>
      <c r="W3" s="2513"/>
      <c r="X3" s="2513"/>
      <c r="Y3" s="2513"/>
      <c r="Z3" s="2514"/>
    </row>
    <row r="4" spans="1:26" ht="10.5" customHeight="1" x14ac:dyDescent="0.2">
      <c r="A4" s="42"/>
      <c r="B4" s="42"/>
      <c r="C4" s="42"/>
      <c r="D4" s="42"/>
      <c r="E4" s="42"/>
      <c r="F4" s="263" t="s">
        <v>3</v>
      </c>
      <c r="G4" s="263" t="s">
        <v>4</v>
      </c>
      <c r="H4" s="263" t="s">
        <v>5</v>
      </c>
      <c r="I4" s="263" t="s">
        <v>6</v>
      </c>
      <c r="J4" s="263" t="s">
        <v>7</v>
      </c>
      <c r="K4" s="263"/>
      <c r="L4" s="263" t="s">
        <v>8</v>
      </c>
      <c r="M4" s="263" t="s">
        <v>9</v>
      </c>
      <c r="N4" s="263" t="s">
        <v>205</v>
      </c>
      <c r="O4" s="263" t="s">
        <v>206</v>
      </c>
      <c r="P4" s="263"/>
      <c r="Q4" s="263" t="s">
        <v>207</v>
      </c>
      <c r="R4" s="263" t="s">
        <v>224</v>
      </c>
      <c r="S4" s="263" t="s">
        <v>225</v>
      </c>
      <c r="T4" s="263" t="s">
        <v>402</v>
      </c>
      <c r="U4" s="263"/>
      <c r="V4" s="263" t="s">
        <v>403</v>
      </c>
      <c r="W4" s="263" t="s">
        <v>404</v>
      </c>
      <c r="X4" s="263" t="s">
        <v>405</v>
      </c>
      <c r="Y4" s="263" t="s">
        <v>406</v>
      </c>
      <c r="Z4" s="264"/>
    </row>
    <row r="5" spans="1:26" ht="10.5" customHeight="1" x14ac:dyDescent="0.2">
      <c r="A5" s="42"/>
      <c r="B5" s="42"/>
      <c r="C5" s="42"/>
      <c r="D5" s="42"/>
      <c r="E5" s="42"/>
      <c r="F5" s="545"/>
      <c r="G5" s="545"/>
      <c r="H5" s="545"/>
      <c r="I5" s="545"/>
      <c r="J5" s="545"/>
      <c r="K5" s="545"/>
      <c r="L5" s="2672" t="s">
        <v>407</v>
      </c>
      <c r="M5" s="2672"/>
      <c r="N5" s="2672"/>
      <c r="O5" s="2672"/>
      <c r="P5" s="545"/>
      <c r="Q5" s="545"/>
      <c r="R5" s="545"/>
      <c r="S5" s="545"/>
      <c r="T5" s="545"/>
      <c r="U5" s="545"/>
      <c r="V5" s="545"/>
      <c r="W5" s="545"/>
      <c r="X5" s="545"/>
      <c r="Y5" s="545"/>
      <c r="Z5" s="545"/>
    </row>
    <row r="6" spans="1:26" ht="10.5" customHeight="1" x14ac:dyDescent="0.2">
      <c r="A6" s="42"/>
      <c r="B6" s="42"/>
      <c r="C6" s="42"/>
      <c r="D6" s="42"/>
      <c r="E6" s="42"/>
      <c r="F6" s="2571" t="s">
        <v>408</v>
      </c>
      <c r="G6" s="2571"/>
      <c r="H6" s="2571"/>
      <c r="I6" s="2571"/>
      <c r="J6" s="2571"/>
      <c r="K6" s="545"/>
      <c r="L6" s="2571" t="s">
        <v>409</v>
      </c>
      <c r="M6" s="2571"/>
      <c r="N6" s="2571"/>
      <c r="O6" s="2571"/>
      <c r="P6" s="545"/>
      <c r="Q6" s="2662" t="s">
        <v>436</v>
      </c>
      <c r="R6" s="2662"/>
      <c r="S6" s="2662"/>
      <c r="T6" s="2662"/>
      <c r="U6" s="545"/>
      <c r="V6" s="2571" t="s">
        <v>411</v>
      </c>
      <c r="W6" s="2571"/>
      <c r="X6" s="2571"/>
      <c r="Y6" s="2571"/>
      <c r="Z6" s="525"/>
    </row>
    <row r="7" spans="1:26" ht="10.5" customHeight="1" x14ac:dyDescent="0.2">
      <c r="A7" s="42"/>
      <c r="B7" s="42"/>
      <c r="C7" s="42"/>
      <c r="D7" s="42"/>
      <c r="E7" s="42"/>
      <c r="F7" s="546"/>
      <c r="G7" s="546" t="s">
        <v>412</v>
      </c>
      <c r="H7" s="546" t="s">
        <v>413</v>
      </c>
      <c r="I7" s="546" t="s">
        <v>414</v>
      </c>
      <c r="J7" s="546"/>
      <c r="K7" s="546"/>
      <c r="L7" s="546"/>
      <c r="M7" s="546"/>
      <c r="N7" s="546"/>
      <c r="O7" s="546"/>
      <c r="P7" s="546"/>
      <c r="Q7" s="546"/>
      <c r="R7" s="546"/>
      <c r="S7" s="546"/>
      <c r="T7" s="546"/>
      <c r="U7" s="546"/>
      <c r="V7" s="546"/>
      <c r="W7" s="546"/>
      <c r="X7" s="546"/>
      <c r="Y7" s="546"/>
      <c r="Z7" s="408"/>
    </row>
    <row r="8" spans="1:26" ht="10.5" customHeight="1" x14ac:dyDescent="0.2">
      <c r="A8" s="42"/>
      <c r="B8" s="42"/>
      <c r="C8" s="42"/>
      <c r="D8" s="42"/>
      <c r="E8" s="42"/>
      <c r="F8" s="546"/>
      <c r="G8" s="546" t="s">
        <v>415</v>
      </c>
      <c r="H8" s="546" t="s">
        <v>416</v>
      </c>
      <c r="I8" s="546" t="s">
        <v>417</v>
      </c>
      <c r="J8" s="546"/>
      <c r="K8" s="547"/>
      <c r="L8" s="547"/>
      <c r="M8" s="547" t="s">
        <v>418</v>
      </c>
      <c r="N8" s="547"/>
      <c r="O8" s="547"/>
      <c r="P8" s="547"/>
      <c r="Q8" s="547"/>
      <c r="R8" s="547" t="s">
        <v>418</v>
      </c>
      <c r="S8" s="547"/>
      <c r="T8" s="547"/>
      <c r="U8" s="547"/>
      <c r="V8" s="547"/>
      <c r="W8" s="547" t="s">
        <v>418</v>
      </c>
      <c r="X8" s="547"/>
      <c r="Y8" s="546"/>
      <c r="Z8" s="408"/>
    </row>
    <row r="9" spans="1:26" ht="10.5" customHeight="1" x14ac:dyDescent="0.2">
      <c r="A9" s="42"/>
      <c r="B9" s="42"/>
      <c r="C9" s="42"/>
      <c r="D9" s="42"/>
      <c r="E9" s="42"/>
      <c r="F9" s="546" t="s">
        <v>419</v>
      </c>
      <c r="G9" s="548">
        <v>0.5</v>
      </c>
      <c r="H9" s="548">
        <v>1</v>
      </c>
      <c r="I9" s="548">
        <v>12.5</v>
      </c>
      <c r="J9" s="548">
        <v>12.5</v>
      </c>
      <c r="K9" s="2671"/>
      <c r="L9" s="2671"/>
      <c r="M9" s="547" t="s">
        <v>420</v>
      </c>
      <c r="N9" s="547"/>
      <c r="O9" s="547"/>
      <c r="P9" s="2671"/>
      <c r="Q9" s="2671"/>
      <c r="R9" s="547" t="s">
        <v>420</v>
      </c>
      <c r="S9" s="547"/>
      <c r="T9" s="547"/>
      <c r="U9" s="2671"/>
      <c r="V9" s="2671"/>
      <c r="W9" s="547" t="s">
        <v>420</v>
      </c>
      <c r="X9" s="547"/>
      <c r="Y9" s="546"/>
      <c r="Z9" s="408"/>
    </row>
    <row r="10" spans="1:26" ht="10.5" customHeight="1" x14ac:dyDescent="0.2">
      <c r="A10" s="40"/>
      <c r="B10" s="40"/>
      <c r="C10" s="40"/>
      <c r="D10" s="40"/>
      <c r="E10" s="40"/>
      <c r="F10" s="550" t="s">
        <v>421</v>
      </c>
      <c r="G10" s="550" t="s">
        <v>421</v>
      </c>
      <c r="H10" s="550" t="s">
        <v>421</v>
      </c>
      <c r="I10" s="550" t="s">
        <v>421</v>
      </c>
      <c r="J10" s="550" t="s">
        <v>421</v>
      </c>
      <c r="K10" s="551"/>
      <c r="L10" s="551" t="s">
        <v>422</v>
      </c>
      <c r="M10" s="551" t="s">
        <v>423</v>
      </c>
      <c r="N10" s="551" t="s">
        <v>424</v>
      </c>
      <c r="O10" s="565">
        <v>12.5</v>
      </c>
      <c r="P10" s="551"/>
      <c r="Q10" s="551" t="s">
        <v>422</v>
      </c>
      <c r="R10" s="551" t="s">
        <v>423</v>
      </c>
      <c r="S10" s="551" t="s">
        <v>424</v>
      </c>
      <c r="T10" s="565">
        <v>12.5</v>
      </c>
      <c r="U10" s="551"/>
      <c r="V10" s="551" t="s">
        <v>422</v>
      </c>
      <c r="W10" s="551" t="s">
        <v>423</v>
      </c>
      <c r="X10" s="551" t="s">
        <v>424</v>
      </c>
      <c r="Y10" s="566">
        <v>12.5</v>
      </c>
      <c r="Z10" s="205"/>
    </row>
    <row r="11" spans="1:26" ht="10.5" customHeight="1" x14ac:dyDescent="0.2">
      <c r="A11" s="567">
        <v>1</v>
      </c>
      <c r="B11" s="2680" t="s">
        <v>425</v>
      </c>
      <c r="C11" s="2680"/>
      <c r="D11" s="2680"/>
      <c r="E11" s="2680"/>
      <c r="F11" s="555">
        <f>F12+F19</f>
        <v>4396</v>
      </c>
      <c r="G11" s="556">
        <f>G12+G19</f>
        <v>621</v>
      </c>
      <c r="H11" s="556">
        <f>H12+H19</f>
        <v>97</v>
      </c>
      <c r="I11" s="556">
        <f>I12+I19</f>
        <v>27</v>
      </c>
      <c r="J11" s="556">
        <f>J12+J19</f>
        <v>0</v>
      </c>
      <c r="K11" s="556">
        <f t="shared" ref="K11:U11" si="0">K12+K19</f>
        <v>0</v>
      </c>
      <c r="L11" s="556">
        <f>L12+L19</f>
        <v>1770</v>
      </c>
      <c r="M11" s="556">
        <f>M12+M19</f>
        <v>3344</v>
      </c>
      <c r="N11" s="556">
        <f>N12+N19</f>
        <v>27</v>
      </c>
      <c r="O11" s="556">
        <f>O12+O19</f>
        <v>0</v>
      </c>
      <c r="P11" s="556">
        <f t="shared" si="0"/>
        <v>0</v>
      </c>
      <c r="Q11" s="556">
        <f>Q12+Q19</f>
        <v>217</v>
      </c>
      <c r="R11" s="556">
        <f>R12+R19</f>
        <v>504</v>
      </c>
      <c r="S11" s="556">
        <f>S12+S19</f>
        <v>210</v>
      </c>
      <c r="T11" s="556">
        <f>T12+T19</f>
        <v>0</v>
      </c>
      <c r="U11" s="556">
        <f t="shared" si="0"/>
        <v>0</v>
      </c>
      <c r="V11" s="556">
        <f>V12+V19</f>
        <v>18</v>
      </c>
      <c r="W11" s="556">
        <f>W12+W19</f>
        <v>40</v>
      </c>
      <c r="X11" s="556">
        <f>X12+X19</f>
        <v>17</v>
      </c>
      <c r="Y11" s="556">
        <f>Y12+Y19</f>
        <v>0</v>
      </c>
      <c r="Z11" s="539"/>
    </row>
    <row r="12" spans="1:26" ht="10.5" customHeight="1" x14ac:dyDescent="0.2">
      <c r="A12" s="568">
        <v>2</v>
      </c>
      <c r="B12" s="2681" t="s">
        <v>426</v>
      </c>
      <c r="C12" s="2681"/>
      <c r="D12" s="2681"/>
      <c r="E12" s="2681"/>
      <c r="F12" s="558">
        <f>F13+F16</f>
        <v>4396</v>
      </c>
      <c r="G12" s="559">
        <f>G13+G16</f>
        <v>621</v>
      </c>
      <c r="H12" s="559">
        <f>H13+H16</f>
        <v>97</v>
      </c>
      <c r="I12" s="559">
        <f>I13+I16</f>
        <v>0</v>
      </c>
      <c r="J12" s="559">
        <f>J13+J16</f>
        <v>0</v>
      </c>
      <c r="K12" s="559">
        <f t="shared" ref="K12:U12" si="1">K13+K16</f>
        <v>0</v>
      </c>
      <c r="L12" s="559">
        <f>L13+L16</f>
        <v>1770</v>
      </c>
      <c r="M12" s="559">
        <f>M13+M16</f>
        <v>3344</v>
      </c>
      <c r="N12" s="559">
        <f>N13+N16</f>
        <v>0</v>
      </c>
      <c r="O12" s="559">
        <f>O13+O16</f>
        <v>0</v>
      </c>
      <c r="P12" s="559">
        <f t="shared" si="1"/>
        <v>0</v>
      </c>
      <c r="Q12" s="559">
        <f>Q13+Q16</f>
        <v>217</v>
      </c>
      <c r="R12" s="559">
        <f>R13+R16</f>
        <v>504</v>
      </c>
      <c r="S12" s="559">
        <f>S13+S16</f>
        <v>0</v>
      </c>
      <c r="T12" s="559">
        <f>T13+T16</f>
        <v>0</v>
      </c>
      <c r="U12" s="559">
        <f t="shared" si="1"/>
        <v>0</v>
      </c>
      <c r="V12" s="559">
        <f>V13+V16</f>
        <v>18</v>
      </c>
      <c r="W12" s="559">
        <f>W13+W16</f>
        <v>40</v>
      </c>
      <c r="X12" s="559">
        <f>X13+X16</f>
        <v>0</v>
      </c>
      <c r="Y12" s="559">
        <f>Y13+Y16</f>
        <v>0</v>
      </c>
      <c r="Z12" s="542"/>
    </row>
    <row r="13" spans="1:26" ht="10.5" customHeight="1" x14ac:dyDescent="0.2">
      <c r="A13" s="568">
        <v>3</v>
      </c>
      <c r="B13" s="569"/>
      <c r="C13" s="2681" t="s">
        <v>427</v>
      </c>
      <c r="D13" s="2681"/>
      <c r="E13" s="2682"/>
      <c r="F13" s="561">
        <f>F14+F15</f>
        <v>4396</v>
      </c>
      <c r="G13" s="562">
        <f>G14+G15</f>
        <v>621</v>
      </c>
      <c r="H13" s="562">
        <f>H14+H15</f>
        <v>97</v>
      </c>
      <c r="I13" s="562">
        <f>I14+I15</f>
        <v>0</v>
      </c>
      <c r="J13" s="562">
        <f>J14+J15</f>
        <v>0</v>
      </c>
      <c r="K13" s="562">
        <f t="shared" ref="K13:U13" si="2">K14+K15</f>
        <v>0</v>
      </c>
      <c r="L13" s="562">
        <f>L14+L15</f>
        <v>1770</v>
      </c>
      <c r="M13" s="562">
        <f>M14+M15</f>
        <v>3344</v>
      </c>
      <c r="N13" s="562">
        <f>N14+N15</f>
        <v>0</v>
      </c>
      <c r="O13" s="562">
        <f>O14+O15</f>
        <v>0</v>
      </c>
      <c r="P13" s="562">
        <f t="shared" si="2"/>
        <v>0</v>
      </c>
      <c r="Q13" s="562">
        <f>Q14+Q15</f>
        <v>217</v>
      </c>
      <c r="R13" s="562">
        <f>R14+R15</f>
        <v>504</v>
      </c>
      <c r="S13" s="562">
        <f>S14+S15</f>
        <v>0</v>
      </c>
      <c r="T13" s="562">
        <f>T14+T15</f>
        <v>0</v>
      </c>
      <c r="U13" s="562">
        <f t="shared" si="2"/>
        <v>0</v>
      </c>
      <c r="V13" s="562">
        <f>V14+V15</f>
        <v>18</v>
      </c>
      <c r="W13" s="562">
        <f>W14+W15</f>
        <v>40</v>
      </c>
      <c r="X13" s="562">
        <f>X14+X15</f>
        <v>0</v>
      </c>
      <c r="Y13" s="562">
        <f>Y14+Y15</f>
        <v>0</v>
      </c>
      <c r="Z13" s="542"/>
    </row>
    <row r="14" spans="1:26" ht="10.5" customHeight="1" x14ac:dyDescent="0.2">
      <c r="A14" s="568">
        <v>4</v>
      </c>
      <c r="B14" s="569"/>
      <c r="C14" s="570"/>
      <c r="D14" s="2681" t="s">
        <v>428</v>
      </c>
      <c r="E14" s="2682"/>
      <c r="F14" s="561">
        <v>2053</v>
      </c>
      <c r="G14" s="562">
        <v>602</v>
      </c>
      <c r="H14" s="562">
        <v>0</v>
      </c>
      <c r="I14" s="562">
        <v>0</v>
      </c>
      <c r="J14" s="562">
        <v>0</v>
      </c>
      <c r="K14" s="562"/>
      <c r="L14" s="562">
        <v>1361</v>
      </c>
      <c r="M14" s="562">
        <v>1294</v>
      </c>
      <c r="N14" s="562">
        <v>0</v>
      </c>
      <c r="O14" s="562">
        <v>0</v>
      </c>
      <c r="P14" s="562"/>
      <c r="Q14" s="562">
        <v>136</v>
      </c>
      <c r="R14" s="562">
        <v>250</v>
      </c>
      <c r="S14" s="562">
        <v>0</v>
      </c>
      <c r="T14" s="562">
        <v>0</v>
      </c>
      <c r="U14" s="562"/>
      <c r="V14" s="562">
        <v>11</v>
      </c>
      <c r="W14" s="562">
        <v>20</v>
      </c>
      <c r="X14" s="562">
        <v>0</v>
      </c>
      <c r="Y14" s="562">
        <v>0</v>
      </c>
      <c r="Z14" s="542"/>
    </row>
    <row r="15" spans="1:26" ht="10.5" customHeight="1" x14ac:dyDescent="0.2">
      <c r="A15" s="568">
        <v>5</v>
      </c>
      <c r="B15" s="569"/>
      <c r="C15" s="570"/>
      <c r="D15" s="2681" t="s">
        <v>429</v>
      </c>
      <c r="E15" s="2682"/>
      <c r="F15" s="561">
        <v>2343</v>
      </c>
      <c r="G15" s="562">
        <v>19</v>
      </c>
      <c r="H15" s="562">
        <v>97</v>
      </c>
      <c r="I15" s="562">
        <v>0</v>
      </c>
      <c r="J15" s="562">
        <v>0</v>
      </c>
      <c r="K15" s="562"/>
      <c r="L15" s="562">
        <v>409</v>
      </c>
      <c r="M15" s="562">
        <v>2050</v>
      </c>
      <c r="N15" s="562">
        <v>0</v>
      </c>
      <c r="O15" s="562">
        <v>0</v>
      </c>
      <c r="P15" s="562"/>
      <c r="Q15" s="562">
        <v>81</v>
      </c>
      <c r="R15" s="562">
        <v>254</v>
      </c>
      <c r="S15" s="562">
        <v>0</v>
      </c>
      <c r="T15" s="562">
        <v>0</v>
      </c>
      <c r="U15" s="562"/>
      <c r="V15" s="562">
        <v>7</v>
      </c>
      <c r="W15" s="562">
        <v>20</v>
      </c>
      <c r="X15" s="562">
        <v>0</v>
      </c>
      <c r="Y15" s="562">
        <v>0</v>
      </c>
      <c r="Z15" s="542"/>
    </row>
    <row r="16" spans="1:26" ht="10.5" customHeight="1" x14ac:dyDescent="0.2">
      <c r="A16" s="568">
        <v>6</v>
      </c>
      <c r="B16" s="569"/>
      <c r="C16" s="2681" t="s">
        <v>430</v>
      </c>
      <c r="D16" s="2681"/>
      <c r="E16" s="2682"/>
      <c r="F16" s="561">
        <f>F17+F18</f>
        <v>0</v>
      </c>
      <c r="G16" s="562">
        <f>G17+G18</f>
        <v>0</v>
      </c>
      <c r="H16" s="562">
        <f>H17+H18</f>
        <v>0</v>
      </c>
      <c r="I16" s="562">
        <f>I17+I18</f>
        <v>0</v>
      </c>
      <c r="J16" s="562">
        <f>J17+J18</f>
        <v>0</v>
      </c>
      <c r="K16" s="562">
        <f t="shared" ref="K16:U16" si="3">K17+K18</f>
        <v>0</v>
      </c>
      <c r="L16" s="562">
        <f>L17+L18</f>
        <v>0</v>
      </c>
      <c r="M16" s="562">
        <f>M17+M18</f>
        <v>0</v>
      </c>
      <c r="N16" s="562">
        <f>N17+N18</f>
        <v>0</v>
      </c>
      <c r="O16" s="562">
        <f>O17+O18</f>
        <v>0</v>
      </c>
      <c r="P16" s="562">
        <f t="shared" si="3"/>
        <v>0</v>
      </c>
      <c r="Q16" s="562">
        <f>Q17+Q18</f>
        <v>0</v>
      </c>
      <c r="R16" s="562">
        <f>R17+R18</f>
        <v>0</v>
      </c>
      <c r="S16" s="562">
        <f>S17+S18</f>
        <v>0</v>
      </c>
      <c r="T16" s="562">
        <f>T17+T18</f>
        <v>0</v>
      </c>
      <c r="U16" s="562">
        <f t="shared" si="3"/>
        <v>0</v>
      </c>
      <c r="V16" s="562">
        <f>V17+V18</f>
        <v>0</v>
      </c>
      <c r="W16" s="562">
        <f>W17+W18</f>
        <v>0</v>
      </c>
      <c r="X16" s="562">
        <f>X17+X18</f>
        <v>0</v>
      </c>
      <c r="Y16" s="562">
        <f>Y17+Y18</f>
        <v>0</v>
      </c>
      <c r="Z16" s="542"/>
    </row>
    <row r="17" spans="1:26" ht="10.5" customHeight="1" x14ac:dyDescent="0.2">
      <c r="A17" s="568">
        <v>7</v>
      </c>
      <c r="B17" s="569"/>
      <c r="C17" s="570"/>
      <c r="D17" s="2681" t="s">
        <v>431</v>
      </c>
      <c r="E17" s="2682"/>
      <c r="F17" s="561">
        <v>0</v>
      </c>
      <c r="G17" s="562">
        <v>0</v>
      </c>
      <c r="H17" s="562">
        <v>0</v>
      </c>
      <c r="I17" s="562">
        <v>0</v>
      </c>
      <c r="J17" s="562">
        <v>0</v>
      </c>
      <c r="K17" s="562"/>
      <c r="L17" s="562">
        <v>0</v>
      </c>
      <c r="M17" s="562">
        <v>0</v>
      </c>
      <c r="N17" s="562">
        <v>0</v>
      </c>
      <c r="O17" s="562">
        <v>0</v>
      </c>
      <c r="P17" s="562"/>
      <c r="Q17" s="562">
        <v>0</v>
      </c>
      <c r="R17" s="562">
        <v>0</v>
      </c>
      <c r="S17" s="562">
        <v>0</v>
      </c>
      <c r="T17" s="562">
        <v>0</v>
      </c>
      <c r="U17" s="562"/>
      <c r="V17" s="562">
        <v>0</v>
      </c>
      <c r="W17" s="562">
        <v>0</v>
      </c>
      <c r="X17" s="562">
        <v>0</v>
      </c>
      <c r="Y17" s="562">
        <v>0</v>
      </c>
      <c r="Z17" s="542"/>
    </row>
    <row r="18" spans="1:26" ht="10.5" customHeight="1" x14ac:dyDescent="0.2">
      <c r="A18" s="568">
        <v>8</v>
      </c>
      <c r="B18" s="569"/>
      <c r="C18" s="570"/>
      <c r="D18" s="2681" t="s">
        <v>432</v>
      </c>
      <c r="E18" s="2682"/>
      <c r="F18" s="561">
        <v>0</v>
      </c>
      <c r="G18" s="562">
        <v>0</v>
      </c>
      <c r="H18" s="562">
        <v>0</v>
      </c>
      <c r="I18" s="562">
        <v>0</v>
      </c>
      <c r="J18" s="562">
        <v>0</v>
      </c>
      <c r="K18" s="562"/>
      <c r="L18" s="562">
        <v>0</v>
      </c>
      <c r="M18" s="562">
        <v>0</v>
      </c>
      <c r="N18" s="562">
        <v>0</v>
      </c>
      <c r="O18" s="562">
        <v>0</v>
      </c>
      <c r="P18" s="562"/>
      <c r="Q18" s="562">
        <v>0</v>
      </c>
      <c r="R18" s="562">
        <v>0</v>
      </c>
      <c r="S18" s="562">
        <v>0</v>
      </c>
      <c r="T18" s="562">
        <v>0</v>
      </c>
      <c r="U18" s="562"/>
      <c r="V18" s="562">
        <v>0</v>
      </c>
      <c r="W18" s="562">
        <v>0</v>
      </c>
      <c r="X18" s="562">
        <v>0</v>
      </c>
      <c r="Y18" s="562">
        <v>0</v>
      </c>
      <c r="Z18" s="542"/>
    </row>
    <row r="19" spans="1:26" ht="10.5" customHeight="1" x14ac:dyDescent="0.2">
      <c r="A19" s="568">
        <v>9</v>
      </c>
      <c r="B19" s="2681" t="s">
        <v>433</v>
      </c>
      <c r="C19" s="2681"/>
      <c r="D19" s="2681"/>
      <c r="E19" s="2681"/>
      <c r="F19" s="558">
        <f>F20+F23</f>
        <v>0</v>
      </c>
      <c r="G19" s="559">
        <f>G20+G23</f>
        <v>0</v>
      </c>
      <c r="H19" s="559">
        <f>H20+H23</f>
        <v>0</v>
      </c>
      <c r="I19" s="559">
        <f>I20+I23</f>
        <v>27</v>
      </c>
      <c r="J19" s="559">
        <f>J20+J23</f>
        <v>0</v>
      </c>
      <c r="K19" s="559">
        <f t="shared" ref="K19:U19" si="4">K20+K23</f>
        <v>0</v>
      </c>
      <c r="L19" s="559">
        <f>L20+L23</f>
        <v>0</v>
      </c>
      <c r="M19" s="559">
        <f>M20+M23</f>
        <v>0</v>
      </c>
      <c r="N19" s="559">
        <f>N20+N23</f>
        <v>27</v>
      </c>
      <c r="O19" s="559">
        <f>O20+O23</f>
        <v>0</v>
      </c>
      <c r="P19" s="559">
        <f t="shared" si="4"/>
        <v>0</v>
      </c>
      <c r="Q19" s="559">
        <f>Q20+Q23</f>
        <v>0</v>
      </c>
      <c r="R19" s="559">
        <f>R20+R23</f>
        <v>0</v>
      </c>
      <c r="S19" s="559">
        <f>S20+S23</f>
        <v>210</v>
      </c>
      <c r="T19" s="559">
        <f>T20+T23</f>
        <v>0</v>
      </c>
      <c r="U19" s="559">
        <f t="shared" si="4"/>
        <v>0</v>
      </c>
      <c r="V19" s="559">
        <f>V20+V23</f>
        <v>0</v>
      </c>
      <c r="W19" s="559">
        <f>W20+W23</f>
        <v>0</v>
      </c>
      <c r="X19" s="559">
        <f>X20+X23</f>
        <v>17</v>
      </c>
      <c r="Y19" s="559">
        <f>Y20+Y23</f>
        <v>0</v>
      </c>
      <c r="Z19" s="542"/>
    </row>
    <row r="20" spans="1:26" ht="10.5" customHeight="1" x14ac:dyDescent="0.2">
      <c r="A20" s="568">
        <v>10</v>
      </c>
      <c r="B20" s="569"/>
      <c r="C20" s="2681" t="s">
        <v>427</v>
      </c>
      <c r="D20" s="2681"/>
      <c r="E20" s="2682"/>
      <c r="F20" s="561">
        <f>F21+F22</f>
        <v>0</v>
      </c>
      <c r="G20" s="562">
        <f>G21+G22</f>
        <v>0</v>
      </c>
      <c r="H20" s="562">
        <f>H21+H22</f>
        <v>0</v>
      </c>
      <c r="I20" s="562">
        <f>I21+I22</f>
        <v>0</v>
      </c>
      <c r="J20" s="562">
        <f>J21+J22</f>
        <v>0</v>
      </c>
      <c r="K20" s="562">
        <f t="shared" ref="K20:U20" si="5">K21+K22</f>
        <v>0</v>
      </c>
      <c r="L20" s="562">
        <f>L21+L22</f>
        <v>0</v>
      </c>
      <c r="M20" s="562">
        <f>M21+M22</f>
        <v>0</v>
      </c>
      <c r="N20" s="562">
        <f>N21+N22</f>
        <v>0</v>
      </c>
      <c r="O20" s="562">
        <f>O21+O22</f>
        <v>0</v>
      </c>
      <c r="P20" s="562">
        <f t="shared" si="5"/>
        <v>0</v>
      </c>
      <c r="Q20" s="562">
        <f>Q21+Q22</f>
        <v>0</v>
      </c>
      <c r="R20" s="562">
        <f>R21+R22</f>
        <v>0</v>
      </c>
      <c r="S20" s="562">
        <f>S21+S22</f>
        <v>0</v>
      </c>
      <c r="T20" s="562">
        <f>T21+T22</f>
        <v>0</v>
      </c>
      <c r="U20" s="562">
        <f t="shared" si="5"/>
        <v>0</v>
      </c>
      <c r="V20" s="562">
        <f>V21+V22</f>
        <v>0</v>
      </c>
      <c r="W20" s="562">
        <f>W21+W22</f>
        <v>0</v>
      </c>
      <c r="X20" s="562">
        <f>X21+X22</f>
        <v>0</v>
      </c>
      <c r="Y20" s="562">
        <f>Y21+Y22</f>
        <v>0</v>
      </c>
      <c r="Z20" s="542"/>
    </row>
    <row r="21" spans="1:26" ht="10.5" customHeight="1" x14ac:dyDescent="0.2">
      <c r="A21" s="568">
        <v>11</v>
      </c>
      <c r="B21" s="569"/>
      <c r="C21" s="570"/>
      <c r="D21" s="2681" t="s">
        <v>428</v>
      </c>
      <c r="E21" s="2682"/>
      <c r="F21" s="561">
        <v>0</v>
      </c>
      <c r="G21" s="562">
        <v>0</v>
      </c>
      <c r="H21" s="562">
        <v>0</v>
      </c>
      <c r="I21" s="562">
        <v>0</v>
      </c>
      <c r="J21" s="562">
        <v>0</v>
      </c>
      <c r="K21" s="562"/>
      <c r="L21" s="562">
        <v>0</v>
      </c>
      <c r="M21" s="562">
        <v>0</v>
      </c>
      <c r="N21" s="562">
        <v>0</v>
      </c>
      <c r="O21" s="562">
        <v>0</v>
      </c>
      <c r="P21" s="562"/>
      <c r="Q21" s="562">
        <v>0</v>
      </c>
      <c r="R21" s="562">
        <v>0</v>
      </c>
      <c r="S21" s="562">
        <v>0</v>
      </c>
      <c r="T21" s="562">
        <v>0</v>
      </c>
      <c r="U21" s="562"/>
      <c r="V21" s="562">
        <v>0</v>
      </c>
      <c r="W21" s="562">
        <v>0</v>
      </c>
      <c r="X21" s="562">
        <v>0</v>
      </c>
      <c r="Y21" s="562">
        <v>0</v>
      </c>
      <c r="Z21" s="542"/>
    </row>
    <row r="22" spans="1:26" ht="10.5" customHeight="1" x14ac:dyDescent="0.2">
      <c r="A22" s="568">
        <v>12</v>
      </c>
      <c r="B22" s="569"/>
      <c r="C22" s="570"/>
      <c r="D22" s="2681" t="s">
        <v>429</v>
      </c>
      <c r="E22" s="2682"/>
      <c r="F22" s="561">
        <v>0</v>
      </c>
      <c r="G22" s="562">
        <v>0</v>
      </c>
      <c r="H22" s="562">
        <v>0</v>
      </c>
      <c r="I22" s="562">
        <v>0</v>
      </c>
      <c r="J22" s="562">
        <v>0</v>
      </c>
      <c r="K22" s="562"/>
      <c r="L22" s="562">
        <v>0</v>
      </c>
      <c r="M22" s="562">
        <v>0</v>
      </c>
      <c r="N22" s="562">
        <v>0</v>
      </c>
      <c r="O22" s="562">
        <v>0</v>
      </c>
      <c r="P22" s="562"/>
      <c r="Q22" s="562">
        <v>0</v>
      </c>
      <c r="R22" s="562">
        <v>0</v>
      </c>
      <c r="S22" s="562">
        <v>0</v>
      </c>
      <c r="T22" s="562">
        <v>0</v>
      </c>
      <c r="U22" s="562"/>
      <c r="V22" s="562">
        <v>0</v>
      </c>
      <c r="W22" s="562">
        <v>0</v>
      </c>
      <c r="X22" s="562">
        <v>0</v>
      </c>
      <c r="Y22" s="562">
        <v>0</v>
      </c>
      <c r="Z22" s="542"/>
    </row>
    <row r="23" spans="1:26" ht="10.5" customHeight="1" x14ac:dyDescent="0.2">
      <c r="A23" s="568">
        <v>13</v>
      </c>
      <c r="B23" s="569"/>
      <c r="C23" s="2681" t="s">
        <v>430</v>
      </c>
      <c r="D23" s="2681"/>
      <c r="E23" s="2682"/>
      <c r="F23" s="561">
        <f>F24+F25</f>
        <v>0</v>
      </c>
      <c r="G23" s="562">
        <f>G24+G25</f>
        <v>0</v>
      </c>
      <c r="H23" s="562">
        <f>H24+H25</f>
        <v>0</v>
      </c>
      <c r="I23" s="562">
        <f>I24+I25</f>
        <v>27</v>
      </c>
      <c r="J23" s="562">
        <f>J24+J25</f>
        <v>0</v>
      </c>
      <c r="K23" s="562">
        <f t="shared" ref="K23:U23" si="6">K24+K25</f>
        <v>0</v>
      </c>
      <c r="L23" s="562">
        <f>L24+L25</f>
        <v>0</v>
      </c>
      <c r="M23" s="562">
        <f>M24+M25</f>
        <v>0</v>
      </c>
      <c r="N23" s="562">
        <f>N24+N25</f>
        <v>27</v>
      </c>
      <c r="O23" s="562">
        <f>O24+O25</f>
        <v>0</v>
      </c>
      <c r="P23" s="562">
        <f t="shared" si="6"/>
        <v>0</v>
      </c>
      <c r="Q23" s="562">
        <f>Q24+Q25</f>
        <v>0</v>
      </c>
      <c r="R23" s="562">
        <f>R24+R25</f>
        <v>0</v>
      </c>
      <c r="S23" s="562">
        <f>S24+S25</f>
        <v>210</v>
      </c>
      <c r="T23" s="562">
        <f>T24+T25</f>
        <v>0</v>
      </c>
      <c r="U23" s="562">
        <f t="shared" si="6"/>
        <v>0</v>
      </c>
      <c r="V23" s="562">
        <f>V24+V25</f>
        <v>0</v>
      </c>
      <c r="W23" s="562">
        <f>W24+W25</f>
        <v>0</v>
      </c>
      <c r="X23" s="562">
        <f>X24+X25</f>
        <v>17</v>
      </c>
      <c r="Y23" s="562">
        <f>Y24+Y25</f>
        <v>0</v>
      </c>
      <c r="Z23" s="542"/>
    </row>
    <row r="24" spans="1:26" ht="10.5" customHeight="1" x14ac:dyDescent="0.2">
      <c r="A24" s="568">
        <v>14</v>
      </c>
      <c r="B24" s="569"/>
      <c r="C24" s="570"/>
      <c r="D24" s="2681" t="s">
        <v>431</v>
      </c>
      <c r="E24" s="2682"/>
      <c r="F24" s="561">
        <v>0</v>
      </c>
      <c r="G24" s="562">
        <v>0</v>
      </c>
      <c r="H24" s="562">
        <v>0</v>
      </c>
      <c r="I24" s="562">
        <v>27</v>
      </c>
      <c r="J24" s="562">
        <v>0</v>
      </c>
      <c r="K24" s="562"/>
      <c r="L24" s="562">
        <v>0</v>
      </c>
      <c r="M24" s="562">
        <v>0</v>
      </c>
      <c r="N24" s="562">
        <v>27</v>
      </c>
      <c r="O24" s="562">
        <v>0</v>
      </c>
      <c r="P24" s="562"/>
      <c r="Q24" s="562">
        <v>0</v>
      </c>
      <c r="R24" s="562">
        <v>0</v>
      </c>
      <c r="S24" s="562">
        <v>210</v>
      </c>
      <c r="T24" s="562">
        <v>0</v>
      </c>
      <c r="U24" s="562"/>
      <c r="V24" s="562">
        <v>0</v>
      </c>
      <c r="W24" s="562">
        <v>0</v>
      </c>
      <c r="X24" s="562">
        <v>17</v>
      </c>
      <c r="Y24" s="562">
        <v>0</v>
      </c>
      <c r="Z24" s="542"/>
    </row>
    <row r="25" spans="1:26" ht="10.5" customHeight="1" thickBot="1" x14ac:dyDescent="0.25">
      <c r="A25" s="521">
        <v>15</v>
      </c>
      <c r="B25" s="493"/>
      <c r="C25" s="493"/>
      <c r="D25" s="2398" t="s">
        <v>432</v>
      </c>
      <c r="E25" s="2398"/>
      <c r="F25" s="563">
        <v>0</v>
      </c>
      <c r="G25" s="564">
        <v>0</v>
      </c>
      <c r="H25" s="564">
        <v>0</v>
      </c>
      <c r="I25" s="564">
        <v>0</v>
      </c>
      <c r="J25" s="564">
        <v>0</v>
      </c>
      <c r="K25" s="564"/>
      <c r="L25" s="564">
        <v>0</v>
      </c>
      <c r="M25" s="564">
        <v>0</v>
      </c>
      <c r="N25" s="564">
        <v>0</v>
      </c>
      <c r="O25" s="564">
        <v>0</v>
      </c>
      <c r="P25" s="564"/>
      <c r="Q25" s="564">
        <v>0</v>
      </c>
      <c r="R25" s="564">
        <v>0</v>
      </c>
      <c r="S25" s="564">
        <v>0</v>
      </c>
      <c r="T25" s="564">
        <v>0</v>
      </c>
      <c r="U25" s="564"/>
      <c r="V25" s="564">
        <v>0</v>
      </c>
      <c r="W25" s="564">
        <v>0</v>
      </c>
      <c r="X25" s="564">
        <v>0</v>
      </c>
      <c r="Y25" s="564">
        <v>0</v>
      </c>
      <c r="Z25" s="543"/>
    </row>
    <row r="26" spans="1:26" ht="10.5" customHeight="1"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10.5" customHeight="1" x14ac:dyDescent="0.2">
      <c r="A27" s="2506" t="s">
        <v>1</v>
      </c>
      <c r="B27" s="2506"/>
      <c r="C27" s="2506"/>
      <c r="D27" s="2506"/>
      <c r="E27" s="2506"/>
      <c r="F27" s="2509" t="s">
        <v>2</v>
      </c>
      <c r="G27" s="2510"/>
      <c r="H27" s="2510"/>
      <c r="I27" s="2510"/>
      <c r="J27" s="2510"/>
      <c r="K27" s="2510"/>
      <c r="L27" s="2510"/>
      <c r="M27" s="2510"/>
      <c r="N27" s="2510"/>
      <c r="O27" s="2510"/>
      <c r="P27" s="2510"/>
      <c r="Q27" s="2510"/>
      <c r="R27" s="2510"/>
      <c r="S27" s="2510"/>
      <c r="T27" s="2510"/>
      <c r="U27" s="2510"/>
      <c r="V27" s="2510"/>
      <c r="W27" s="2510"/>
      <c r="X27" s="2510"/>
      <c r="Y27" s="2510"/>
      <c r="Z27" s="2511"/>
    </row>
    <row r="28" spans="1:26" ht="10.5" customHeight="1" x14ac:dyDescent="0.2">
      <c r="A28" s="42"/>
      <c r="B28" s="42"/>
      <c r="C28" s="42"/>
      <c r="D28" s="42"/>
      <c r="E28" s="42"/>
      <c r="F28" s="263" t="s">
        <v>3</v>
      </c>
      <c r="G28" s="263" t="s">
        <v>4</v>
      </c>
      <c r="H28" s="263" t="s">
        <v>5</v>
      </c>
      <c r="I28" s="263" t="s">
        <v>6</v>
      </c>
      <c r="J28" s="263" t="s">
        <v>7</v>
      </c>
      <c r="K28" s="263"/>
      <c r="L28" s="263" t="s">
        <v>8</v>
      </c>
      <c r="M28" s="263" t="s">
        <v>9</v>
      </c>
      <c r="N28" s="263" t="s">
        <v>205</v>
      </c>
      <c r="O28" s="263" t="s">
        <v>206</v>
      </c>
      <c r="P28" s="263"/>
      <c r="Q28" s="263" t="s">
        <v>207</v>
      </c>
      <c r="R28" s="263" t="s">
        <v>224</v>
      </c>
      <c r="S28" s="263" t="s">
        <v>225</v>
      </c>
      <c r="T28" s="263" t="s">
        <v>402</v>
      </c>
      <c r="U28" s="263"/>
      <c r="V28" s="263" t="s">
        <v>403</v>
      </c>
      <c r="W28" s="263" t="s">
        <v>404</v>
      </c>
      <c r="X28" s="263" t="s">
        <v>405</v>
      </c>
      <c r="Y28" s="263" t="s">
        <v>406</v>
      </c>
      <c r="Z28" s="264"/>
    </row>
    <row r="29" spans="1:26" ht="10.5" customHeight="1" x14ac:dyDescent="0.2">
      <c r="A29" s="42"/>
      <c r="B29" s="42"/>
      <c r="C29" s="42"/>
      <c r="D29" s="42"/>
      <c r="E29" s="42"/>
      <c r="F29" s="545"/>
      <c r="G29" s="545"/>
      <c r="H29" s="545"/>
      <c r="I29" s="545"/>
      <c r="J29" s="545"/>
      <c r="K29" s="545"/>
      <c r="L29" s="2672" t="s">
        <v>407</v>
      </c>
      <c r="M29" s="2672"/>
      <c r="N29" s="2672"/>
      <c r="O29" s="2672"/>
      <c r="P29" s="545"/>
      <c r="Q29" s="545"/>
      <c r="R29" s="545"/>
      <c r="S29" s="545"/>
      <c r="T29" s="545"/>
      <c r="U29" s="545"/>
      <c r="V29" s="545"/>
      <c r="W29" s="545"/>
      <c r="X29" s="545"/>
      <c r="Y29" s="545"/>
      <c r="Z29" s="545"/>
    </row>
    <row r="30" spans="1:26" ht="10.5" customHeight="1" x14ac:dyDescent="0.2">
      <c r="A30" s="42"/>
      <c r="B30" s="42"/>
      <c r="C30" s="42"/>
      <c r="D30" s="42"/>
      <c r="E30" s="42"/>
      <c r="F30" s="2571" t="s">
        <v>408</v>
      </c>
      <c r="G30" s="2571"/>
      <c r="H30" s="2571"/>
      <c r="I30" s="2571"/>
      <c r="J30" s="2571"/>
      <c r="K30" s="545"/>
      <c r="L30" s="2571" t="s">
        <v>409</v>
      </c>
      <c r="M30" s="2571"/>
      <c r="N30" s="2571"/>
      <c r="O30" s="2571"/>
      <c r="P30" s="545"/>
      <c r="Q30" s="2662" t="s">
        <v>436</v>
      </c>
      <c r="R30" s="2662"/>
      <c r="S30" s="2662"/>
      <c r="T30" s="2662"/>
      <c r="U30" s="545"/>
      <c r="V30" s="2571" t="s">
        <v>411</v>
      </c>
      <c r="W30" s="2571"/>
      <c r="X30" s="2571"/>
      <c r="Y30" s="2571"/>
      <c r="Z30" s="525"/>
    </row>
    <row r="31" spans="1:26" ht="10.5" customHeight="1" x14ac:dyDescent="0.2">
      <c r="A31" s="42"/>
      <c r="B31" s="42"/>
      <c r="C31" s="42"/>
      <c r="D31" s="42"/>
      <c r="E31" s="42"/>
      <c r="F31" s="546"/>
      <c r="G31" s="546" t="s">
        <v>412</v>
      </c>
      <c r="H31" s="546" t="s">
        <v>413</v>
      </c>
      <c r="I31" s="546" t="s">
        <v>414</v>
      </c>
      <c r="J31" s="546"/>
      <c r="K31" s="546"/>
      <c r="L31" s="546"/>
      <c r="M31" s="546"/>
      <c r="N31" s="546"/>
      <c r="O31" s="546"/>
      <c r="P31" s="546"/>
      <c r="Q31" s="546"/>
      <c r="R31" s="546"/>
      <c r="S31" s="546"/>
      <c r="T31" s="546"/>
      <c r="U31" s="546"/>
      <c r="V31" s="546"/>
      <c r="W31" s="546"/>
      <c r="X31" s="546"/>
      <c r="Y31" s="546"/>
      <c r="Z31" s="408"/>
    </row>
    <row r="32" spans="1:26" ht="10.5" customHeight="1" x14ac:dyDescent="0.2">
      <c r="A32" s="42"/>
      <c r="B32" s="42"/>
      <c r="C32" s="42"/>
      <c r="D32" s="42"/>
      <c r="E32" s="42"/>
      <c r="F32" s="546"/>
      <c r="G32" s="546" t="s">
        <v>415</v>
      </c>
      <c r="H32" s="546" t="s">
        <v>416</v>
      </c>
      <c r="I32" s="546" t="s">
        <v>417</v>
      </c>
      <c r="J32" s="546"/>
      <c r="K32" s="547"/>
      <c r="L32" s="547"/>
      <c r="M32" s="547" t="s">
        <v>418</v>
      </c>
      <c r="N32" s="547"/>
      <c r="O32" s="547"/>
      <c r="P32" s="547"/>
      <c r="Q32" s="547"/>
      <c r="R32" s="547" t="s">
        <v>418</v>
      </c>
      <c r="S32" s="547"/>
      <c r="T32" s="547"/>
      <c r="U32" s="547"/>
      <c r="V32" s="547"/>
      <c r="W32" s="547" t="s">
        <v>418</v>
      </c>
      <c r="X32" s="547"/>
      <c r="Y32" s="546"/>
      <c r="Z32" s="408"/>
    </row>
    <row r="33" spans="1:26" ht="10.5" customHeight="1" x14ac:dyDescent="0.2">
      <c r="A33" s="42"/>
      <c r="B33" s="42"/>
      <c r="C33" s="42"/>
      <c r="D33" s="42"/>
      <c r="E33" s="42"/>
      <c r="F33" s="546" t="s">
        <v>419</v>
      </c>
      <c r="G33" s="548">
        <v>0.5</v>
      </c>
      <c r="H33" s="548">
        <v>1</v>
      </c>
      <c r="I33" s="548">
        <v>12.5</v>
      </c>
      <c r="J33" s="548">
        <v>12.5</v>
      </c>
      <c r="K33" s="2671"/>
      <c r="L33" s="2671"/>
      <c r="M33" s="547" t="s">
        <v>420</v>
      </c>
      <c r="N33" s="547"/>
      <c r="O33" s="547"/>
      <c r="P33" s="2671"/>
      <c r="Q33" s="2671"/>
      <c r="R33" s="547" t="s">
        <v>420</v>
      </c>
      <c r="S33" s="547"/>
      <c r="T33" s="547"/>
      <c r="U33" s="2671"/>
      <c r="V33" s="2671"/>
      <c r="W33" s="547" t="s">
        <v>420</v>
      </c>
      <c r="X33" s="547"/>
      <c r="Y33" s="546"/>
      <c r="Z33" s="408"/>
    </row>
    <row r="34" spans="1:26" ht="10.5" customHeight="1" x14ac:dyDescent="0.2">
      <c r="A34" s="40"/>
      <c r="B34" s="40"/>
      <c r="C34" s="40"/>
      <c r="D34" s="40"/>
      <c r="E34" s="40"/>
      <c r="F34" s="550" t="s">
        <v>421</v>
      </c>
      <c r="G34" s="550" t="s">
        <v>421</v>
      </c>
      <c r="H34" s="550" t="s">
        <v>421</v>
      </c>
      <c r="I34" s="550" t="s">
        <v>421</v>
      </c>
      <c r="J34" s="550" t="s">
        <v>421</v>
      </c>
      <c r="K34" s="551"/>
      <c r="L34" s="551" t="s">
        <v>422</v>
      </c>
      <c r="M34" s="551" t="s">
        <v>423</v>
      </c>
      <c r="N34" s="551" t="s">
        <v>424</v>
      </c>
      <c r="O34" s="565">
        <v>12.5</v>
      </c>
      <c r="P34" s="551"/>
      <c r="Q34" s="551" t="s">
        <v>422</v>
      </c>
      <c r="R34" s="551" t="s">
        <v>423</v>
      </c>
      <c r="S34" s="551" t="s">
        <v>424</v>
      </c>
      <c r="T34" s="565">
        <v>12.5</v>
      </c>
      <c r="U34" s="551"/>
      <c r="V34" s="551" t="s">
        <v>422</v>
      </c>
      <c r="W34" s="551" t="s">
        <v>423</v>
      </c>
      <c r="X34" s="551" t="s">
        <v>424</v>
      </c>
      <c r="Y34" s="566">
        <v>12.5</v>
      </c>
      <c r="Z34" s="205"/>
    </row>
    <row r="35" spans="1:26" ht="10.5" customHeight="1" x14ac:dyDescent="0.2">
      <c r="A35" s="567">
        <v>1</v>
      </c>
      <c r="B35" s="2680" t="s">
        <v>425</v>
      </c>
      <c r="C35" s="2680"/>
      <c r="D35" s="2680"/>
      <c r="E35" s="2680"/>
      <c r="F35" s="555">
        <f>F36+F43</f>
        <v>4348</v>
      </c>
      <c r="G35" s="556">
        <f>G36+G43</f>
        <v>681</v>
      </c>
      <c r="H35" s="556">
        <f t="shared" ref="H35:Y35" si="7">H36+H43</f>
        <v>25</v>
      </c>
      <c r="I35" s="556">
        <f t="shared" si="7"/>
        <v>27</v>
      </c>
      <c r="J35" s="556">
        <f t="shared" si="7"/>
        <v>0</v>
      </c>
      <c r="K35" s="556">
        <f t="shared" si="7"/>
        <v>0</v>
      </c>
      <c r="L35" s="556">
        <f t="shared" si="7"/>
        <v>1628</v>
      </c>
      <c r="M35" s="556">
        <f t="shared" si="7"/>
        <v>3426</v>
      </c>
      <c r="N35" s="556">
        <f t="shared" si="7"/>
        <v>27</v>
      </c>
      <c r="O35" s="556">
        <f t="shared" si="7"/>
        <v>0</v>
      </c>
      <c r="P35" s="556">
        <f t="shared" si="7"/>
        <v>0</v>
      </c>
      <c r="Q35" s="556">
        <f t="shared" si="7"/>
        <v>179</v>
      </c>
      <c r="R35" s="556">
        <f t="shared" si="7"/>
        <v>526</v>
      </c>
      <c r="S35" s="556">
        <f t="shared" si="7"/>
        <v>133</v>
      </c>
      <c r="T35" s="556">
        <f t="shared" si="7"/>
        <v>0</v>
      </c>
      <c r="U35" s="556">
        <f t="shared" si="7"/>
        <v>0</v>
      </c>
      <c r="V35" s="556">
        <f t="shared" si="7"/>
        <v>14</v>
      </c>
      <c r="W35" s="556">
        <f t="shared" si="7"/>
        <v>42</v>
      </c>
      <c r="X35" s="556">
        <f t="shared" si="7"/>
        <v>11</v>
      </c>
      <c r="Y35" s="556">
        <f t="shared" si="7"/>
        <v>0</v>
      </c>
      <c r="Z35" s="539"/>
    </row>
    <row r="36" spans="1:26" ht="10.5" customHeight="1" x14ac:dyDescent="0.2">
      <c r="A36" s="568">
        <v>2</v>
      </c>
      <c r="B36" s="2681" t="s">
        <v>426</v>
      </c>
      <c r="C36" s="2681"/>
      <c r="D36" s="2681"/>
      <c r="E36" s="2681"/>
      <c r="F36" s="558">
        <f>F37+F40</f>
        <v>4348</v>
      </c>
      <c r="G36" s="559">
        <f>G37+G40</f>
        <v>681</v>
      </c>
      <c r="H36" s="559">
        <f t="shared" ref="H36:Y36" si="8">H37+H40</f>
        <v>25</v>
      </c>
      <c r="I36" s="559">
        <f t="shared" si="8"/>
        <v>0</v>
      </c>
      <c r="J36" s="559">
        <f t="shared" si="8"/>
        <v>0</v>
      </c>
      <c r="K36" s="559">
        <f t="shared" si="8"/>
        <v>0</v>
      </c>
      <c r="L36" s="559">
        <f t="shared" si="8"/>
        <v>1628</v>
      </c>
      <c r="M36" s="559">
        <f t="shared" si="8"/>
        <v>3426</v>
      </c>
      <c r="N36" s="559">
        <f t="shared" si="8"/>
        <v>0</v>
      </c>
      <c r="O36" s="559">
        <f t="shared" si="8"/>
        <v>0</v>
      </c>
      <c r="P36" s="559">
        <f t="shared" si="8"/>
        <v>0</v>
      </c>
      <c r="Q36" s="559">
        <f t="shared" si="8"/>
        <v>179</v>
      </c>
      <c r="R36" s="559">
        <f t="shared" si="8"/>
        <v>526</v>
      </c>
      <c r="S36" s="559">
        <f t="shared" si="8"/>
        <v>0</v>
      </c>
      <c r="T36" s="559">
        <f t="shared" si="8"/>
        <v>0</v>
      </c>
      <c r="U36" s="559">
        <f t="shared" si="8"/>
        <v>0</v>
      </c>
      <c r="V36" s="559">
        <f t="shared" si="8"/>
        <v>14</v>
      </c>
      <c r="W36" s="559">
        <f t="shared" si="8"/>
        <v>42</v>
      </c>
      <c r="X36" s="559">
        <f t="shared" si="8"/>
        <v>0</v>
      </c>
      <c r="Y36" s="559">
        <f t="shared" si="8"/>
        <v>0</v>
      </c>
      <c r="Z36" s="542"/>
    </row>
    <row r="37" spans="1:26" ht="10.5" customHeight="1" x14ac:dyDescent="0.2">
      <c r="A37" s="568">
        <v>3</v>
      </c>
      <c r="B37" s="569"/>
      <c r="C37" s="2681" t="s">
        <v>427</v>
      </c>
      <c r="D37" s="2681"/>
      <c r="E37" s="2682"/>
      <c r="F37" s="561">
        <f>F38+F39</f>
        <v>4348</v>
      </c>
      <c r="G37" s="562">
        <f>G38+G39</f>
        <v>681</v>
      </c>
      <c r="H37" s="562">
        <f t="shared" ref="H37:Y37" si="9">H38+H39</f>
        <v>25</v>
      </c>
      <c r="I37" s="562">
        <f t="shared" si="9"/>
        <v>0</v>
      </c>
      <c r="J37" s="562">
        <f t="shared" si="9"/>
        <v>0</v>
      </c>
      <c r="K37" s="562">
        <f t="shared" si="9"/>
        <v>0</v>
      </c>
      <c r="L37" s="562">
        <f t="shared" si="9"/>
        <v>1628</v>
      </c>
      <c r="M37" s="562">
        <f t="shared" si="9"/>
        <v>3426</v>
      </c>
      <c r="N37" s="562">
        <f t="shared" si="9"/>
        <v>0</v>
      </c>
      <c r="O37" s="562">
        <f t="shared" si="9"/>
        <v>0</v>
      </c>
      <c r="P37" s="562">
        <f t="shared" si="9"/>
        <v>0</v>
      </c>
      <c r="Q37" s="562">
        <f t="shared" si="9"/>
        <v>179</v>
      </c>
      <c r="R37" s="562">
        <f t="shared" si="9"/>
        <v>526</v>
      </c>
      <c r="S37" s="562">
        <f t="shared" si="9"/>
        <v>0</v>
      </c>
      <c r="T37" s="562">
        <f t="shared" si="9"/>
        <v>0</v>
      </c>
      <c r="U37" s="562">
        <f t="shared" si="9"/>
        <v>0</v>
      </c>
      <c r="V37" s="562">
        <f t="shared" si="9"/>
        <v>14</v>
      </c>
      <c r="W37" s="562">
        <f t="shared" si="9"/>
        <v>42</v>
      </c>
      <c r="X37" s="562">
        <f t="shared" si="9"/>
        <v>0</v>
      </c>
      <c r="Y37" s="562">
        <f t="shared" si="9"/>
        <v>0</v>
      </c>
      <c r="Z37" s="542"/>
    </row>
    <row r="38" spans="1:26" ht="10.5" customHeight="1" x14ac:dyDescent="0.2">
      <c r="A38" s="568">
        <v>4</v>
      </c>
      <c r="B38" s="569"/>
      <c r="C38" s="570"/>
      <c r="D38" s="2681" t="s">
        <v>428</v>
      </c>
      <c r="E38" s="2682"/>
      <c r="F38" s="561">
        <v>2023</v>
      </c>
      <c r="G38" s="562">
        <v>590</v>
      </c>
      <c r="H38" s="562">
        <v>0</v>
      </c>
      <c r="I38" s="562">
        <v>0</v>
      </c>
      <c r="J38" s="562">
        <v>0</v>
      </c>
      <c r="K38" s="562"/>
      <c r="L38" s="562">
        <v>1214</v>
      </c>
      <c r="M38" s="562">
        <v>1399</v>
      </c>
      <c r="N38" s="562">
        <v>0</v>
      </c>
      <c r="O38" s="562">
        <v>0</v>
      </c>
      <c r="P38" s="562"/>
      <c r="Q38" s="562">
        <v>121</v>
      </c>
      <c r="R38" s="562">
        <v>283</v>
      </c>
      <c r="S38" s="562">
        <v>0</v>
      </c>
      <c r="T38" s="562">
        <v>0</v>
      </c>
      <c r="U38" s="562"/>
      <c r="V38" s="562">
        <v>9</v>
      </c>
      <c r="W38" s="562">
        <v>23</v>
      </c>
      <c r="X38" s="562">
        <v>0</v>
      </c>
      <c r="Y38" s="562">
        <v>0</v>
      </c>
      <c r="Z38" s="542"/>
    </row>
    <row r="39" spans="1:26" ht="10.5" customHeight="1" x14ac:dyDescent="0.2">
      <c r="A39" s="568">
        <v>5</v>
      </c>
      <c r="B39" s="569"/>
      <c r="C39" s="570"/>
      <c r="D39" s="2681" t="s">
        <v>429</v>
      </c>
      <c r="E39" s="2682"/>
      <c r="F39" s="561">
        <v>2325</v>
      </c>
      <c r="G39" s="562">
        <v>91</v>
      </c>
      <c r="H39" s="562">
        <v>25</v>
      </c>
      <c r="I39" s="562">
        <v>0</v>
      </c>
      <c r="J39" s="562">
        <v>0</v>
      </c>
      <c r="K39" s="562"/>
      <c r="L39" s="562">
        <v>414</v>
      </c>
      <c r="M39" s="562">
        <v>2027</v>
      </c>
      <c r="N39" s="562">
        <v>0</v>
      </c>
      <c r="O39" s="562">
        <v>0</v>
      </c>
      <c r="P39" s="562"/>
      <c r="Q39" s="562">
        <v>58</v>
      </c>
      <c r="R39" s="562">
        <v>243</v>
      </c>
      <c r="S39" s="562">
        <v>0</v>
      </c>
      <c r="T39" s="562">
        <v>0</v>
      </c>
      <c r="U39" s="562"/>
      <c r="V39" s="562">
        <v>5</v>
      </c>
      <c r="W39" s="562">
        <v>19</v>
      </c>
      <c r="X39" s="562">
        <v>0</v>
      </c>
      <c r="Y39" s="562">
        <v>0</v>
      </c>
      <c r="Z39" s="542"/>
    </row>
    <row r="40" spans="1:26" ht="10.5" customHeight="1" x14ac:dyDescent="0.2">
      <c r="A40" s="568">
        <v>6</v>
      </c>
      <c r="B40" s="569"/>
      <c r="C40" s="2681" t="s">
        <v>430</v>
      </c>
      <c r="D40" s="2681"/>
      <c r="E40" s="2682"/>
      <c r="F40" s="561">
        <f>F41+F42</f>
        <v>0</v>
      </c>
      <c r="G40" s="562">
        <f>G41+G42</f>
        <v>0</v>
      </c>
      <c r="H40" s="562">
        <f t="shared" ref="H40:Y40" si="10">H41+H42</f>
        <v>0</v>
      </c>
      <c r="I40" s="562">
        <f t="shared" si="10"/>
        <v>0</v>
      </c>
      <c r="J40" s="562">
        <f t="shared" si="10"/>
        <v>0</v>
      </c>
      <c r="K40" s="562">
        <f t="shared" si="10"/>
        <v>0</v>
      </c>
      <c r="L40" s="562">
        <f t="shared" si="10"/>
        <v>0</v>
      </c>
      <c r="M40" s="562">
        <f t="shared" si="10"/>
        <v>0</v>
      </c>
      <c r="N40" s="562">
        <f t="shared" si="10"/>
        <v>0</v>
      </c>
      <c r="O40" s="562">
        <f t="shared" si="10"/>
        <v>0</v>
      </c>
      <c r="P40" s="562">
        <f t="shared" si="10"/>
        <v>0</v>
      </c>
      <c r="Q40" s="562">
        <f t="shared" si="10"/>
        <v>0</v>
      </c>
      <c r="R40" s="562">
        <f t="shared" si="10"/>
        <v>0</v>
      </c>
      <c r="S40" s="562">
        <f t="shared" si="10"/>
        <v>0</v>
      </c>
      <c r="T40" s="562">
        <f t="shared" si="10"/>
        <v>0</v>
      </c>
      <c r="U40" s="562">
        <f t="shared" si="10"/>
        <v>0</v>
      </c>
      <c r="V40" s="562">
        <f t="shared" si="10"/>
        <v>0</v>
      </c>
      <c r="W40" s="562">
        <f t="shared" si="10"/>
        <v>0</v>
      </c>
      <c r="X40" s="562">
        <f t="shared" si="10"/>
        <v>0</v>
      </c>
      <c r="Y40" s="562">
        <f t="shared" si="10"/>
        <v>0</v>
      </c>
      <c r="Z40" s="542"/>
    </row>
    <row r="41" spans="1:26" ht="10.5" customHeight="1" x14ac:dyDescent="0.2">
      <c r="A41" s="568">
        <v>7</v>
      </c>
      <c r="B41" s="569"/>
      <c r="C41" s="570"/>
      <c r="D41" s="2681" t="s">
        <v>431</v>
      </c>
      <c r="E41" s="2682"/>
      <c r="F41" s="561">
        <v>0</v>
      </c>
      <c r="G41" s="562">
        <v>0</v>
      </c>
      <c r="H41" s="562">
        <v>0</v>
      </c>
      <c r="I41" s="562">
        <v>0</v>
      </c>
      <c r="J41" s="562">
        <v>0</v>
      </c>
      <c r="K41" s="562"/>
      <c r="L41" s="562">
        <v>0</v>
      </c>
      <c r="M41" s="562">
        <v>0</v>
      </c>
      <c r="N41" s="562">
        <v>0</v>
      </c>
      <c r="O41" s="562">
        <v>0</v>
      </c>
      <c r="P41" s="562"/>
      <c r="Q41" s="562">
        <v>0</v>
      </c>
      <c r="R41" s="562">
        <v>0</v>
      </c>
      <c r="S41" s="562">
        <v>0</v>
      </c>
      <c r="T41" s="562">
        <v>0</v>
      </c>
      <c r="U41" s="562"/>
      <c r="V41" s="562">
        <v>0</v>
      </c>
      <c r="W41" s="562">
        <v>0</v>
      </c>
      <c r="X41" s="562">
        <v>0</v>
      </c>
      <c r="Y41" s="562">
        <v>0</v>
      </c>
      <c r="Z41" s="542"/>
    </row>
    <row r="42" spans="1:26" ht="10.5" customHeight="1" x14ac:dyDescent="0.2">
      <c r="A42" s="568">
        <v>8</v>
      </c>
      <c r="B42" s="569"/>
      <c r="C42" s="570"/>
      <c r="D42" s="2681" t="s">
        <v>432</v>
      </c>
      <c r="E42" s="2682"/>
      <c r="F42" s="561">
        <v>0</v>
      </c>
      <c r="G42" s="562">
        <v>0</v>
      </c>
      <c r="H42" s="562">
        <v>0</v>
      </c>
      <c r="I42" s="562">
        <v>0</v>
      </c>
      <c r="J42" s="562">
        <v>0</v>
      </c>
      <c r="K42" s="562"/>
      <c r="L42" s="562">
        <v>0</v>
      </c>
      <c r="M42" s="562">
        <v>0</v>
      </c>
      <c r="N42" s="562">
        <v>0</v>
      </c>
      <c r="O42" s="562">
        <v>0</v>
      </c>
      <c r="P42" s="562"/>
      <c r="Q42" s="562">
        <v>0</v>
      </c>
      <c r="R42" s="562">
        <v>0</v>
      </c>
      <c r="S42" s="562">
        <v>0</v>
      </c>
      <c r="T42" s="562">
        <v>0</v>
      </c>
      <c r="U42" s="562"/>
      <c r="V42" s="562">
        <v>0</v>
      </c>
      <c r="W42" s="562">
        <v>0</v>
      </c>
      <c r="X42" s="562">
        <v>0</v>
      </c>
      <c r="Y42" s="562">
        <v>0</v>
      </c>
      <c r="Z42" s="542"/>
    </row>
    <row r="43" spans="1:26" ht="10.5" customHeight="1" x14ac:dyDescent="0.2">
      <c r="A43" s="568">
        <v>9</v>
      </c>
      <c r="B43" s="2681" t="s">
        <v>433</v>
      </c>
      <c r="C43" s="2681"/>
      <c r="D43" s="2681"/>
      <c r="E43" s="2681"/>
      <c r="F43" s="558">
        <f>F44+F47</f>
        <v>0</v>
      </c>
      <c r="G43" s="559">
        <f>G44+G47</f>
        <v>0</v>
      </c>
      <c r="H43" s="559">
        <f t="shared" ref="H43:Y43" si="11">H44+H47</f>
        <v>0</v>
      </c>
      <c r="I43" s="559">
        <f t="shared" si="11"/>
        <v>27</v>
      </c>
      <c r="J43" s="559">
        <f t="shared" si="11"/>
        <v>0</v>
      </c>
      <c r="K43" s="559">
        <f t="shared" si="11"/>
        <v>0</v>
      </c>
      <c r="L43" s="559">
        <f t="shared" si="11"/>
        <v>0</v>
      </c>
      <c r="M43" s="559">
        <f t="shared" si="11"/>
        <v>0</v>
      </c>
      <c r="N43" s="559">
        <f t="shared" si="11"/>
        <v>27</v>
      </c>
      <c r="O43" s="559">
        <f t="shared" si="11"/>
        <v>0</v>
      </c>
      <c r="P43" s="559">
        <f t="shared" si="11"/>
        <v>0</v>
      </c>
      <c r="Q43" s="559">
        <f t="shared" si="11"/>
        <v>0</v>
      </c>
      <c r="R43" s="559">
        <f t="shared" si="11"/>
        <v>0</v>
      </c>
      <c r="S43" s="559">
        <f t="shared" si="11"/>
        <v>133</v>
      </c>
      <c r="T43" s="559">
        <f t="shared" si="11"/>
        <v>0</v>
      </c>
      <c r="U43" s="559">
        <f t="shared" si="11"/>
        <v>0</v>
      </c>
      <c r="V43" s="559">
        <f t="shared" si="11"/>
        <v>0</v>
      </c>
      <c r="W43" s="559">
        <f t="shared" si="11"/>
        <v>0</v>
      </c>
      <c r="X43" s="559">
        <f t="shared" si="11"/>
        <v>11</v>
      </c>
      <c r="Y43" s="559">
        <f t="shared" si="11"/>
        <v>0</v>
      </c>
      <c r="Z43" s="542"/>
    </row>
    <row r="44" spans="1:26" ht="10.5" customHeight="1" x14ac:dyDescent="0.2">
      <c r="A44" s="568">
        <v>10</v>
      </c>
      <c r="B44" s="569"/>
      <c r="C44" s="2681" t="s">
        <v>427</v>
      </c>
      <c r="D44" s="2681"/>
      <c r="E44" s="2682"/>
      <c r="F44" s="561">
        <f>F45+F46</f>
        <v>0</v>
      </c>
      <c r="G44" s="562">
        <f>G45+G46</f>
        <v>0</v>
      </c>
      <c r="H44" s="562">
        <f t="shared" ref="H44:Y44" si="12">H45+H46</f>
        <v>0</v>
      </c>
      <c r="I44" s="562">
        <f t="shared" si="12"/>
        <v>0</v>
      </c>
      <c r="J44" s="562">
        <f t="shared" si="12"/>
        <v>0</v>
      </c>
      <c r="K44" s="562">
        <f t="shared" si="12"/>
        <v>0</v>
      </c>
      <c r="L44" s="562">
        <f t="shared" si="12"/>
        <v>0</v>
      </c>
      <c r="M44" s="562">
        <f t="shared" si="12"/>
        <v>0</v>
      </c>
      <c r="N44" s="562">
        <f t="shared" si="12"/>
        <v>0</v>
      </c>
      <c r="O44" s="562">
        <f t="shared" si="12"/>
        <v>0</v>
      </c>
      <c r="P44" s="562">
        <f t="shared" si="12"/>
        <v>0</v>
      </c>
      <c r="Q44" s="562">
        <f t="shared" si="12"/>
        <v>0</v>
      </c>
      <c r="R44" s="562">
        <f t="shared" si="12"/>
        <v>0</v>
      </c>
      <c r="S44" s="562">
        <f t="shared" si="12"/>
        <v>0</v>
      </c>
      <c r="T44" s="562">
        <f t="shared" si="12"/>
        <v>0</v>
      </c>
      <c r="U44" s="562">
        <f t="shared" si="12"/>
        <v>0</v>
      </c>
      <c r="V44" s="562">
        <f t="shared" si="12"/>
        <v>0</v>
      </c>
      <c r="W44" s="562">
        <f t="shared" si="12"/>
        <v>0</v>
      </c>
      <c r="X44" s="562">
        <f t="shared" si="12"/>
        <v>0</v>
      </c>
      <c r="Y44" s="562">
        <f t="shared" si="12"/>
        <v>0</v>
      </c>
      <c r="Z44" s="542"/>
    </row>
    <row r="45" spans="1:26" ht="10.5" customHeight="1" x14ac:dyDescent="0.2">
      <c r="A45" s="568">
        <v>11</v>
      </c>
      <c r="B45" s="569"/>
      <c r="C45" s="570"/>
      <c r="D45" s="2681" t="s">
        <v>428</v>
      </c>
      <c r="E45" s="2682"/>
      <c r="F45" s="561">
        <v>0</v>
      </c>
      <c r="G45" s="562">
        <v>0</v>
      </c>
      <c r="H45" s="562">
        <v>0</v>
      </c>
      <c r="I45" s="562">
        <v>0</v>
      </c>
      <c r="J45" s="562">
        <v>0</v>
      </c>
      <c r="K45" s="562"/>
      <c r="L45" s="562">
        <v>0</v>
      </c>
      <c r="M45" s="562">
        <v>0</v>
      </c>
      <c r="N45" s="562">
        <v>0</v>
      </c>
      <c r="O45" s="562">
        <v>0</v>
      </c>
      <c r="P45" s="562"/>
      <c r="Q45" s="562">
        <v>0</v>
      </c>
      <c r="R45" s="562">
        <v>0</v>
      </c>
      <c r="S45" s="562">
        <v>0</v>
      </c>
      <c r="T45" s="562">
        <v>0</v>
      </c>
      <c r="U45" s="562"/>
      <c r="V45" s="562">
        <v>0</v>
      </c>
      <c r="W45" s="562">
        <v>0</v>
      </c>
      <c r="X45" s="562">
        <v>0</v>
      </c>
      <c r="Y45" s="562">
        <v>0</v>
      </c>
      <c r="Z45" s="542"/>
    </row>
    <row r="46" spans="1:26" ht="10.5" customHeight="1" x14ac:dyDescent="0.2">
      <c r="A46" s="568">
        <v>12</v>
      </c>
      <c r="B46" s="569"/>
      <c r="C46" s="570"/>
      <c r="D46" s="2681" t="s">
        <v>429</v>
      </c>
      <c r="E46" s="2682"/>
      <c r="F46" s="561">
        <v>0</v>
      </c>
      <c r="G46" s="562">
        <v>0</v>
      </c>
      <c r="H46" s="562">
        <v>0</v>
      </c>
      <c r="I46" s="562">
        <v>0</v>
      </c>
      <c r="J46" s="562">
        <v>0</v>
      </c>
      <c r="K46" s="562"/>
      <c r="L46" s="562">
        <v>0</v>
      </c>
      <c r="M46" s="562">
        <v>0</v>
      </c>
      <c r="N46" s="562">
        <v>0</v>
      </c>
      <c r="O46" s="562">
        <v>0</v>
      </c>
      <c r="P46" s="562"/>
      <c r="Q46" s="562">
        <v>0</v>
      </c>
      <c r="R46" s="562">
        <v>0</v>
      </c>
      <c r="S46" s="562">
        <v>0</v>
      </c>
      <c r="T46" s="562">
        <v>0</v>
      </c>
      <c r="U46" s="562"/>
      <c r="V46" s="562">
        <v>0</v>
      </c>
      <c r="W46" s="562">
        <v>0</v>
      </c>
      <c r="X46" s="562">
        <v>0</v>
      </c>
      <c r="Y46" s="562">
        <v>0</v>
      </c>
      <c r="Z46" s="542"/>
    </row>
    <row r="47" spans="1:26" ht="10.5" customHeight="1" x14ac:dyDescent="0.2">
      <c r="A47" s="568">
        <v>13</v>
      </c>
      <c r="B47" s="569"/>
      <c r="C47" s="2681" t="s">
        <v>430</v>
      </c>
      <c r="D47" s="2681"/>
      <c r="E47" s="2682"/>
      <c r="F47" s="561">
        <f>F48+F49</f>
        <v>0</v>
      </c>
      <c r="G47" s="562">
        <f>G48+G49</f>
        <v>0</v>
      </c>
      <c r="H47" s="562">
        <f t="shared" ref="H47:Y47" si="13">H48+H49</f>
        <v>0</v>
      </c>
      <c r="I47" s="562">
        <f t="shared" si="13"/>
        <v>27</v>
      </c>
      <c r="J47" s="562">
        <f t="shared" si="13"/>
        <v>0</v>
      </c>
      <c r="K47" s="562">
        <f t="shared" si="13"/>
        <v>0</v>
      </c>
      <c r="L47" s="562">
        <f t="shared" si="13"/>
        <v>0</v>
      </c>
      <c r="M47" s="562">
        <f t="shared" si="13"/>
        <v>0</v>
      </c>
      <c r="N47" s="562">
        <f t="shared" si="13"/>
        <v>27</v>
      </c>
      <c r="O47" s="562">
        <f t="shared" si="13"/>
        <v>0</v>
      </c>
      <c r="P47" s="562">
        <f t="shared" si="13"/>
        <v>0</v>
      </c>
      <c r="Q47" s="562">
        <f t="shared" si="13"/>
        <v>0</v>
      </c>
      <c r="R47" s="562">
        <f t="shared" si="13"/>
        <v>0</v>
      </c>
      <c r="S47" s="562">
        <f t="shared" si="13"/>
        <v>133</v>
      </c>
      <c r="T47" s="562">
        <f t="shared" si="13"/>
        <v>0</v>
      </c>
      <c r="U47" s="562">
        <f t="shared" si="13"/>
        <v>0</v>
      </c>
      <c r="V47" s="562">
        <f t="shared" si="13"/>
        <v>0</v>
      </c>
      <c r="W47" s="562">
        <f t="shared" si="13"/>
        <v>0</v>
      </c>
      <c r="X47" s="562">
        <f t="shared" si="13"/>
        <v>11</v>
      </c>
      <c r="Y47" s="562">
        <f t="shared" si="13"/>
        <v>0</v>
      </c>
      <c r="Z47" s="542"/>
    </row>
    <row r="48" spans="1:26" ht="10.5" customHeight="1" x14ac:dyDescent="0.2">
      <c r="A48" s="568">
        <v>14</v>
      </c>
      <c r="B48" s="569"/>
      <c r="C48" s="570"/>
      <c r="D48" s="2681" t="s">
        <v>431</v>
      </c>
      <c r="E48" s="2682"/>
      <c r="F48" s="561">
        <v>0</v>
      </c>
      <c r="G48" s="562">
        <v>0</v>
      </c>
      <c r="H48" s="562">
        <v>0</v>
      </c>
      <c r="I48" s="562">
        <v>27</v>
      </c>
      <c r="J48" s="562">
        <v>0</v>
      </c>
      <c r="K48" s="562"/>
      <c r="L48" s="562">
        <v>0</v>
      </c>
      <c r="M48" s="562">
        <v>0</v>
      </c>
      <c r="N48" s="562">
        <v>27</v>
      </c>
      <c r="O48" s="562">
        <v>0</v>
      </c>
      <c r="P48" s="562"/>
      <c r="Q48" s="562">
        <v>0</v>
      </c>
      <c r="R48" s="562">
        <v>0</v>
      </c>
      <c r="S48" s="562">
        <v>133</v>
      </c>
      <c r="T48" s="562">
        <v>0</v>
      </c>
      <c r="U48" s="562"/>
      <c r="V48" s="562">
        <v>0</v>
      </c>
      <c r="W48" s="562">
        <v>0</v>
      </c>
      <c r="X48" s="562">
        <v>11</v>
      </c>
      <c r="Y48" s="562">
        <v>0</v>
      </c>
      <c r="Z48" s="542"/>
    </row>
    <row r="49" spans="1:26" ht="10.5" customHeight="1" thickBot="1" x14ac:dyDescent="0.25">
      <c r="A49" s="521">
        <v>15</v>
      </c>
      <c r="B49" s="493"/>
      <c r="C49" s="493"/>
      <c r="D49" s="2398" t="s">
        <v>432</v>
      </c>
      <c r="E49" s="2398"/>
      <c r="F49" s="563">
        <v>0</v>
      </c>
      <c r="G49" s="564">
        <v>0</v>
      </c>
      <c r="H49" s="564">
        <v>0</v>
      </c>
      <c r="I49" s="564">
        <v>0</v>
      </c>
      <c r="J49" s="564">
        <v>0</v>
      </c>
      <c r="K49" s="564"/>
      <c r="L49" s="564">
        <v>0</v>
      </c>
      <c r="M49" s="564">
        <v>0</v>
      </c>
      <c r="N49" s="564">
        <v>0</v>
      </c>
      <c r="O49" s="564">
        <v>0</v>
      </c>
      <c r="P49" s="564"/>
      <c r="Q49" s="564">
        <v>0</v>
      </c>
      <c r="R49" s="564">
        <v>0</v>
      </c>
      <c r="S49" s="564">
        <v>0</v>
      </c>
      <c r="T49" s="564">
        <v>0</v>
      </c>
      <c r="U49" s="564"/>
      <c r="V49" s="564">
        <v>0</v>
      </c>
      <c r="W49" s="564">
        <v>0</v>
      </c>
      <c r="X49" s="564">
        <v>0</v>
      </c>
      <c r="Y49" s="564">
        <v>0</v>
      </c>
      <c r="Z49" s="543"/>
    </row>
    <row r="50" spans="1:26" ht="7.5" customHeight="1" x14ac:dyDescent="0.2">
      <c r="A50" s="120"/>
      <c r="B50" s="40"/>
      <c r="C50" s="40"/>
      <c r="D50" s="121"/>
      <c r="E50" s="121"/>
      <c r="F50" s="571"/>
      <c r="G50" s="571"/>
      <c r="H50" s="571"/>
      <c r="I50" s="571"/>
      <c r="J50" s="571"/>
      <c r="K50" s="571"/>
      <c r="L50" s="571"/>
      <c r="M50" s="571"/>
      <c r="N50" s="571"/>
      <c r="O50" s="571"/>
      <c r="P50" s="571"/>
      <c r="Q50" s="571"/>
      <c r="R50" s="571"/>
      <c r="S50" s="571"/>
      <c r="T50" s="571"/>
      <c r="U50" s="571"/>
      <c r="V50" s="571"/>
      <c r="W50" s="571"/>
      <c r="X50" s="571"/>
      <c r="Y50" s="571"/>
      <c r="Z50" s="572"/>
    </row>
    <row r="51" spans="1:26" s="200" customFormat="1" ht="8.25" customHeight="1" x14ac:dyDescent="0.15">
      <c r="A51" s="433" t="s">
        <v>72</v>
      </c>
      <c r="B51" s="2302" t="s">
        <v>434</v>
      </c>
      <c r="C51" s="2302"/>
      <c r="D51" s="2302"/>
      <c r="E51" s="2302"/>
      <c r="F51" s="2302"/>
      <c r="G51" s="2302"/>
      <c r="H51" s="2302"/>
      <c r="I51" s="2302"/>
      <c r="J51" s="2302"/>
      <c r="K51" s="2302"/>
      <c r="L51" s="2302"/>
      <c r="M51" s="2302"/>
      <c r="N51" s="2302"/>
      <c r="O51" s="2302"/>
      <c r="P51" s="2302"/>
      <c r="Q51" s="2302"/>
      <c r="R51" s="2302"/>
      <c r="S51" s="2302"/>
      <c r="T51" s="2302"/>
      <c r="U51" s="2302"/>
      <c r="V51" s="2302"/>
      <c r="W51" s="2302"/>
      <c r="X51" s="2302"/>
      <c r="Y51" s="2302"/>
      <c r="Z51" s="2302"/>
    </row>
  </sheetData>
  <sheetProtection formatCells="0" formatColumns="0" formatRows="0" sort="0" autoFilter="0" pivotTables="0"/>
  <mergeCells count="53">
    <mergeCell ref="D21:E21"/>
    <mergeCell ref="D22:E22"/>
    <mergeCell ref="C23:E23"/>
    <mergeCell ref="D24:E24"/>
    <mergeCell ref="D25:E25"/>
    <mergeCell ref="C16:E16"/>
    <mergeCell ref="D17:E17"/>
    <mergeCell ref="D18:E18"/>
    <mergeCell ref="B19:E19"/>
    <mergeCell ref="C20:E20"/>
    <mergeCell ref="B11:E11"/>
    <mergeCell ref="B12:E12"/>
    <mergeCell ref="C13:E13"/>
    <mergeCell ref="D14:E14"/>
    <mergeCell ref="D15:E15"/>
    <mergeCell ref="L6:O6"/>
    <mergeCell ref="Q6:T6"/>
    <mergeCell ref="V6:Y6"/>
    <mergeCell ref="K9:L9"/>
    <mergeCell ref="P9:Q9"/>
    <mergeCell ref="U9:V9"/>
    <mergeCell ref="A1:Z1"/>
    <mergeCell ref="A2:Y2"/>
    <mergeCell ref="A27:E27"/>
    <mergeCell ref="K33:L33"/>
    <mergeCell ref="P33:Q33"/>
    <mergeCell ref="U33:V33"/>
    <mergeCell ref="F30:J30"/>
    <mergeCell ref="L29:O29"/>
    <mergeCell ref="Q30:T30"/>
    <mergeCell ref="V30:Y30"/>
    <mergeCell ref="L30:O30"/>
    <mergeCell ref="F27:Z27"/>
    <mergeCell ref="A3:E3"/>
    <mergeCell ref="F3:Z3"/>
    <mergeCell ref="L5:O5"/>
    <mergeCell ref="F6:J6"/>
    <mergeCell ref="B51:Z51"/>
    <mergeCell ref="B35:E35"/>
    <mergeCell ref="B36:E36"/>
    <mergeCell ref="B43:E43"/>
    <mergeCell ref="D49:E49"/>
    <mergeCell ref="D48:E48"/>
    <mergeCell ref="C37:E37"/>
    <mergeCell ref="C40:E40"/>
    <mergeCell ref="C44:E44"/>
    <mergeCell ref="C47:E47"/>
    <mergeCell ref="D38:E38"/>
    <mergeCell ref="D39:E39"/>
    <mergeCell ref="D41:E41"/>
    <mergeCell ref="D42:E42"/>
    <mergeCell ref="D45:E45"/>
    <mergeCell ref="D46:E46"/>
  </mergeCells>
  <pageMargins left="0.5" right="0.5" top="0.5" bottom="0.5" header="0.3" footer="0.3"/>
  <pageSetup scale="9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zoomScaleSheetLayoutView="100" workbookViewId="0">
      <selection activeCell="B15" sqref="B15:I15"/>
    </sheetView>
  </sheetViews>
  <sheetFormatPr defaultColWidth="9.140625" defaultRowHeight="9" customHeight="1" x14ac:dyDescent="0.2"/>
  <cols>
    <col min="1" max="1" width="2.42578125" style="37" customWidth="1"/>
    <col min="2" max="4" width="1.28515625" style="37" customWidth="1"/>
    <col min="5" max="5" width="18.7109375" style="37" customWidth="1"/>
    <col min="6" max="10" width="6.140625" style="37" customWidth="1"/>
    <col min="11" max="11" width="1.28515625" style="37" customWidth="1"/>
    <col min="12" max="12" width="6.140625" style="37" customWidth="1"/>
    <col min="13" max="13" width="6.85546875" style="37" customWidth="1"/>
    <col min="14" max="15" width="6.140625" style="37" customWidth="1"/>
    <col min="16" max="16" width="1.28515625" style="37" customWidth="1"/>
    <col min="17" max="17" width="6.140625" style="37" customWidth="1"/>
    <col min="18" max="18" width="6.85546875" style="37" customWidth="1"/>
    <col min="19" max="20" width="6.140625" style="37" customWidth="1"/>
    <col min="21" max="21" width="1.28515625" style="37" customWidth="1"/>
    <col min="22" max="22" width="6.140625" style="37" customWidth="1"/>
    <col min="23" max="23" width="6.85546875" style="37" customWidth="1"/>
    <col min="24" max="25" width="6.140625" style="37" customWidth="1"/>
    <col min="26" max="26" width="1.28515625" style="37" customWidth="1"/>
    <col min="27" max="27" width="9.140625" style="37" customWidth="1"/>
    <col min="28" max="16384" width="9.140625" style="37"/>
  </cols>
  <sheetData>
    <row r="1" spans="1:26" ht="33.75" customHeight="1" x14ac:dyDescent="0.25">
      <c r="A1" s="2378" t="s">
        <v>939</v>
      </c>
      <c r="B1" s="2378"/>
      <c r="C1" s="2378"/>
      <c r="D1" s="2378"/>
      <c r="E1" s="2378"/>
      <c r="F1" s="2378"/>
      <c r="G1" s="2378"/>
      <c r="H1" s="2378"/>
      <c r="I1" s="2378"/>
      <c r="J1" s="2378"/>
      <c r="K1" s="2378"/>
      <c r="L1" s="2378"/>
      <c r="M1" s="2378"/>
      <c r="N1" s="2378"/>
      <c r="O1" s="2378"/>
      <c r="P1" s="2378"/>
      <c r="Q1" s="2378"/>
      <c r="R1" s="2378"/>
      <c r="S1" s="2378"/>
      <c r="T1" s="2378"/>
      <c r="U1" s="2378"/>
      <c r="V1" s="2378"/>
      <c r="W1" s="2378"/>
      <c r="X1" s="2378"/>
      <c r="Y1" s="2378"/>
      <c r="Z1" s="2378"/>
    </row>
    <row r="2" spans="1:26" ht="9" customHeight="1" x14ac:dyDescent="0.25">
      <c r="A2" s="2381"/>
      <c r="B2" s="2381"/>
      <c r="C2" s="2381"/>
      <c r="D2" s="2381"/>
      <c r="E2" s="2381"/>
      <c r="F2" s="2381"/>
      <c r="G2" s="2381"/>
      <c r="H2" s="2381"/>
      <c r="I2" s="2381"/>
      <c r="J2" s="2381"/>
      <c r="K2" s="2381"/>
      <c r="L2" s="2381"/>
      <c r="M2" s="2381"/>
      <c r="N2" s="2381"/>
      <c r="O2" s="2381"/>
      <c r="P2" s="2381"/>
      <c r="Q2" s="2381"/>
      <c r="R2" s="2381"/>
      <c r="S2" s="2381"/>
      <c r="T2" s="2381"/>
      <c r="U2" s="2381"/>
      <c r="V2" s="2381"/>
      <c r="W2" s="2381"/>
      <c r="X2" s="2381"/>
      <c r="Y2" s="2381"/>
      <c r="Z2" s="38"/>
    </row>
    <row r="3" spans="1:26" s="1658" customFormat="1" ht="10.5" customHeight="1" x14ac:dyDescent="0.2">
      <c r="A3" s="2506" t="s">
        <v>1</v>
      </c>
      <c r="B3" s="2506"/>
      <c r="C3" s="2506"/>
      <c r="D3" s="2506"/>
      <c r="E3" s="2506"/>
      <c r="F3" s="2509" t="s">
        <v>95</v>
      </c>
      <c r="G3" s="2510"/>
      <c r="H3" s="2510"/>
      <c r="I3" s="2510"/>
      <c r="J3" s="2510"/>
      <c r="K3" s="2510"/>
      <c r="L3" s="2510"/>
      <c r="M3" s="2510"/>
      <c r="N3" s="2510"/>
      <c r="O3" s="2510"/>
      <c r="P3" s="2510"/>
      <c r="Q3" s="2510"/>
      <c r="R3" s="2510"/>
      <c r="S3" s="2510"/>
      <c r="T3" s="2510"/>
      <c r="U3" s="2510"/>
      <c r="V3" s="2510"/>
      <c r="W3" s="2510"/>
      <c r="X3" s="2510"/>
      <c r="Y3" s="2510"/>
      <c r="Z3" s="2511"/>
    </row>
    <row r="4" spans="1:26" s="1658" customFormat="1" ht="10.5" customHeight="1" x14ac:dyDescent="0.2">
      <c r="A4" s="42"/>
      <c r="B4" s="42"/>
      <c r="C4" s="42"/>
      <c r="D4" s="42"/>
      <c r="E4" s="42"/>
      <c r="F4" s="263" t="s">
        <v>3</v>
      </c>
      <c r="G4" s="263" t="s">
        <v>4</v>
      </c>
      <c r="H4" s="263" t="s">
        <v>5</v>
      </c>
      <c r="I4" s="263" t="s">
        <v>6</v>
      </c>
      <c r="J4" s="263" t="s">
        <v>7</v>
      </c>
      <c r="K4" s="263"/>
      <c r="L4" s="263" t="s">
        <v>8</v>
      </c>
      <c r="M4" s="263" t="s">
        <v>9</v>
      </c>
      <c r="N4" s="263" t="s">
        <v>205</v>
      </c>
      <c r="O4" s="263" t="s">
        <v>206</v>
      </c>
      <c r="P4" s="263"/>
      <c r="Q4" s="263" t="s">
        <v>207</v>
      </c>
      <c r="R4" s="263" t="s">
        <v>224</v>
      </c>
      <c r="S4" s="263" t="s">
        <v>225</v>
      </c>
      <c r="T4" s="263" t="s">
        <v>402</v>
      </c>
      <c r="U4" s="263"/>
      <c r="V4" s="263" t="s">
        <v>403</v>
      </c>
      <c r="W4" s="263" t="s">
        <v>404</v>
      </c>
      <c r="X4" s="263" t="s">
        <v>405</v>
      </c>
      <c r="Y4" s="263" t="s">
        <v>406</v>
      </c>
      <c r="Z4" s="264"/>
    </row>
    <row r="5" spans="1:26" s="1658" customFormat="1" ht="10.5" customHeight="1" x14ac:dyDescent="0.2">
      <c r="A5" s="42"/>
      <c r="B5" s="42"/>
      <c r="C5" s="42"/>
      <c r="D5" s="42"/>
      <c r="E5" s="42"/>
      <c r="F5" s="1665"/>
      <c r="G5" s="1665"/>
      <c r="H5" s="1665"/>
      <c r="I5" s="1665"/>
      <c r="J5" s="1665"/>
      <c r="K5" s="1665"/>
      <c r="L5" s="2672" t="s">
        <v>407</v>
      </c>
      <c r="M5" s="2672"/>
      <c r="N5" s="2672"/>
      <c r="O5" s="2672"/>
      <c r="P5" s="1665"/>
      <c r="Q5" s="1665"/>
      <c r="R5" s="1665"/>
      <c r="S5" s="1665"/>
      <c r="T5" s="1665"/>
      <c r="U5" s="1665"/>
      <c r="V5" s="1665"/>
      <c r="W5" s="1665"/>
      <c r="X5" s="1665"/>
      <c r="Y5" s="1665"/>
      <c r="Z5" s="1665"/>
    </row>
    <row r="6" spans="1:26" s="1658" customFormat="1" ht="10.5" customHeight="1" x14ac:dyDescent="0.2">
      <c r="A6" s="42"/>
      <c r="B6" s="42"/>
      <c r="C6" s="42"/>
      <c r="D6" s="42"/>
      <c r="E6" s="42"/>
      <c r="F6" s="2571" t="s">
        <v>408</v>
      </c>
      <c r="G6" s="2571"/>
      <c r="H6" s="2571"/>
      <c r="I6" s="2571"/>
      <c r="J6" s="2571"/>
      <c r="K6" s="1665"/>
      <c r="L6" s="2571" t="s">
        <v>409</v>
      </c>
      <c r="M6" s="2571"/>
      <c r="N6" s="2571"/>
      <c r="O6" s="2571"/>
      <c r="P6" s="1665"/>
      <c r="Q6" s="2662" t="s">
        <v>436</v>
      </c>
      <c r="R6" s="2662"/>
      <c r="S6" s="2662"/>
      <c r="T6" s="2662"/>
      <c r="U6" s="1665"/>
      <c r="V6" s="2571" t="s">
        <v>411</v>
      </c>
      <c r="W6" s="2571"/>
      <c r="X6" s="2571"/>
      <c r="Y6" s="2571"/>
      <c r="Z6" s="525"/>
    </row>
    <row r="7" spans="1:26" s="1658" customFormat="1" ht="10.5" customHeight="1" x14ac:dyDescent="0.2">
      <c r="A7" s="42"/>
      <c r="B7" s="42"/>
      <c r="C7" s="42"/>
      <c r="D7" s="42"/>
      <c r="E7" s="42"/>
      <c r="F7" s="546"/>
      <c r="G7" s="546" t="s">
        <v>412</v>
      </c>
      <c r="H7" s="546" t="s">
        <v>413</v>
      </c>
      <c r="I7" s="546" t="s">
        <v>414</v>
      </c>
      <c r="J7" s="546"/>
      <c r="K7" s="546"/>
      <c r="L7" s="546"/>
      <c r="M7" s="546"/>
      <c r="N7" s="546"/>
      <c r="O7" s="546"/>
      <c r="P7" s="546"/>
      <c r="Q7" s="546"/>
      <c r="R7" s="546"/>
      <c r="S7" s="546"/>
      <c r="T7" s="546"/>
      <c r="U7" s="546"/>
      <c r="V7" s="546"/>
      <c r="W7" s="546"/>
      <c r="X7" s="546"/>
      <c r="Y7" s="546"/>
      <c r="Z7" s="408"/>
    </row>
    <row r="8" spans="1:26" s="1658" customFormat="1" ht="10.5" customHeight="1" x14ac:dyDescent="0.2">
      <c r="A8" s="42"/>
      <c r="B8" s="42"/>
      <c r="C8" s="42"/>
      <c r="D8" s="42"/>
      <c r="E8" s="42"/>
      <c r="F8" s="546"/>
      <c r="G8" s="546" t="s">
        <v>415</v>
      </c>
      <c r="H8" s="546" t="s">
        <v>416</v>
      </c>
      <c r="I8" s="546" t="s">
        <v>417</v>
      </c>
      <c r="J8" s="546"/>
      <c r="K8" s="1664"/>
      <c r="L8" s="1664"/>
      <c r="M8" s="1664" t="s">
        <v>418</v>
      </c>
      <c r="N8" s="1664"/>
      <c r="O8" s="1664"/>
      <c r="P8" s="1664"/>
      <c r="Q8" s="1664"/>
      <c r="R8" s="1664" t="s">
        <v>418</v>
      </c>
      <c r="S8" s="1664"/>
      <c r="T8" s="1664"/>
      <c r="U8" s="1664"/>
      <c r="V8" s="1664"/>
      <c r="W8" s="1664" t="s">
        <v>418</v>
      </c>
      <c r="X8" s="1664"/>
      <c r="Y8" s="546"/>
      <c r="Z8" s="408"/>
    </row>
    <row r="9" spans="1:26" s="1658" customFormat="1" ht="10.5" customHeight="1" x14ac:dyDescent="0.2">
      <c r="A9" s="42"/>
      <c r="B9" s="42"/>
      <c r="C9" s="42"/>
      <c r="D9" s="42"/>
      <c r="E9" s="42"/>
      <c r="F9" s="546" t="s">
        <v>419</v>
      </c>
      <c r="G9" s="548">
        <v>0.5</v>
      </c>
      <c r="H9" s="548">
        <v>1</v>
      </c>
      <c r="I9" s="548">
        <v>12.5</v>
      </c>
      <c r="J9" s="548">
        <v>12.5</v>
      </c>
      <c r="K9" s="2671"/>
      <c r="L9" s="2671"/>
      <c r="M9" s="1664" t="s">
        <v>420</v>
      </c>
      <c r="N9" s="1664"/>
      <c r="O9" s="1664"/>
      <c r="P9" s="2671"/>
      <c r="Q9" s="2671"/>
      <c r="R9" s="1664" t="s">
        <v>420</v>
      </c>
      <c r="S9" s="1664"/>
      <c r="T9" s="1664"/>
      <c r="U9" s="2671"/>
      <c r="V9" s="2671"/>
      <c r="W9" s="1664" t="s">
        <v>420</v>
      </c>
      <c r="X9" s="1664"/>
      <c r="Y9" s="546"/>
      <c r="Z9" s="408"/>
    </row>
    <row r="10" spans="1:26" s="1658" customFormat="1" ht="10.5" customHeight="1" x14ac:dyDescent="0.2">
      <c r="A10" s="40"/>
      <c r="B10" s="40"/>
      <c r="C10" s="40"/>
      <c r="D10" s="40"/>
      <c r="E10" s="40"/>
      <c r="F10" s="550" t="s">
        <v>421</v>
      </c>
      <c r="G10" s="550" t="s">
        <v>421</v>
      </c>
      <c r="H10" s="550" t="s">
        <v>421</v>
      </c>
      <c r="I10" s="550" t="s">
        <v>421</v>
      </c>
      <c r="J10" s="550" t="s">
        <v>421</v>
      </c>
      <c r="K10" s="551"/>
      <c r="L10" s="551" t="s">
        <v>422</v>
      </c>
      <c r="M10" s="551" t="s">
        <v>423</v>
      </c>
      <c r="N10" s="551" t="s">
        <v>424</v>
      </c>
      <c r="O10" s="565">
        <v>12.5</v>
      </c>
      <c r="P10" s="551"/>
      <c r="Q10" s="551" t="s">
        <v>422</v>
      </c>
      <c r="R10" s="551" t="s">
        <v>423</v>
      </c>
      <c r="S10" s="551" t="s">
        <v>424</v>
      </c>
      <c r="T10" s="565">
        <v>12.5</v>
      </c>
      <c r="U10" s="551"/>
      <c r="V10" s="551" t="s">
        <v>422</v>
      </c>
      <c r="W10" s="551" t="s">
        <v>423</v>
      </c>
      <c r="X10" s="551" t="s">
        <v>424</v>
      </c>
      <c r="Y10" s="566">
        <v>12.5</v>
      </c>
      <c r="Z10" s="1646"/>
    </row>
    <row r="11" spans="1:26" s="1658" customFormat="1" ht="10.5" customHeight="1" x14ac:dyDescent="0.2">
      <c r="A11" s="1540">
        <v>1</v>
      </c>
      <c r="B11" s="2685" t="s">
        <v>425</v>
      </c>
      <c r="C11" s="2685"/>
      <c r="D11" s="2685"/>
      <c r="E11" s="2685"/>
      <c r="F11" s="555">
        <f>F12+F19</f>
        <v>4187</v>
      </c>
      <c r="G11" s="556">
        <f>G12+G19</f>
        <v>517</v>
      </c>
      <c r="H11" s="556">
        <f t="shared" ref="H11:Y11" si="0">H12+H19</f>
        <v>0</v>
      </c>
      <c r="I11" s="556">
        <f t="shared" si="0"/>
        <v>28</v>
      </c>
      <c r="J11" s="556">
        <f t="shared" si="0"/>
        <v>0</v>
      </c>
      <c r="K11" s="556">
        <f t="shared" si="0"/>
        <v>0</v>
      </c>
      <c r="L11" s="556">
        <f t="shared" si="0"/>
        <v>1601</v>
      </c>
      <c r="M11" s="556">
        <f t="shared" si="0"/>
        <v>3103</v>
      </c>
      <c r="N11" s="556">
        <f t="shared" si="0"/>
        <v>28</v>
      </c>
      <c r="O11" s="556">
        <f t="shared" si="0"/>
        <v>0</v>
      </c>
      <c r="P11" s="556">
        <f t="shared" si="0"/>
        <v>0</v>
      </c>
      <c r="Q11" s="556">
        <f t="shared" si="0"/>
        <v>166</v>
      </c>
      <c r="R11" s="556">
        <f t="shared" si="0"/>
        <v>471</v>
      </c>
      <c r="S11" s="556">
        <f t="shared" si="0"/>
        <v>132</v>
      </c>
      <c r="T11" s="556">
        <f t="shared" si="0"/>
        <v>0</v>
      </c>
      <c r="U11" s="556">
        <f t="shared" si="0"/>
        <v>0</v>
      </c>
      <c r="V11" s="556">
        <f t="shared" si="0"/>
        <v>14</v>
      </c>
      <c r="W11" s="556">
        <f t="shared" si="0"/>
        <v>37</v>
      </c>
      <c r="X11" s="556">
        <f t="shared" si="0"/>
        <v>11</v>
      </c>
      <c r="Y11" s="556">
        <f t="shared" si="0"/>
        <v>0</v>
      </c>
      <c r="Z11" s="539"/>
    </row>
    <row r="12" spans="1:26" s="1658" customFormat="1" ht="10.5" customHeight="1" x14ac:dyDescent="0.2">
      <c r="A12" s="1541">
        <v>2</v>
      </c>
      <c r="B12" s="2683" t="s">
        <v>426</v>
      </c>
      <c r="C12" s="2683"/>
      <c r="D12" s="2683"/>
      <c r="E12" s="2683"/>
      <c r="F12" s="558">
        <f>F13+F16</f>
        <v>4187</v>
      </c>
      <c r="G12" s="559">
        <f>G13+G16</f>
        <v>517</v>
      </c>
      <c r="H12" s="559">
        <f t="shared" ref="H12:Y12" si="1">H13+H16</f>
        <v>0</v>
      </c>
      <c r="I12" s="559">
        <f t="shared" si="1"/>
        <v>0</v>
      </c>
      <c r="J12" s="559">
        <f t="shared" si="1"/>
        <v>0</v>
      </c>
      <c r="K12" s="559">
        <f t="shared" si="1"/>
        <v>0</v>
      </c>
      <c r="L12" s="559">
        <f t="shared" si="1"/>
        <v>1601</v>
      </c>
      <c r="M12" s="559">
        <f t="shared" si="1"/>
        <v>3103</v>
      </c>
      <c r="N12" s="559">
        <f t="shared" si="1"/>
        <v>0</v>
      </c>
      <c r="O12" s="559">
        <f t="shared" si="1"/>
        <v>0</v>
      </c>
      <c r="P12" s="559">
        <f t="shared" si="1"/>
        <v>0</v>
      </c>
      <c r="Q12" s="559">
        <f t="shared" si="1"/>
        <v>166</v>
      </c>
      <c r="R12" s="559">
        <f t="shared" si="1"/>
        <v>471</v>
      </c>
      <c r="S12" s="559">
        <f t="shared" si="1"/>
        <v>0</v>
      </c>
      <c r="T12" s="559">
        <f t="shared" si="1"/>
        <v>0</v>
      </c>
      <c r="U12" s="559">
        <f t="shared" si="1"/>
        <v>0</v>
      </c>
      <c r="V12" s="559">
        <f t="shared" si="1"/>
        <v>14</v>
      </c>
      <c r="W12" s="559">
        <f t="shared" si="1"/>
        <v>37</v>
      </c>
      <c r="X12" s="559">
        <f t="shared" si="1"/>
        <v>0</v>
      </c>
      <c r="Y12" s="559">
        <f t="shared" si="1"/>
        <v>0</v>
      </c>
      <c r="Z12" s="542"/>
    </row>
    <row r="13" spans="1:26" s="1658" customFormat="1" ht="10.5" customHeight="1" x14ac:dyDescent="0.2">
      <c r="A13" s="1541">
        <v>3</v>
      </c>
      <c r="B13" s="1542"/>
      <c r="C13" s="2683" t="s">
        <v>427</v>
      </c>
      <c r="D13" s="2683"/>
      <c r="E13" s="2684"/>
      <c r="F13" s="561">
        <f>F14+F15</f>
        <v>4183</v>
      </c>
      <c r="G13" s="562">
        <f>G14+G15</f>
        <v>517</v>
      </c>
      <c r="H13" s="562">
        <f t="shared" ref="H13:Y13" si="2">H14+H15</f>
        <v>0</v>
      </c>
      <c r="I13" s="562">
        <f t="shared" si="2"/>
        <v>0</v>
      </c>
      <c r="J13" s="562">
        <f t="shared" si="2"/>
        <v>0</v>
      </c>
      <c r="K13" s="562">
        <f t="shared" si="2"/>
        <v>0</v>
      </c>
      <c r="L13" s="562">
        <f t="shared" si="2"/>
        <v>1601</v>
      </c>
      <c r="M13" s="562">
        <f t="shared" si="2"/>
        <v>3099</v>
      </c>
      <c r="N13" s="562">
        <f t="shared" si="2"/>
        <v>0</v>
      </c>
      <c r="O13" s="562">
        <f t="shared" si="2"/>
        <v>0</v>
      </c>
      <c r="P13" s="562">
        <f t="shared" si="2"/>
        <v>0</v>
      </c>
      <c r="Q13" s="562">
        <f t="shared" si="2"/>
        <v>166</v>
      </c>
      <c r="R13" s="562">
        <f t="shared" si="2"/>
        <v>471</v>
      </c>
      <c r="S13" s="562">
        <f t="shared" si="2"/>
        <v>0</v>
      </c>
      <c r="T13" s="562">
        <f t="shared" si="2"/>
        <v>0</v>
      </c>
      <c r="U13" s="562">
        <f t="shared" si="2"/>
        <v>0</v>
      </c>
      <c r="V13" s="562">
        <f t="shared" si="2"/>
        <v>14</v>
      </c>
      <c r="W13" s="562">
        <f t="shared" si="2"/>
        <v>37</v>
      </c>
      <c r="X13" s="562">
        <f t="shared" si="2"/>
        <v>0</v>
      </c>
      <c r="Y13" s="562">
        <f t="shared" si="2"/>
        <v>0</v>
      </c>
      <c r="Z13" s="542"/>
    </row>
    <row r="14" spans="1:26" s="1658" customFormat="1" ht="10.5" customHeight="1" x14ac:dyDescent="0.2">
      <c r="A14" s="1541">
        <v>4</v>
      </c>
      <c r="B14" s="1542"/>
      <c r="C14" s="1543"/>
      <c r="D14" s="2683" t="s">
        <v>428</v>
      </c>
      <c r="E14" s="2684"/>
      <c r="F14" s="561">
        <v>2060</v>
      </c>
      <c r="G14" s="562">
        <v>517</v>
      </c>
      <c r="H14" s="562">
        <v>0</v>
      </c>
      <c r="I14" s="562">
        <v>0</v>
      </c>
      <c r="J14" s="562">
        <v>0</v>
      </c>
      <c r="K14" s="562"/>
      <c r="L14" s="562">
        <v>1193</v>
      </c>
      <c r="M14" s="562">
        <v>1384</v>
      </c>
      <c r="N14" s="562">
        <v>0</v>
      </c>
      <c r="O14" s="562">
        <v>0</v>
      </c>
      <c r="P14" s="562"/>
      <c r="Q14" s="562">
        <v>119</v>
      </c>
      <c r="R14" s="562">
        <v>281</v>
      </c>
      <c r="S14" s="562">
        <v>0</v>
      </c>
      <c r="T14" s="562">
        <v>0</v>
      </c>
      <c r="U14" s="562"/>
      <c r="V14" s="562">
        <v>10</v>
      </c>
      <c r="W14" s="562">
        <v>22</v>
      </c>
      <c r="X14" s="562">
        <v>0</v>
      </c>
      <c r="Y14" s="562">
        <v>0</v>
      </c>
      <c r="Z14" s="542"/>
    </row>
    <row r="15" spans="1:26" s="1658" customFormat="1" ht="10.5" customHeight="1" x14ac:dyDescent="0.2">
      <c r="A15" s="1541">
        <v>5</v>
      </c>
      <c r="B15" s="1542"/>
      <c r="C15" s="1543"/>
      <c r="D15" s="2683" t="s">
        <v>429</v>
      </c>
      <c r="E15" s="2684"/>
      <c r="F15" s="561">
        <v>2123</v>
      </c>
      <c r="G15" s="562">
        <v>0</v>
      </c>
      <c r="H15" s="562">
        <v>0</v>
      </c>
      <c r="I15" s="562">
        <v>0</v>
      </c>
      <c r="J15" s="562">
        <v>0</v>
      </c>
      <c r="K15" s="562"/>
      <c r="L15" s="562">
        <v>408</v>
      </c>
      <c r="M15" s="562">
        <v>1715</v>
      </c>
      <c r="N15" s="562">
        <v>0</v>
      </c>
      <c r="O15" s="562">
        <v>0</v>
      </c>
      <c r="P15" s="562"/>
      <c r="Q15" s="562">
        <v>47</v>
      </c>
      <c r="R15" s="562">
        <v>190</v>
      </c>
      <c r="S15" s="562">
        <v>0</v>
      </c>
      <c r="T15" s="562">
        <v>0</v>
      </c>
      <c r="U15" s="562"/>
      <c r="V15" s="562">
        <v>4</v>
      </c>
      <c r="W15" s="562">
        <v>15</v>
      </c>
      <c r="X15" s="562">
        <v>0</v>
      </c>
      <c r="Y15" s="562">
        <v>0</v>
      </c>
      <c r="Z15" s="542"/>
    </row>
    <row r="16" spans="1:26" s="1658" customFormat="1" ht="10.5" customHeight="1" x14ac:dyDescent="0.2">
      <c r="A16" s="1541">
        <v>6</v>
      </c>
      <c r="B16" s="1542"/>
      <c r="C16" s="2683" t="s">
        <v>430</v>
      </c>
      <c r="D16" s="2683"/>
      <c r="E16" s="2684"/>
      <c r="F16" s="561">
        <f>F17+F18</f>
        <v>4</v>
      </c>
      <c r="G16" s="562">
        <f>G17+G18</f>
        <v>0</v>
      </c>
      <c r="H16" s="562">
        <f t="shared" ref="H16:Y16" si="3">H17+H18</f>
        <v>0</v>
      </c>
      <c r="I16" s="562">
        <f t="shared" si="3"/>
        <v>0</v>
      </c>
      <c r="J16" s="562">
        <f t="shared" si="3"/>
        <v>0</v>
      </c>
      <c r="K16" s="562">
        <f t="shared" si="3"/>
        <v>0</v>
      </c>
      <c r="L16" s="562">
        <f t="shared" si="3"/>
        <v>0</v>
      </c>
      <c r="M16" s="562">
        <f t="shared" si="3"/>
        <v>4</v>
      </c>
      <c r="N16" s="562">
        <f t="shared" si="3"/>
        <v>0</v>
      </c>
      <c r="O16" s="562">
        <f t="shared" si="3"/>
        <v>0</v>
      </c>
      <c r="P16" s="562">
        <f t="shared" si="3"/>
        <v>0</v>
      </c>
      <c r="Q16" s="562">
        <f t="shared" si="3"/>
        <v>0</v>
      </c>
      <c r="R16" s="562">
        <f t="shared" si="3"/>
        <v>0</v>
      </c>
      <c r="S16" s="562">
        <f t="shared" si="3"/>
        <v>0</v>
      </c>
      <c r="T16" s="562">
        <f t="shared" si="3"/>
        <v>0</v>
      </c>
      <c r="U16" s="562">
        <f t="shared" si="3"/>
        <v>0</v>
      </c>
      <c r="V16" s="562">
        <f t="shared" si="3"/>
        <v>0</v>
      </c>
      <c r="W16" s="562">
        <f t="shared" si="3"/>
        <v>0</v>
      </c>
      <c r="X16" s="562">
        <f t="shared" si="3"/>
        <v>0</v>
      </c>
      <c r="Y16" s="562">
        <f t="shared" si="3"/>
        <v>0</v>
      </c>
      <c r="Z16" s="542"/>
    </row>
    <row r="17" spans="1:26" s="1658" customFormat="1" ht="10.5" customHeight="1" x14ac:dyDescent="0.2">
      <c r="A17" s="1541">
        <v>7</v>
      </c>
      <c r="B17" s="1542"/>
      <c r="C17" s="1543"/>
      <c r="D17" s="2683" t="s">
        <v>431</v>
      </c>
      <c r="E17" s="2684"/>
      <c r="F17" s="561">
        <v>0</v>
      </c>
      <c r="G17" s="562">
        <v>0</v>
      </c>
      <c r="H17" s="562">
        <v>0</v>
      </c>
      <c r="I17" s="562">
        <v>0</v>
      </c>
      <c r="J17" s="562">
        <v>0</v>
      </c>
      <c r="K17" s="562"/>
      <c r="L17" s="562">
        <v>0</v>
      </c>
      <c r="M17" s="562">
        <v>0</v>
      </c>
      <c r="N17" s="562">
        <v>0</v>
      </c>
      <c r="O17" s="562">
        <v>0</v>
      </c>
      <c r="P17" s="562"/>
      <c r="Q17" s="562">
        <v>0</v>
      </c>
      <c r="R17" s="562">
        <v>0</v>
      </c>
      <c r="S17" s="562">
        <v>0</v>
      </c>
      <c r="T17" s="562">
        <v>0</v>
      </c>
      <c r="U17" s="562"/>
      <c r="V17" s="562">
        <v>0</v>
      </c>
      <c r="W17" s="562">
        <v>0</v>
      </c>
      <c r="X17" s="562">
        <v>0</v>
      </c>
      <c r="Y17" s="562">
        <v>0</v>
      </c>
      <c r="Z17" s="542"/>
    </row>
    <row r="18" spans="1:26" s="1658" customFormat="1" ht="10.5" customHeight="1" x14ac:dyDescent="0.2">
      <c r="A18" s="1541">
        <v>8</v>
      </c>
      <c r="B18" s="1542"/>
      <c r="C18" s="1543"/>
      <c r="D18" s="2683" t="s">
        <v>432</v>
      </c>
      <c r="E18" s="2684"/>
      <c r="F18" s="561">
        <v>4</v>
      </c>
      <c r="G18" s="562">
        <v>0</v>
      </c>
      <c r="H18" s="562">
        <v>0</v>
      </c>
      <c r="I18" s="562">
        <v>0</v>
      </c>
      <c r="J18" s="562">
        <v>0</v>
      </c>
      <c r="K18" s="562"/>
      <c r="L18" s="562">
        <v>0</v>
      </c>
      <c r="M18" s="562">
        <v>4</v>
      </c>
      <c r="N18" s="562">
        <v>0</v>
      </c>
      <c r="O18" s="562">
        <v>0</v>
      </c>
      <c r="P18" s="562"/>
      <c r="Q18" s="562">
        <v>0</v>
      </c>
      <c r="R18" s="562">
        <v>0</v>
      </c>
      <c r="S18" s="562">
        <v>0</v>
      </c>
      <c r="T18" s="562">
        <v>0</v>
      </c>
      <c r="U18" s="562"/>
      <c r="V18" s="562">
        <v>0</v>
      </c>
      <c r="W18" s="562">
        <v>0</v>
      </c>
      <c r="X18" s="562">
        <v>0</v>
      </c>
      <c r="Y18" s="562">
        <v>0</v>
      </c>
      <c r="Z18" s="542"/>
    </row>
    <row r="19" spans="1:26" s="1658" customFormat="1" ht="10.5" customHeight="1" x14ac:dyDescent="0.2">
      <c r="A19" s="1541">
        <v>9</v>
      </c>
      <c r="B19" s="2683" t="s">
        <v>433</v>
      </c>
      <c r="C19" s="2683"/>
      <c r="D19" s="2683"/>
      <c r="E19" s="2683"/>
      <c r="F19" s="558">
        <f>F20+F23</f>
        <v>0</v>
      </c>
      <c r="G19" s="559">
        <f>G20+G23</f>
        <v>0</v>
      </c>
      <c r="H19" s="559">
        <f t="shared" ref="H19:Y19" si="4">H20+H23</f>
        <v>0</v>
      </c>
      <c r="I19" s="559">
        <f t="shared" si="4"/>
        <v>28</v>
      </c>
      <c r="J19" s="559">
        <f t="shared" si="4"/>
        <v>0</v>
      </c>
      <c r="K19" s="559">
        <f t="shared" si="4"/>
        <v>0</v>
      </c>
      <c r="L19" s="559">
        <f t="shared" si="4"/>
        <v>0</v>
      </c>
      <c r="M19" s="559">
        <f t="shared" si="4"/>
        <v>0</v>
      </c>
      <c r="N19" s="559">
        <f t="shared" si="4"/>
        <v>28</v>
      </c>
      <c r="O19" s="559">
        <f t="shared" si="4"/>
        <v>0</v>
      </c>
      <c r="P19" s="559">
        <f t="shared" si="4"/>
        <v>0</v>
      </c>
      <c r="Q19" s="559">
        <f t="shared" si="4"/>
        <v>0</v>
      </c>
      <c r="R19" s="559">
        <f t="shared" si="4"/>
        <v>0</v>
      </c>
      <c r="S19" s="559">
        <f t="shared" si="4"/>
        <v>132</v>
      </c>
      <c r="T19" s="559">
        <f t="shared" si="4"/>
        <v>0</v>
      </c>
      <c r="U19" s="559">
        <f t="shared" si="4"/>
        <v>0</v>
      </c>
      <c r="V19" s="559">
        <f t="shared" si="4"/>
        <v>0</v>
      </c>
      <c r="W19" s="559">
        <f t="shared" si="4"/>
        <v>0</v>
      </c>
      <c r="X19" s="559">
        <f t="shared" si="4"/>
        <v>11</v>
      </c>
      <c r="Y19" s="559">
        <f t="shared" si="4"/>
        <v>0</v>
      </c>
      <c r="Z19" s="542"/>
    </row>
    <row r="20" spans="1:26" s="1658" customFormat="1" ht="10.5" customHeight="1" x14ac:dyDescent="0.2">
      <c r="A20" s="1541">
        <v>10</v>
      </c>
      <c r="B20" s="1542"/>
      <c r="C20" s="2683" t="s">
        <v>427</v>
      </c>
      <c r="D20" s="2683"/>
      <c r="E20" s="2684"/>
      <c r="F20" s="561">
        <f>F21+F22</f>
        <v>0</v>
      </c>
      <c r="G20" s="562">
        <f>G21+G22</f>
        <v>0</v>
      </c>
      <c r="H20" s="562">
        <f t="shared" ref="H20:Y20" si="5">H21+H22</f>
        <v>0</v>
      </c>
      <c r="I20" s="562">
        <f t="shared" si="5"/>
        <v>0</v>
      </c>
      <c r="J20" s="562">
        <f t="shared" si="5"/>
        <v>0</v>
      </c>
      <c r="K20" s="562">
        <f t="shared" si="5"/>
        <v>0</v>
      </c>
      <c r="L20" s="562">
        <f t="shared" si="5"/>
        <v>0</v>
      </c>
      <c r="M20" s="562">
        <f t="shared" si="5"/>
        <v>0</v>
      </c>
      <c r="N20" s="562">
        <f t="shared" si="5"/>
        <v>0</v>
      </c>
      <c r="O20" s="562">
        <f t="shared" si="5"/>
        <v>0</v>
      </c>
      <c r="P20" s="562">
        <f t="shared" si="5"/>
        <v>0</v>
      </c>
      <c r="Q20" s="562">
        <f t="shared" si="5"/>
        <v>0</v>
      </c>
      <c r="R20" s="562">
        <f t="shared" si="5"/>
        <v>0</v>
      </c>
      <c r="S20" s="562">
        <f t="shared" si="5"/>
        <v>0</v>
      </c>
      <c r="T20" s="562">
        <f t="shared" si="5"/>
        <v>0</v>
      </c>
      <c r="U20" s="562">
        <f t="shared" si="5"/>
        <v>0</v>
      </c>
      <c r="V20" s="562">
        <f t="shared" si="5"/>
        <v>0</v>
      </c>
      <c r="W20" s="562">
        <f t="shared" si="5"/>
        <v>0</v>
      </c>
      <c r="X20" s="562">
        <f t="shared" si="5"/>
        <v>0</v>
      </c>
      <c r="Y20" s="562">
        <f t="shared" si="5"/>
        <v>0</v>
      </c>
      <c r="Z20" s="542"/>
    </row>
    <row r="21" spans="1:26" s="1658" customFormat="1" ht="10.5" customHeight="1" x14ac:dyDescent="0.2">
      <c r="A21" s="1541">
        <v>11</v>
      </c>
      <c r="B21" s="1542"/>
      <c r="C21" s="1543"/>
      <c r="D21" s="2683" t="s">
        <v>428</v>
      </c>
      <c r="E21" s="2684"/>
      <c r="F21" s="561">
        <v>0</v>
      </c>
      <c r="G21" s="562">
        <v>0</v>
      </c>
      <c r="H21" s="562">
        <v>0</v>
      </c>
      <c r="I21" s="562">
        <v>0</v>
      </c>
      <c r="J21" s="562">
        <v>0</v>
      </c>
      <c r="K21" s="562"/>
      <c r="L21" s="562">
        <v>0</v>
      </c>
      <c r="M21" s="562">
        <v>0</v>
      </c>
      <c r="N21" s="562">
        <v>0</v>
      </c>
      <c r="O21" s="562">
        <v>0</v>
      </c>
      <c r="P21" s="562"/>
      <c r="Q21" s="562">
        <v>0</v>
      </c>
      <c r="R21" s="562">
        <v>0</v>
      </c>
      <c r="S21" s="562">
        <v>0</v>
      </c>
      <c r="T21" s="562">
        <v>0</v>
      </c>
      <c r="U21" s="562"/>
      <c r="V21" s="562">
        <v>0</v>
      </c>
      <c r="W21" s="562">
        <v>0</v>
      </c>
      <c r="X21" s="562">
        <v>0</v>
      </c>
      <c r="Y21" s="562">
        <v>0</v>
      </c>
      <c r="Z21" s="542"/>
    </row>
    <row r="22" spans="1:26" s="1658" customFormat="1" ht="10.5" customHeight="1" x14ac:dyDescent="0.2">
      <c r="A22" s="1541">
        <v>12</v>
      </c>
      <c r="B22" s="1542"/>
      <c r="C22" s="1543"/>
      <c r="D22" s="2683" t="s">
        <v>429</v>
      </c>
      <c r="E22" s="2684"/>
      <c r="F22" s="561">
        <v>0</v>
      </c>
      <c r="G22" s="562">
        <v>0</v>
      </c>
      <c r="H22" s="562">
        <v>0</v>
      </c>
      <c r="I22" s="562">
        <v>0</v>
      </c>
      <c r="J22" s="562">
        <v>0</v>
      </c>
      <c r="K22" s="562"/>
      <c r="L22" s="562">
        <v>0</v>
      </c>
      <c r="M22" s="562">
        <v>0</v>
      </c>
      <c r="N22" s="562">
        <v>0</v>
      </c>
      <c r="O22" s="562">
        <v>0</v>
      </c>
      <c r="P22" s="562"/>
      <c r="Q22" s="562">
        <v>0</v>
      </c>
      <c r="R22" s="562">
        <v>0</v>
      </c>
      <c r="S22" s="562">
        <v>0</v>
      </c>
      <c r="T22" s="562">
        <v>0</v>
      </c>
      <c r="U22" s="562"/>
      <c r="V22" s="562">
        <v>0</v>
      </c>
      <c r="W22" s="562">
        <v>0</v>
      </c>
      <c r="X22" s="562">
        <v>0</v>
      </c>
      <c r="Y22" s="562">
        <v>0</v>
      </c>
      <c r="Z22" s="542"/>
    </row>
    <row r="23" spans="1:26" s="1658" customFormat="1" ht="10.5" customHeight="1" x14ac:dyDescent="0.2">
      <c r="A23" s="1541">
        <v>13</v>
      </c>
      <c r="B23" s="1542"/>
      <c r="C23" s="2683" t="s">
        <v>430</v>
      </c>
      <c r="D23" s="2683"/>
      <c r="E23" s="2684"/>
      <c r="F23" s="561">
        <f>F24+F25</f>
        <v>0</v>
      </c>
      <c r="G23" s="562">
        <f>G24+G25</f>
        <v>0</v>
      </c>
      <c r="H23" s="562">
        <f t="shared" ref="H23:Y23" si="6">H24+H25</f>
        <v>0</v>
      </c>
      <c r="I23" s="562">
        <f t="shared" si="6"/>
        <v>28</v>
      </c>
      <c r="J23" s="562">
        <f t="shared" si="6"/>
        <v>0</v>
      </c>
      <c r="K23" s="562">
        <f t="shared" si="6"/>
        <v>0</v>
      </c>
      <c r="L23" s="562">
        <f t="shared" si="6"/>
        <v>0</v>
      </c>
      <c r="M23" s="562">
        <f t="shared" si="6"/>
        <v>0</v>
      </c>
      <c r="N23" s="562">
        <f t="shared" si="6"/>
        <v>28</v>
      </c>
      <c r="O23" s="562">
        <f t="shared" si="6"/>
        <v>0</v>
      </c>
      <c r="P23" s="562">
        <f t="shared" si="6"/>
        <v>0</v>
      </c>
      <c r="Q23" s="562">
        <f t="shared" si="6"/>
        <v>0</v>
      </c>
      <c r="R23" s="562">
        <f t="shared" si="6"/>
        <v>0</v>
      </c>
      <c r="S23" s="562">
        <f t="shared" si="6"/>
        <v>132</v>
      </c>
      <c r="T23" s="562">
        <f t="shared" si="6"/>
        <v>0</v>
      </c>
      <c r="U23" s="562">
        <f t="shared" si="6"/>
        <v>0</v>
      </c>
      <c r="V23" s="562">
        <f t="shared" si="6"/>
        <v>0</v>
      </c>
      <c r="W23" s="562">
        <f t="shared" si="6"/>
        <v>0</v>
      </c>
      <c r="X23" s="562">
        <f t="shared" si="6"/>
        <v>11</v>
      </c>
      <c r="Y23" s="562">
        <f t="shared" si="6"/>
        <v>0</v>
      </c>
      <c r="Z23" s="542"/>
    </row>
    <row r="24" spans="1:26" s="1658" customFormat="1" ht="10.5" customHeight="1" x14ac:dyDescent="0.2">
      <c r="A24" s="1541">
        <v>14</v>
      </c>
      <c r="B24" s="1542"/>
      <c r="C24" s="1543"/>
      <c r="D24" s="2683" t="s">
        <v>431</v>
      </c>
      <c r="E24" s="2684"/>
      <c r="F24" s="561">
        <v>0</v>
      </c>
      <c r="G24" s="562">
        <v>0</v>
      </c>
      <c r="H24" s="562">
        <v>0</v>
      </c>
      <c r="I24" s="562">
        <v>28</v>
      </c>
      <c r="J24" s="562">
        <v>0</v>
      </c>
      <c r="K24" s="562"/>
      <c r="L24" s="562">
        <v>0</v>
      </c>
      <c r="M24" s="562">
        <v>0</v>
      </c>
      <c r="N24" s="562">
        <v>28</v>
      </c>
      <c r="O24" s="562">
        <v>0</v>
      </c>
      <c r="P24" s="562"/>
      <c r="Q24" s="562">
        <v>0</v>
      </c>
      <c r="R24" s="562">
        <v>0</v>
      </c>
      <c r="S24" s="562">
        <v>132</v>
      </c>
      <c r="T24" s="562">
        <v>0</v>
      </c>
      <c r="U24" s="562"/>
      <c r="V24" s="562">
        <v>0</v>
      </c>
      <c r="W24" s="562">
        <v>0</v>
      </c>
      <c r="X24" s="562">
        <v>11</v>
      </c>
      <c r="Y24" s="562">
        <v>0</v>
      </c>
      <c r="Z24" s="542"/>
    </row>
    <row r="25" spans="1:26" s="1658" customFormat="1" ht="10.5" customHeight="1" thickBot="1" x14ac:dyDescent="0.25">
      <c r="A25" s="521">
        <v>15</v>
      </c>
      <c r="B25" s="493"/>
      <c r="C25" s="493"/>
      <c r="D25" s="2398" t="s">
        <v>432</v>
      </c>
      <c r="E25" s="2398"/>
      <c r="F25" s="563">
        <v>0</v>
      </c>
      <c r="G25" s="564">
        <v>0</v>
      </c>
      <c r="H25" s="564">
        <v>0</v>
      </c>
      <c r="I25" s="564">
        <v>0</v>
      </c>
      <c r="J25" s="564">
        <v>0</v>
      </c>
      <c r="K25" s="564"/>
      <c r="L25" s="564">
        <v>0</v>
      </c>
      <c r="M25" s="564">
        <v>0</v>
      </c>
      <c r="N25" s="564">
        <v>0</v>
      </c>
      <c r="O25" s="564">
        <v>0</v>
      </c>
      <c r="P25" s="564"/>
      <c r="Q25" s="564">
        <v>0</v>
      </c>
      <c r="R25" s="564">
        <v>0</v>
      </c>
      <c r="S25" s="564">
        <v>0</v>
      </c>
      <c r="T25" s="564">
        <v>0</v>
      </c>
      <c r="U25" s="564"/>
      <c r="V25" s="564">
        <v>0</v>
      </c>
      <c r="W25" s="564">
        <v>0</v>
      </c>
      <c r="X25" s="564">
        <v>0</v>
      </c>
      <c r="Y25" s="564">
        <v>0</v>
      </c>
      <c r="Z25" s="543"/>
    </row>
    <row r="26" spans="1:26" s="1658" customFormat="1" ht="7.5" customHeight="1" x14ac:dyDescent="0.2">
      <c r="A26" s="120"/>
      <c r="B26" s="40"/>
      <c r="C26" s="40"/>
      <c r="D26" s="1635"/>
      <c r="E26" s="1635"/>
      <c r="F26" s="571"/>
      <c r="G26" s="571"/>
      <c r="H26" s="571"/>
      <c r="I26" s="571"/>
      <c r="J26" s="571"/>
      <c r="K26" s="571"/>
      <c r="L26" s="571"/>
      <c r="M26" s="571"/>
      <c r="N26" s="571"/>
      <c r="O26" s="571"/>
      <c r="P26" s="571"/>
      <c r="Q26" s="571"/>
      <c r="R26" s="571"/>
      <c r="S26" s="571"/>
      <c r="T26" s="571"/>
      <c r="U26" s="571"/>
      <c r="V26" s="571"/>
      <c r="W26" s="571"/>
      <c r="X26" s="571"/>
      <c r="Y26" s="571"/>
      <c r="Z26" s="572"/>
    </row>
    <row r="27" spans="1:26" ht="10.5" customHeight="1" x14ac:dyDescent="0.2">
      <c r="A27" s="2506" t="s">
        <v>1</v>
      </c>
      <c r="B27" s="2506"/>
      <c r="C27" s="2506"/>
      <c r="D27" s="2506"/>
      <c r="E27" s="2506"/>
      <c r="F27" s="2509" t="s">
        <v>106</v>
      </c>
      <c r="G27" s="2510"/>
      <c r="H27" s="2510"/>
      <c r="I27" s="2510"/>
      <c r="J27" s="2510"/>
      <c r="K27" s="2510"/>
      <c r="L27" s="2510"/>
      <c r="M27" s="2510"/>
      <c r="N27" s="2510"/>
      <c r="O27" s="2510"/>
      <c r="P27" s="2510"/>
      <c r="Q27" s="2510"/>
      <c r="R27" s="2510"/>
      <c r="S27" s="2510"/>
      <c r="T27" s="2510"/>
      <c r="U27" s="2510"/>
      <c r="V27" s="2510"/>
      <c r="W27" s="2510"/>
      <c r="X27" s="2510"/>
      <c r="Y27" s="2510"/>
      <c r="Z27" s="2511"/>
    </row>
    <row r="28" spans="1:26" ht="10.5" customHeight="1" x14ac:dyDescent="0.2">
      <c r="A28" s="42"/>
      <c r="B28" s="42"/>
      <c r="C28" s="42"/>
      <c r="D28" s="42"/>
      <c r="E28" s="42"/>
      <c r="F28" s="263" t="s">
        <v>3</v>
      </c>
      <c r="G28" s="263" t="s">
        <v>4</v>
      </c>
      <c r="H28" s="263" t="s">
        <v>5</v>
      </c>
      <c r="I28" s="263" t="s">
        <v>6</v>
      </c>
      <c r="J28" s="263" t="s">
        <v>7</v>
      </c>
      <c r="K28" s="263"/>
      <c r="L28" s="263" t="s">
        <v>8</v>
      </c>
      <c r="M28" s="263" t="s">
        <v>9</v>
      </c>
      <c r="N28" s="263" t="s">
        <v>205</v>
      </c>
      <c r="O28" s="263" t="s">
        <v>206</v>
      </c>
      <c r="P28" s="263"/>
      <c r="Q28" s="263" t="s">
        <v>207</v>
      </c>
      <c r="R28" s="263" t="s">
        <v>224</v>
      </c>
      <c r="S28" s="263" t="s">
        <v>225</v>
      </c>
      <c r="T28" s="263" t="s">
        <v>402</v>
      </c>
      <c r="U28" s="263"/>
      <c r="V28" s="263" t="s">
        <v>403</v>
      </c>
      <c r="W28" s="263" t="s">
        <v>404</v>
      </c>
      <c r="X28" s="263" t="s">
        <v>405</v>
      </c>
      <c r="Y28" s="263" t="s">
        <v>406</v>
      </c>
      <c r="Z28" s="264"/>
    </row>
    <row r="29" spans="1:26" ht="10.5" customHeight="1" x14ac:dyDescent="0.2">
      <c r="A29" s="42"/>
      <c r="B29" s="42"/>
      <c r="C29" s="42"/>
      <c r="D29" s="42"/>
      <c r="E29" s="42"/>
      <c r="F29" s="545"/>
      <c r="G29" s="545"/>
      <c r="H29" s="545"/>
      <c r="I29" s="545"/>
      <c r="J29" s="545"/>
      <c r="K29" s="545"/>
      <c r="L29" s="2672" t="s">
        <v>407</v>
      </c>
      <c r="M29" s="2672"/>
      <c r="N29" s="2672"/>
      <c r="O29" s="2672"/>
      <c r="P29" s="545"/>
      <c r="Q29" s="545"/>
      <c r="R29" s="545"/>
      <c r="S29" s="545"/>
      <c r="T29" s="545"/>
      <c r="U29" s="545"/>
      <c r="V29" s="545"/>
      <c r="W29" s="545"/>
      <c r="X29" s="545"/>
      <c r="Y29" s="545"/>
      <c r="Z29" s="545"/>
    </row>
    <row r="30" spans="1:26" ht="10.5" customHeight="1" x14ac:dyDescent="0.2">
      <c r="A30" s="42"/>
      <c r="B30" s="42"/>
      <c r="C30" s="42"/>
      <c r="D30" s="42"/>
      <c r="E30" s="42"/>
      <c r="F30" s="2571" t="s">
        <v>408</v>
      </c>
      <c r="G30" s="2571"/>
      <c r="H30" s="2571"/>
      <c r="I30" s="2571"/>
      <c r="J30" s="2571"/>
      <c r="K30" s="545"/>
      <c r="L30" s="2571" t="s">
        <v>409</v>
      </c>
      <c r="M30" s="2571"/>
      <c r="N30" s="2571"/>
      <c r="O30" s="2571"/>
      <c r="P30" s="545"/>
      <c r="Q30" s="2662" t="s">
        <v>1215</v>
      </c>
      <c r="R30" s="2662"/>
      <c r="S30" s="2662"/>
      <c r="T30" s="2662"/>
      <c r="U30" s="545"/>
      <c r="V30" s="2571" t="s">
        <v>411</v>
      </c>
      <c r="W30" s="2571"/>
      <c r="X30" s="2571"/>
      <c r="Y30" s="2571"/>
      <c r="Z30" s="525"/>
    </row>
    <row r="31" spans="1:26" ht="10.5" customHeight="1" x14ac:dyDescent="0.2">
      <c r="A31" s="42"/>
      <c r="B31" s="42"/>
      <c r="C31" s="42"/>
      <c r="D31" s="42"/>
      <c r="E31" s="42"/>
      <c r="F31" s="546"/>
      <c r="G31" s="546" t="s">
        <v>412</v>
      </c>
      <c r="H31" s="546" t="s">
        <v>413</v>
      </c>
      <c r="I31" s="546" t="s">
        <v>414</v>
      </c>
      <c r="J31" s="546"/>
      <c r="K31" s="546"/>
      <c r="L31" s="546" t="s">
        <v>1233</v>
      </c>
      <c r="M31" s="546"/>
      <c r="N31" s="546"/>
      <c r="O31" s="546"/>
      <c r="P31" s="546"/>
      <c r="Q31" s="546" t="s">
        <v>1233</v>
      </c>
      <c r="R31" s="546"/>
      <c r="S31" s="546"/>
      <c r="T31" s="546"/>
      <c r="U31" s="546"/>
      <c r="V31" s="546" t="s">
        <v>1233</v>
      </c>
      <c r="W31" s="546"/>
      <c r="X31" s="546"/>
      <c r="Y31" s="546"/>
      <c r="Z31" s="408"/>
    </row>
    <row r="32" spans="1:26" ht="10.5" customHeight="1" x14ac:dyDescent="0.2">
      <c r="A32" s="42"/>
      <c r="B32" s="42"/>
      <c r="C32" s="42"/>
      <c r="D32" s="42"/>
      <c r="E32" s="42"/>
      <c r="F32" s="546"/>
      <c r="G32" s="546" t="s">
        <v>415</v>
      </c>
      <c r="H32" s="546" t="s">
        <v>416</v>
      </c>
      <c r="I32" s="546" t="s">
        <v>417</v>
      </c>
      <c r="J32" s="546"/>
      <c r="K32" s="547"/>
      <c r="L32" s="1664" t="s">
        <v>1234</v>
      </c>
      <c r="M32" s="1664"/>
      <c r="N32" s="547"/>
      <c r="O32" s="547"/>
      <c r="P32" s="547"/>
      <c r="Q32" s="1664" t="s">
        <v>1234</v>
      </c>
      <c r="R32" s="1664"/>
      <c r="S32" s="547"/>
      <c r="T32" s="547"/>
      <c r="U32" s="547"/>
      <c r="V32" s="1664" t="s">
        <v>1234</v>
      </c>
      <c r="W32" s="1664"/>
      <c r="X32" s="547"/>
      <c r="Y32" s="546"/>
      <c r="Z32" s="408"/>
    </row>
    <row r="33" spans="1:26" ht="10.5" customHeight="1" x14ac:dyDescent="0.2">
      <c r="A33" s="42"/>
      <c r="B33" s="42"/>
      <c r="C33" s="42"/>
      <c r="D33" s="42"/>
      <c r="E33" s="42"/>
      <c r="F33" s="546" t="s">
        <v>419</v>
      </c>
      <c r="G33" s="548">
        <v>0.5</v>
      </c>
      <c r="H33" s="548">
        <v>1</v>
      </c>
      <c r="I33" s="548">
        <v>12.5</v>
      </c>
      <c r="J33" s="548">
        <v>12.5</v>
      </c>
      <c r="K33" s="2671" t="s">
        <v>420</v>
      </c>
      <c r="L33" s="2671"/>
      <c r="M33" s="1664" t="s">
        <v>1233</v>
      </c>
      <c r="N33" s="547"/>
      <c r="O33" s="547"/>
      <c r="P33" s="2671" t="s">
        <v>420</v>
      </c>
      <c r="Q33" s="2671"/>
      <c r="R33" s="1664" t="s">
        <v>1233</v>
      </c>
      <c r="S33" s="547"/>
      <c r="T33" s="547"/>
      <c r="U33" s="2671" t="s">
        <v>420</v>
      </c>
      <c r="V33" s="2671"/>
      <c r="W33" s="1664" t="s">
        <v>1233</v>
      </c>
      <c r="X33" s="547"/>
      <c r="Y33" s="546"/>
      <c r="Z33" s="408"/>
    </row>
    <row r="34" spans="1:26" ht="10.5" customHeight="1" x14ac:dyDescent="0.2">
      <c r="A34" s="40"/>
      <c r="B34" s="40"/>
      <c r="C34" s="40"/>
      <c r="D34" s="40"/>
      <c r="E34" s="40"/>
      <c r="F34" s="550" t="s">
        <v>421</v>
      </c>
      <c r="G34" s="550" t="s">
        <v>421</v>
      </c>
      <c r="H34" s="550" t="s">
        <v>421</v>
      </c>
      <c r="I34" s="550" t="s">
        <v>421</v>
      </c>
      <c r="J34" s="550" t="s">
        <v>421</v>
      </c>
      <c r="K34" s="551"/>
      <c r="L34" s="551" t="s">
        <v>423</v>
      </c>
      <c r="M34" s="551" t="s">
        <v>1237</v>
      </c>
      <c r="N34" s="551" t="s">
        <v>424</v>
      </c>
      <c r="O34" s="565">
        <v>12.5</v>
      </c>
      <c r="P34" s="551"/>
      <c r="Q34" s="551" t="s">
        <v>423</v>
      </c>
      <c r="R34" s="551" t="s">
        <v>1237</v>
      </c>
      <c r="S34" s="551" t="s">
        <v>424</v>
      </c>
      <c r="T34" s="565">
        <v>12.5</v>
      </c>
      <c r="U34" s="551"/>
      <c r="V34" s="551" t="s">
        <v>423</v>
      </c>
      <c r="W34" s="551" t="s">
        <v>1237</v>
      </c>
      <c r="X34" s="551" t="s">
        <v>424</v>
      </c>
      <c r="Y34" s="566">
        <v>12.5</v>
      </c>
      <c r="Z34" s="205"/>
    </row>
    <row r="35" spans="1:26" ht="10.5" customHeight="1" x14ac:dyDescent="0.2">
      <c r="A35" s="1540">
        <v>1</v>
      </c>
      <c r="B35" s="2685" t="s">
        <v>425</v>
      </c>
      <c r="C35" s="2685"/>
      <c r="D35" s="2685"/>
      <c r="E35" s="2685"/>
      <c r="F35" s="555">
        <f>F36+F43</f>
        <v>4250</v>
      </c>
      <c r="G35" s="556">
        <f>G36+G43</f>
        <v>0</v>
      </c>
      <c r="H35" s="556">
        <f t="shared" ref="H35:Y35" si="7">H36+H43</f>
        <v>0</v>
      </c>
      <c r="I35" s="556">
        <f t="shared" si="7"/>
        <v>26</v>
      </c>
      <c r="J35" s="556">
        <f t="shared" si="7"/>
        <v>0</v>
      </c>
      <c r="K35" s="556">
        <f t="shared" si="7"/>
        <v>0</v>
      </c>
      <c r="L35" s="556">
        <f t="shared" si="7"/>
        <v>2641</v>
      </c>
      <c r="M35" s="556">
        <f t="shared" si="7"/>
        <v>1636</v>
      </c>
      <c r="N35" s="556">
        <f t="shared" si="7"/>
        <v>0</v>
      </c>
      <c r="O35" s="556">
        <f t="shared" si="7"/>
        <v>0</v>
      </c>
      <c r="P35" s="556">
        <f t="shared" si="7"/>
        <v>0</v>
      </c>
      <c r="Q35" s="556">
        <f t="shared" si="7"/>
        <v>220</v>
      </c>
      <c r="R35" s="556">
        <f t="shared" si="7"/>
        <v>175</v>
      </c>
      <c r="S35" s="556">
        <f t="shared" si="7"/>
        <v>0</v>
      </c>
      <c r="T35" s="556">
        <f t="shared" si="7"/>
        <v>0</v>
      </c>
      <c r="U35" s="556">
        <f t="shared" si="7"/>
        <v>0</v>
      </c>
      <c r="V35" s="556">
        <f t="shared" si="7"/>
        <v>17</v>
      </c>
      <c r="W35" s="556">
        <f t="shared" si="7"/>
        <v>13</v>
      </c>
      <c r="X35" s="556">
        <f t="shared" si="7"/>
        <v>0</v>
      </c>
      <c r="Y35" s="556">
        <f t="shared" si="7"/>
        <v>0</v>
      </c>
      <c r="Z35" s="539"/>
    </row>
    <row r="36" spans="1:26" ht="10.5" customHeight="1" x14ac:dyDescent="0.2">
      <c r="A36" s="1541">
        <v>2</v>
      </c>
      <c r="B36" s="2683" t="s">
        <v>426</v>
      </c>
      <c r="C36" s="2683"/>
      <c r="D36" s="2683"/>
      <c r="E36" s="2683"/>
      <c r="F36" s="558">
        <f>F37+F40</f>
        <v>4250</v>
      </c>
      <c r="G36" s="559">
        <f>G37+G40</f>
        <v>0</v>
      </c>
      <c r="H36" s="559">
        <f t="shared" ref="H36:Y36" si="8">H37+H40</f>
        <v>0</v>
      </c>
      <c r="I36" s="559">
        <f t="shared" si="8"/>
        <v>0</v>
      </c>
      <c r="J36" s="559">
        <f t="shared" si="8"/>
        <v>0</v>
      </c>
      <c r="K36" s="559">
        <f t="shared" si="8"/>
        <v>0</v>
      </c>
      <c r="L36" s="559">
        <f t="shared" si="8"/>
        <v>2641</v>
      </c>
      <c r="M36" s="559">
        <f t="shared" si="8"/>
        <v>1610</v>
      </c>
      <c r="N36" s="559">
        <f t="shared" si="8"/>
        <v>0</v>
      </c>
      <c r="O36" s="559">
        <f t="shared" si="8"/>
        <v>0</v>
      </c>
      <c r="P36" s="559">
        <f t="shared" si="8"/>
        <v>0</v>
      </c>
      <c r="Q36" s="559">
        <f t="shared" si="8"/>
        <v>220</v>
      </c>
      <c r="R36" s="559">
        <f t="shared" si="8"/>
        <v>120</v>
      </c>
      <c r="S36" s="559">
        <f t="shared" si="8"/>
        <v>0</v>
      </c>
      <c r="T36" s="559">
        <f t="shared" si="8"/>
        <v>0</v>
      </c>
      <c r="U36" s="559">
        <f t="shared" si="8"/>
        <v>0</v>
      </c>
      <c r="V36" s="559">
        <f t="shared" si="8"/>
        <v>17</v>
      </c>
      <c r="W36" s="559">
        <f t="shared" si="8"/>
        <v>9</v>
      </c>
      <c r="X36" s="559">
        <f t="shared" si="8"/>
        <v>0</v>
      </c>
      <c r="Y36" s="559">
        <f t="shared" si="8"/>
        <v>0</v>
      </c>
      <c r="Z36" s="542"/>
    </row>
    <row r="37" spans="1:26" ht="10.5" customHeight="1" x14ac:dyDescent="0.2">
      <c r="A37" s="1541">
        <v>3</v>
      </c>
      <c r="B37" s="1542"/>
      <c r="C37" s="2683" t="s">
        <v>427</v>
      </c>
      <c r="D37" s="2683"/>
      <c r="E37" s="2684"/>
      <c r="F37" s="561">
        <f>F38+F39</f>
        <v>4244</v>
      </c>
      <c r="G37" s="562">
        <f>G38+G39</f>
        <v>0</v>
      </c>
      <c r="H37" s="562">
        <f t="shared" ref="H37:Y37" si="9">H38+H39</f>
        <v>0</v>
      </c>
      <c r="I37" s="562">
        <f t="shared" si="9"/>
        <v>0</v>
      </c>
      <c r="J37" s="562">
        <f t="shared" si="9"/>
        <v>0</v>
      </c>
      <c r="K37" s="562">
        <f t="shared" si="9"/>
        <v>0</v>
      </c>
      <c r="L37" s="562">
        <f t="shared" si="9"/>
        <v>2635</v>
      </c>
      <c r="M37" s="562">
        <f t="shared" si="9"/>
        <v>1610</v>
      </c>
      <c r="N37" s="562">
        <f t="shared" si="9"/>
        <v>0</v>
      </c>
      <c r="O37" s="562">
        <f t="shared" si="9"/>
        <v>0</v>
      </c>
      <c r="P37" s="562">
        <f t="shared" si="9"/>
        <v>0</v>
      </c>
      <c r="Q37" s="562">
        <f t="shared" si="9"/>
        <v>220</v>
      </c>
      <c r="R37" s="562">
        <f t="shared" si="9"/>
        <v>120</v>
      </c>
      <c r="S37" s="562">
        <f t="shared" si="9"/>
        <v>0</v>
      </c>
      <c r="T37" s="562">
        <f t="shared" si="9"/>
        <v>0</v>
      </c>
      <c r="U37" s="562">
        <f t="shared" si="9"/>
        <v>0</v>
      </c>
      <c r="V37" s="562">
        <f t="shared" si="9"/>
        <v>17</v>
      </c>
      <c r="W37" s="562">
        <f t="shared" si="9"/>
        <v>9</v>
      </c>
      <c r="X37" s="562">
        <f t="shared" si="9"/>
        <v>0</v>
      </c>
      <c r="Y37" s="562">
        <f t="shared" si="9"/>
        <v>0</v>
      </c>
      <c r="Z37" s="542"/>
    </row>
    <row r="38" spans="1:26" ht="10.5" customHeight="1" x14ac:dyDescent="0.2">
      <c r="A38" s="1541">
        <v>4</v>
      </c>
      <c r="B38" s="1542"/>
      <c r="C38" s="1543"/>
      <c r="D38" s="2683" t="s">
        <v>428</v>
      </c>
      <c r="E38" s="2684"/>
      <c r="F38" s="561">
        <v>2454</v>
      </c>
      <c r="G38" s="562">
        <v>0</v>
      </c>
      <c r="H38" s="562">
        <v>0</v>
      </c>
      <c r="I38" s="562">
        <v>0</v>
      </c>
      <c r="J38" s="562">
        <v>0</v>
      </c>
      <c r="K38" s="562"/>
      <c r="L38" s="562">
        <v>1259</v>
      </c>
      <c r="M38" s="562">
        <v>1195</v>
      </c>
      <c r="N38" s="562">
        <v>0</v>
      </c>
      <c r="O38" s="562">
        <v>0</v>
      </c>
      <c r="P38" s="562"/>
      <c r="Q38" s="562">
        <v>118</v>
      </c>
      <c r="R38" s="562">
        <v>89</v>
      </c>
      <c r="S38" s="562">
        <v>0</v>
      </c>
      <c r="T38" s="562">
        <v>0</v>
      </c>
      <c r="U38" s="562"/>
      <c r="V38" s="562">
        <v>9</v>
      </c>
      <c r="W38" s="562">
        <v>7</v>
      </c>
      <c r="X38" s="562">
        <v>0</v>
      </c>
      <c r="Y38" s="562">
        <v>0</v>
      </c>
      <c r="Z38" s="542"/>
    </row>
    <row r="39" spans="1:26" ht="10.5" customHeight="1" x14ac:dyDescent="0.2">
      <c r="A39" s="1541">
        <v>5</v>
      </c>
      <c r="B39" s="1542"/>
      <c r="C39" s="1543"/>
      <c r="D39" s="2683" t="s">
        <v>429</v>
      </c>
      <c r="E39" s="2684"/>
      <c r="F39" s="561">
        <v>1790</v>
      </c>
      <c r="G39" s="562">
        <v>0</v>
      </c>
      <c r="H39" s="562">
        <v>0</v>
      </c>
      <c r="I39" s="562">
        <v>0</v>
      </c>
      <c r="J39" s="562">
        <v>0</v>
      </c>
      <c r="K39" s="562"/>
      <c r="L39" s="562">
        <v>1376</v>
      </c>
      <c r="M39" s="562">
        <v>415</v>
      </c>
      <c r="N39" s="562">
        <v>0</v>
      </c>
      <c r="O39" s="562">
        <v>0</v>
      </c>
      <c r="P39" s="562"/>
      <c r="Q39" s="562">
        <v>102</v>
      </c>
      <c r="R39" s="562">
        <v>31</v>
      </c>
      <c r="S39" s="562">
        <v>0</v>
      </c>
      <c r="T39" s="562">
        <v>0</v>
      </c>
      <c r="U39" s="562"/>
      <c r="V39" s="562">
        <v>8</v>
      </c>
      <c r="W39" s="562">
        <v>2</v>
      </c>
      <c r="X39" s="562">
        <v>0</v>
      </c>
      <c r="Y39" s="562">
        <v>0</v>
      </c>
      <c r="Z39" s="542"/>
    </row>
    <row r="40" spans="1:26" ht="10.5" customHeight="1" x14ac:dyDescent="0.2">
      <c r="A40" s="1541">
        <v>6</v>
      </c>
      <c r="B40" s="1542"/>
      <c r="C40" s="2683" t="s">
        <v>430</v>
      </c>
      <c r="D40" s="2683"/>
      <c r="E40" s="2684"/>
      <c r="F40" s="561">
        <f>F41+F42</f>
        <v>6</v>
      </c>
      <c r="G40" s="562">
        <f>G41+G42</f>
        <v>0</v>
      </c>
      <c r="H40" s="562">
        <f t="shared" ref="H40:Y40" si="10">H41+H42</f>
        <v>0</v>
      </c>
      <c r="I40" s="562">
        <f t="shared" si="10"/>
        <v>0</v>
      </c>
      <c r="J40" s="562">
        <f t="shared" si="10"/>
        <v>0</v>
      </c>
      <c r="K40" s="562">
        <f t="shared" si="10"/>
        <v>0</v>
      </c>
      <c r="L40" s="562">
        <f t="shared" si="10"/>
        <v>6</v>
      </c>
      <c r="M40" s="562">
        <f t="shared" si="10"/>
        <v>0</v>
      </c>
      <c r="N40" s="562">
        <f t="shared" si="10"/>
        <v>0</v>
      </c>
      <c r="O40" s="562">
        <f t="shared" si="10"/>
        <v>0</v>
      </c>
      <c r="P40" s="562">
        <f t="shared" si="10"/>
        <v>0</v>
      </c>
      <c r="Q40" s="562">
        <f t="shared" si="10"/>
        <v>0</v>
      </c>
      <c r="R40" s="562">
        <f t="shared" si="10"/>
        <v>0</v>
      </c>
      <c r="S40" s="562">
        <f t="shared" si="10"/>
        <v>0</v>
      </c>
      <c r="T40" s="562">
        <f t="shared" si="10"/>
        <v>0</v>
      </c>
      <c r="U40" s="562">
        <f t="shared" si="10"/>
        <v>0</v>
      </c>
      <c r="V40" s="562">
        <f t="shared" si="10"/>
        <v>0</v>
      </c>
      <c r="W40" s="562">
        <f t="shared" si="10"/>
        <v>0</v>
      </c>
      <c r="X40" s="562">
        <f t="shared" si="10"/>
        <v>0</v>
      </c>
      <c r="Y40" s="562">
        <f t="shared" si="10"/>
        <v>0</v>
      </c>
      <c r="Z40" s="542"/>
    </row>
    <row r="41" spans="1:26" ht="10.5" customHeight="1" x14ac:dyDescent="0.2">
      <c r="A41" s="1541">
        <v>7</v>
      </c>
      <c r="B41" s="1542"/>
      <c r="C41" s="1543"/>
      <c r="D41" s="2683" t="s">
        <v>431</v>
      </c>
      <c r="E41" s="2684"/>
      <c r="F41" s="561">
        <v>0</v>
      </c>
      <c r="G41" s="562">
        <v>0</v>
      </c>
      <c r="H41" s="562">
        <v>0</v>
      </c>
      <c r="I41" s="562">
        <v>0</v>
      </c>
      <c r="J41" s="562">
        <v>0</v>
      </c>
      <c r="K41" s="562"/>
      <c r="L41" s="562">
        <v>0</v>
      </c>
      <c r="M41" s="562">
        <v>0</v>
      </c>
      <c r="N41" s="562">
        <v>0</v>
      </c>
      <c r="O41" s="562">
        <v>0</v>
      </c>
      <c r="P41" s="562"/>
      <c r="Q41" s="562">
        <v>0</v>
      </c>
      <c r="R41" s="562">
        <v>0</v>
      </c>
      <c r="S41" s="562">
        <v>0</v>
      </c>
      <c r="T41" s="562">
        <v>0</v>
      </c>
      <c r="U41" s="562"/>
      <c r="V41" s="562">
        <v>0</v>
      </c>
      <c r="W41" s="562">
        <v>0</v>
      </c>
      <c r="X41" s="562">
        <v>0</v>
      </c>
      <c r="Y41" s="562">
        <v>0</v>
      </c>
      <c r="Z41" s="542"/>
    </row>
    <row r="42" spans="1:26" ht="10.5" customHeight="1" x14ac:dyDescent="0.2">
      <c r="A42" s="1541">
        <v>8</v>
      </c>
      <c r="B42" s="1542"/>
      <c r="C42" s="1543"/>
      <c r="D42" s="2683" t="s">
        <v>432</v>
      </c>
      <c r="E42" s="2684"/>
      <c r="F42" s="561">
        <v>6</v>
      </c>
      <c r="G42" s="562">
        <v>0</v>
      </c>
      <c r="H42" s="562">
        <v>0</v>
      </c>
      <c r="I42" s="562">
        <v>0</v>
      </c>
      <c r="J42" s="562">
        <v>0</v>
      </c>
      <c r="K42" s="562"/>
      <c r="L42" s="562">
        <v>6</v>
      </c>
      <c r="M42" s="562">
        <v>0</v>
      </c>
      <c r="N42" s="562">
        <v>0</v>
      </c>
      <c r="O42" s="562">
        <v>0</v>
      </c>
      <c r="P42" s="562"/>
      <c r="Q42" s="562">
        <v>0</v>
      </c>
      <c r="R42" s="562">
        <v>0</v>
      </c>
      <c r="S42" s="562">
        <v>0</v>
      </c>
      <c r="T42" s="562">
        <v>0</v>
      </c>
      <c r="U42" s="562"/>
      <c r="V42" s="562">
        <v>0</v>
      </c>
      <c r="W42" s="562">
        <v>0</v>
      </c>
      <c r="X42" s="562">
        <v>0</v>
      </c>
      <c r="Y42" s="562">
        <v>0</v>
      </c>
      <c r="Z42" s="542"/>
    </row>
    <row r="43" spans="1:26" ht="10.5" customHeight="1" x14ac:dyDescent="0.2">
      <c r="A43" s="1541">
        <v>9</v>
      </c>
      <c r="B43" s="2683" t="s">
        <v>433</v>
      </c>
      <c r="C43" s="2683"/>
      <c r="D43" s="2683"/>
      <c r="E43" s="2683"/>
      <c r="F43" s="558">
        <f>F44+F47</f>
        <v>0</v>
      </c>
      <c r="G43" s="559">
        <f>G44+G47</f>
        <v>0</v>
      </c>
      <c r="H43" s="559">
        <f t="shared" ref="H43:Y43" si="11">H44+H47</f>
        <v>0</v>
      </c>
      <c r="I43" s="559">
        <f t="shared" si="11"/>
        <v>26</v>
      </c>
      <c r="J43" s="559">
        <f t="shared" si="11"/>
        <v>0</v>
      </c>
      <c r="K43" s="559">
        <f t="shared" si="11"/>
        <v>0</v>
      </c>
      <c r="L43" s="559">
        <f t="shared" si="11"/>
        <v>0</v>
      </c>
      <c r="M43" s="559">
        <f t="shared" si="11"/>
        <v>26</v>
      </c>
      <c r="N43" s="559">
        <f t="shared" si="11"/>
        <v>0</v>
      </c>
      <c r="O43" s="559">
        <f t="shared" si="11"/>
        <v>0</v>
      </c>
      <c r="P43" s="559">
        <f t="shared" si="11"/>
        <v>0</v>
      </c>
      <c r="Q43" s="559">
        <f t="shared" si="11"/>
        <v>0</v>
      </c>
      <c r="R43" s="559">
        <f t="shared" si="11"/>
        <v>55</v>
      </c>
      <c r="S43" s="559">
        <f t="shared" si="11"/>
        <v>0</v>
      </c>
      <c r="T43" s="559">
        <f t="shared" si="11"/>
        <v>0</v>
      </c>
      <c r="U43" s="559">
        <f t="shared" si="11"/>
        <v>0</v>
      </c>
      <c r="V43" s="559">
        <f t="shared" si="11"/>
        <v>0</v>
      </c>
      <c r="W43" s="559">
        <f t="shared" si="11"/>
        <v>4</v>
      </c>
      <c r="X43" s="559">
        <f t="shared" si="11"/>
        <v>0</v>
      </c>
      <c r="Y43" s="559">
        <f t="shared" si="11"/>
        <v>0</v>
      </c>
      <c r="Z43" s="542"/>
    </row>
    <row r="44" spans="1:26" ht="10.5" customHeight="1" x14ac:dyDescent="0.2">
      <c r="A44" s="1541">
        <v>10</v>
      </c>
      <c r="B44" s="1542"/>
      <c r="C44" s="2683" t="s">
        <v>427</v>
      </c>
      <c r="D44" s="2683"/>
      <c r="E44" s="2684"/>
      <c r="F44" s="561">
        <f>F45+F46</f>
        <v>0</v>
      </c>
      <c r="G44" s="562">
        <f>G45+G46</f>
        <v>0</v>
      </c>
      <c r="H44" s="562">
        <f t="shared" ref="H44:Y44" si="12">H45+H46</f>
        <v>0</v>
      </c>
      <c r="I44" s="562">
        <f t="shared" si="12"/>
        <v>0</v>
      </c>
      <c r="J44" s="562">
        <f t="shared" si="12"/>
        <v>0</v>
      </c>
      <c r="K44" s="562">
        <f t="shared" si="12"/>
        <v>0</v>
      </c>
      <c r="L44" s="562">
        <f t="shared" si="12"/>
        <v>0</v>
      </c>
      <c r="M44" s="562">
        <f t="shared" si="12"/>
        <v>0</v>
      </c>
      <c r="N44" s="562">
        <f t="shared" si="12"/>
        <v>0</v>
      </c>
      <c r="O44" s="562">
        <f t="shared" si="12"/>
        <v>0</v>
      </c>
      <c r="P44" s="562">
        <f t="shared" si="12"/>
        <v>0</v>
      </c>
      <c r="Q44" s="562">
        <f t="shared" si="12"/>
        <v>0</v>
      </c>
      <c r="R44" s="562">
        <f t="shared" si="12"/>
        <v>0</v>
      </c>
      <c r="S44" s="562">
        <f t="shared" si="12"/>
        <v>0</v>
      </c>
      <c r="T44" s="562">
        <f t="shared" si="12"/>
        <v>0</v>
      </c>
      <c r="U44" s="562">
        <f t="shared" si="12"/>
        <v>0</v>
      </c>
      <c r="V44" s="562">
        <f t="shared" si="12"/>
        <v>0</v>
      </c>
      <c r="W44" s="562">
        <f t="shared" si="12"/>
        <v>0</v>
      </c>
      <c r="X44" s="562">
        <f t="shared" si="12"/>
        <v>0</v>
      </c>
      <c r="Y44" s="562">
        <f t="shared" si="12"/>
        <v>0</v>
      </c>
      <c r="Z44" s="542"/>
    </row>
    <row r="45" spans="1:26" ht="10.5" customHeight="1" x14ac:dyDescent="0.2">
      <c r="A45" s="1541">
        <v>11</v>
      </c>
      <c r="B45" s="1542"/>
      <c r="C45" s="1543"/>
      <c r="D45" s="2683" t="s">
        <v>428</v>
      </c>
      <c r="E45" s="2684"/>
      <c r="F45" s="561">
        <v>0</v>
      </c>
      <c r="G45" s="562">
        <v>0</v>
      </c>
      <c r="H45" s="562">
        <v>0</v>
      </c>
      <c r="I45" s="562">
        <v>0</v>
      </c>
      <c r="J45" s="562">
        <v>0</v>
      </c>
      <c r="K45" s="562"/>
      <c r="L45" s="562">
        <v>0</v>
      </c>
      <c r="M45" s="562">
        <v>0</v>
      </c>
      <c r="N45" s="562">
        <v>0</v>
      </c>
      <c r="O45" s="562">
        <v>0</v>
      </c>
      <c r="P45" s="562"/>
      <c r="Q45" s="562">
        <v>0</v>
      </c>
      <c r="R45" s="562">
        <v>0</v>
      </c>
      <c r="S45" s="562">
        <v>0</v>
      </c>
      <c r="T45" s="562">
        <v>0</v>
      </c>
      <c r="U45" s="562"/>
      <c r="V45" s="562">
        <v>0</v>
      </c>
      <c r="W45" s="562">
        <v>0</v>
      </c>
      <c r="X45" s="562">
        <v>0</v>
      </c>
      <c r="Y45" s="562">
        <v>0</v>
      </c>
      <c r="Z45" s="542"/>
    </row>
    <row r="46" spans="1:26" ht="10.5" customHeight="1" x14ac:dyDescent="0.2">
      <c r="A46" s="1541">
        <v>12</v>
      </c>
      <c r="B46" s="1542"/>
      <c r="C46" s="1543"/>
      <c r="D46" s="2683" t="s">
        <v>429</v>
      </c>
      <c r="E46" s="2684"/>
      <c r="F46" s="561">
        <v>0</v>
      </c>
      <c r="G46" s="562">
        <v>0</v>
      </c>
      <c r="H46" s="562">
        <v>0</v>
      </c>
      <c r="I46" s="562">
        <v>0</v>
      </c>
      <c r="J46" s="562">
        <v>0</v>
      </c>
      <c r="K46" s="562"/>
      <c r="L46" s="562">
        <v>0</v>
      </c>
      <c r="M46" s="562">
        <v>0</v>
      </c>
      <c r="N46" s="562">
        <v>0</v>
      </c>
      <c r="O46" s="562">
        <v>0</v>
      </c>
      <c r="P46" s="562"/>
      <c r="Q46" s="562">
        <v>0</v>
      </c>
      <c r="R46" s="562">
        <v>0</v>
      </c>
      <c r="S46" s="562">
        <v>0</v>
      </c>
      <c r="T46" s="562">
        <v>0</v>
      </c>
      <c r="U46" s="562"/>
      <c r="V46" s="562">
        <v>0</v>
      </c>
      <c r="W46" s="562">
        <v>0</v>
      </c>
      <c r="X46" s="562">
        <v>0</v>
      </c>
      <c r="Y46" s="562">
        <v>0</v>
      </c>
      <c r="Z46" s="542"/>
    </row>
    <row r="47" spans="1:26" ht="10.5" customHeight="1" x14ac:dyDescent="0.2">
      <c r="A47" s="1541">
        <v>13</v>
      </c>
      <c r="B47" s="1542"/>
      <c r="C47" s="2683" t="s">
        <v>430</v>
      </c>
      <c r="D47" s="2683"/>
      <c r="E47" s="2684"/>
      <c r="F47" s="561">
        <f>F48+F49</f>
        <v>0</v>
      </c>
      <c r="G47" s="562">
        <f>G48+G49</f>
        <v>0</v>
      </c>
      <c r="H47" s="562">
        <f t="shared" ref="H47:Y47" si="13">H48+H49</f>
        <v>0</v>
      </c>
      <c r="I47" s="562">
        <f t="shared" si="13"/>
        <v>26</v>
      </c>
      <c r="J47" s="562">
        <f t="shared" si="13"/>
        <v>0</v>
      </c>
      <c r="K47" s="562">
        <f t="shared" si="13"/>
        <v>0</v>
      </c>
      <c r="L47" s="562">
        <f t="shared" si="13"/>
        <v>0</v>
      </c>
      <c r="M47" s="562">
        <f t="shared" si="13"/>
        <v>26</v>
      </c>
      <c r="N47" s="562">
        <f t="shared" si="13"/>
        <v>0</v>
      </c>
      <c r="O47" s="562">
        <f t="shared" si="13"/>
        <v>0</v>
      </c>
      <c r="P47" s="562">
        <f t="shared" si="13"/>
        <v>0</v>
      </c>
      <c r="Q47" s="562">
        <f t="shared" si="13"/>
        <v>0</v>
      </c>
      <c r="R47" s="562">
        <f t="shared" si="13"/>
        <v>55</v>
      </c>
      <c r="S47" s="562">
        <f t="shared" si="13"/>
        <v>0</v>
      </c>
      <c r="T47" s="562">
        <f t="shared" si="13"/>
        <v>0</v>
      </c>
      <c r="U47" s="562">
        <f t="shared" si="13"/>
        <v>0</v>
      </c>
      <c r="V47" s="562">
        <f t="shared" si="13"/>
        <v>0</v>
      </c>
      <c r="W47" s="562">
        <f t="shared" si="13"/>
        <v>4</v>
      </c>
      <c r="X47" s="562">
        <f t="shared" si="13"/>
        <v>0</v>
      </c>
      <c r="Y47" s="562">
        <f t="shared" si="13"/>
        <v>0</v>
      </c>
      <c r="Z47" s="542"/>
    </row>
    <row r="48" spans="1:26" ht="10.5" customHeight="1" x14ac:dyDescent="0.2">
      <c r="A48" s="1541">
        <v>14</v>
      </c>
      <c r="B48" s="1542"/>
      <c r="C48" s="1543"/>
      <c r="D48" s="2683" t="s">
        <v>431</v>
      </c>
      <c r="E48" s="2684"/>
      <c r="F48" s="561">
        <v>0</v>
      </c>
      <c r="G48" s="562">
        <v>0</v>
      </c>
      <c r="H48" s="562">
        <v>0</v>
      </c>
      <c r="I48" s="562">
        <v>26</v>
      </c>
      <c r="J48" s="562">
        <v>0</v>
      </c>
      <c r="K48" s="562"/>
      <c r="L48" s="562">
        <v>0</v>
      </c>
      <c r="M48" s="562">
        <v>26</v>
      </c>
      <c r="N48" s="562">
        <v>0</v>
      </c>
      <c r="O48" s="562">
        <v>0</v>
      </c>
      <c r="P48" s="562"/>
      <c r="Q48" s="562">
        <v>0</v>
      </c>
      <c r="R48" s="562">
        <v>55</v>
      </c>
      <c r="S48" s="562">
        <v>0</v>
      </c>
      <c r="T48" s="562">
        <v>0</v>
      </c>
      <c r="U48" s="562"/>
      <c r="V48" s="562">
        <v>0</v>
      </c>
      <c r="W48" s="562">
        <v>4</v>
      </c>
      <c r="X48" s="562">
        <v>0</v>
      </c>
      <c r="Y48" s="562">
        <v>0</v>
      </c>
      <c r="Z48" s="542"/>
    </row>
    <row r="49" spans="1:26" ht="10.5" customHeight="1" thickBot="1" x14ac:dyDescent="0.25">
      <c r="A49" s="521">
        <v>15</v>
      </c>
      <c r="B49" s="493"/>
      <c r="C49" s="493"/>
      <c r="D49" s="2398" t="s">
        <v>432</v>
      </c>
      <c r="E49" s="2398"/>
      <c r="F49" s="563">
        <v>0</v>
      </c>
      <c r="G49" s="564">
        <v>0</v>
      </c>
      <c r="H49" s="564">
        <v>0</v>
      </c>
      <c r="I49" s="564">
        <v>0</v>
      </c>
      <c r="J49" s="564">
        <v>0</v>
      </c>
      <c r="K49" s="564"/>
      <c r="L49" s="564">
        <v>0</v>
      </c>
      <c r="M49" s="564">
        <v>0</v>
      </c>
      <c r="N49" s="564">
        <v>0</v>
      </c>
      <c r="O49" s="564">
        <v>0</v>
      </c>
      <c r="P49" s="564"/>
      <c r="Q49" s="564">
        <v>0</v>
      </c>
      <c r="R49" s="564">
        <v>0</v>
      </c>
      <c r="S49" s="564">
        <v>0</v>
      </c>
      <c r="T49" s="564">
        <v>0</v>
      </c>
      <c r="U49" s="564"/>
      <c r="V49" s="564">
        <v>0</v>
      </c>
      <c r="W49" s="564">
        <v>0</v>
      </c>
      <c r="X49" s="564">
        <v>0</v>
      </c>
      <c r="Y49" s="564">
        <v>0</v>
      </c>
      <c r="Z49" s="543"/>
    </row>
    <row r="50" spans="1:26" ht="7.5" customHeight="1" x14ac:dyDescent="0.2">
      <c r="A50" s="120"/>
      <c r="B50" s="40"/>
      <c r="C50" s="40"/>
      <c r="D50" s="121"/>
      <c r="E50" s="121"/>
      <c r="F50" s="571"/>
      <c r="G50" s="571"/>
      <c r="H50" s="571"/>
      <c r="I50" s="571"/>
      <c r="J50" s="571"/>
      <c r="K50" s="571"/>
      <c r="L50" s="571"/>
      <c r="M50" s="571"/>
      <c r="N50" s="571"/>
      <c r="O50" s="571"/>
      <c r="P50" s="571"/>
      <c r="Q50" s="571"/>
      <c r="R50" s="571"/>
      <c r="S50" s="571"/>
      <c r="T50" s="571"/>
      <c r="U50" s="571"/>
      <c r="V50" s="571"/>
      <c r="W50" s="571"/>
      <c r="X50" s="571"/>
      <c r="Y50" s="571"/>
      <c r="Z50" s="572"/>
    </row>
    <row r="51" spans="1:26" s="200" customFormat="1" ht="9" customHeight="1" x14ac:dyDescent="0.15">
      <c r="A51" s="2575" t="s">
        <v>1235</v>
      </c>
      <c r="B51" s="2575"/>
      <c r="C51" s="2575"/>
      <c r="D51" s="2575"/>
      <c r="E51" s="2575"/>
      <c r="F51" s="2575"/>
      <c r="G51" s="2575"/>
      <c r="H51" s="2575"/>
      <c r="I51" s="2575"/>
      <c r="J51" s="2575"/>
      <c r="K51" s="2575"/>
      <c r="L51" s="2575"/>
      <c r="M51" s="2575"/>
      <c r="N51" s="2575"/>
      <c r="O51" s="2575"/>
      <c r="P51" s="2575"/>
      <c r="Q51" s="2575"/>
      <c r="R51" s="2575"/>
      <c r="S51" s="2575"/>
      <c r="T51" s="2575"/>
      <c r="U51" s="2575"/>
      <c r="V51" s="2575"/>
      <c r="W51" s="2575"/>
      <c r="X51" s="2575"/>
      <c r="Y51" s="2575"/>
      <c r="Z51" s="2575"/>
    </row>
  </sheetData>
  <sheetProtection formatCells="0" formatColumns="0" formatRows="0" sort="0" autoFilter="0" pivotTables="0"/>
  <mergeCells count="53">
    <mergeCell ref="D22:E22"/>
    <mergeCell ref="C23:E23"/>
    <mergeCell ref="D24:E24"/>
    <mergeCell ref="D25:E25"/>
    <mergeCell ref="A51:Z51"/>
    <mergeCell ref="F30:J30"/>
    <mergeCell ref="L30:O30"/>
    <mergeCell ref="Q30:T30"/>
    <mergeCell ref="V30:Y30"/>
    <mergeCell ref="K33:L33"/>
    <mergeCell ref="P33:Q33"/>
    <mergeCell ref="U33:V33"/>
    <mergeCell ref="B35:E35"/>
    <mergeCell ref="B36:E36"/>
    <mergeCell ref="C37:E37"/>
    <mergeCell ref="D38:E38"/>
    <mergeCell ref="D17:E17"/>
    <mergeCell ref="D18:E18"/>
    <mergeCell ref="B19:E19"/>
    <mergeCell ref="C20:E20"/>
    <mergeCell ref="D21:E21"/>
    <mergeCell ref="B12:E12"/>
    <mergeCell ref="C13:E13"/>
    <mergeCell ref="D14:E14"/>
    <mergeCell ref="D15:E15"/>
    <mergeCell ref="C16:E16"/>
    <mergeCell ref="A1:Z1"/>
    <mergeCell ref="A2:Y2"/>
    <mergeCell ref="A27:E27"/>
    <mergeCell ref="F27:Z27"/>
    <mergeCell ref="L29:O29"/>
    <mergeCell ref="A3:E3"/>
    <mergeCell ref="F3:Z3"/>
    <mergeCell ref="L5:O5"/>
    <mergeCell ref="F6:J6"/>
    <mergeCell ref="L6:O6"/>
    <mergeCell ref="Q6:T6"/>
    <mergeCell ref="V6:Y6"/>
    <mergeCell ref="K9:L9"/>
    <mergeCell ref="P9:Q9"/>
    <mergeCell ref="U9:V9"/>
    <mergeCell ref="B11:E11"/>
    <mergeCell ref="D39:E39"/>
    <mergeCell ref="C40:E40"/>
    <mergeCell ref="D41:E41"/>
    <mergeCell ref="D42:E42"/>
    <mergeCell ref="B43:E43"/>
    <mergeCell ref="D49:E49"/>
    <mergeCell ref="C44:E44"/>
    <mergeCell ref="D45:E45"/>
    <mergeCell ref="D46:E46"/>
    <mergeCell ref="C47:E47"/>
    <mergeCell ref="D48:E48"/>
  </mergeCells>
  <pageMargins left="0.5" right="0.5" top="0.5" bottom="0.5" header="0.3" footer="0.3"/>
  <pageSetup scale="9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zoomScaleSheetLayoutView="100" workbookViewId="0">
      <selection activeCell="B59" sqref="B59:M59"/>
    </sheetView>
  </sheetViews>
  <sheetFormatPr defaultColWidth="4.7109375" defaultRowHeight="15" x14ac:dyDescent="0.25"/>
  <cols>
    <col min="1" max="2" width="2.140625" style="1103" customWidth="1"/>
    <col min="3" max="3" width="38.28515625" style="1103" customWidth="1"/>
    <col min="4" max="4" width="9" style="1103" customWidth="1"/>
    <col min="5" max="5" width="10.42578125" style="1141" customWidth="1"/>
    <col min="6" max="6" width="8.28515625" style="1143" customWidth="1"/>
    <col min="7" max="7" width="9.7109375" style="1143" customWidth="1"/>
    <col min="8" max="8" width="8.28515625" style="1143" customWidth="1"/>
    <col min="9" max="9" width="9.7109375" style="1143" customWidth="1"/>
    <col min="10" max="10" width="8.28515625" style="1143" customWidth="1"/>
    <col min="11" max="11" width="9.7109375" style="1103" customWidth="1"/>
    <col min="12" max="12" width="8.28515625" style="1103" customWidth="1"/>
    <col min="13" max="13" width="9.7109375" style="1103" customWidth="1"/>
    <col min="14" max="14" width="5" style="1103" customWidth="1"/>
    <col min="15" max="15" width="4.7109375" style="1103" customWidth="1"/>
    <col min="16" max="16384" width="4.7109375" style="1103"/>
  </cols>
  <sheetData>
    <row r="1" spans="1:13" ht="15.75" customHeight="1" x14ac:dyDescent="0.25">
      <c r="A1" s="2686" t="s">
        <v>895</v>
      </c>
      <c r="B1" s="2686"/>
      <c r="C1" s="2686"/>
      <c r="D1" s="2686"/>
      <c r="E1" s="2686"/>
      <c r="F1" s="2686"/>
      <c r="G1" s="2686"/>
      <c r="H1" s="2686"/>
      <c r="I1" s="2686"/>
      <c r="J1" s="2686"/>
      <c r="K1" s="2686"/>
      <c r="L1" s="2686"/>
      <c r="M1" s="2686"/>
    </row>
    <row r="2" spans="1:13" ht="3.75" customHeight="1" x14ac:dyDescent="0.25">
      <c r="A2" s="2705"/>
      <c r="B2" s="2705"/>
      <c r="C2" s="2705"/>
      <c r="D2" s="2705"/>
      <c r="E2" s="2705"/>
      <c r="F2" s="2705"/>
      <c r="G2" s="2705"/>
      <c r="H2" s="2705"/>
      <c r="I2" s="2705"/>
      <c r="J2" s="2705"/>
      <c r="K2" s="2705"/>
      <c r="L2" s="2705"/>
      <c r="M2" s="2705"/>
    </row>
    <row r="3" spans="1:13" ht="13.5" customHeight="1" x14ac:dyDescent="0.25">
      <c r="A3" s="2688" t="s">
        <v>896</v>
      </c>
      <c r="B3" s="2688"/>
      <c r="C3" s="2688"/>
      <c r="D3" s="2688"/>
      <c r="E3" s="2688"/>
      <c r="F3" s="2688"/>
      <c r="G3" s="2688"/>
      <c r="H3" s="2688"/>
      <c r="I3" s="2688"/>
      <c r="J3" s="2688"/>
      <c r="K3" s="2688"/>
      <c r="L3" s="2688"/>
      <c r="M3" s="2688"/>
    </row>
    <row r="4" spans="1:13" s="1344" customFormat="1" ht="3.75" customHeight="1" x14ac:dyDescent="0.15">
      <c r="A4" s="1345"/>
      <c r="B4" s="1345"/>
      <c r="C4" s="1345"/>
      <c r="D4" s="1346"/>
      <c r="E4" s="1346"/>
      <c r="F4" s="1346"/>
      <c r="G4" s="1346"/>
      <c r="H4" s="1346"/>
      <c r="I4" s="1346"/>
      <c r="J4" s="1346"/>
      <c r="K4" s="1346"/>
      <c r="L4" s="1346"/>
      <c r="M4" s="1347"/>
    </row>
    <row r="5" spans="1:13" s="1348" customFormat="1" ht="9" customHeight="1" x14ac:dyDescent="0.15">
      <c r="A5" s="2689" t="s">
        <v>1</v>
      </c>
      <c r="B5" s="2689"/>
      <c r="C5" s="2690"/>
      <c r="D5" s="2691" t="s">
        <v>1220</v>
      </c>
      <c r="E5" s="2692"/>
      <c r="F5" s="2693" t="s">
        <v>2</v>
      </c>
      <c r="G5" s="2694"/>
      <c r="H5" s="2693" t="s">
        <v>95</v>
      </c>
      <c r="I5" s="2694"/>
      <c r="J5" s="2693" t="s">
        <v>106</v>
      </c>
      <c r="K5" s="2694"/>
      <c r="L5" s="2693" t="s">
        <v>505</v>
      </c>
      <c r="M5" s="2694"/>
    </row>
    <row r="6" spans="1:13" s="1348" customFormat="1" ht="9" customHeight="1" x14ac:dyDescent="0.15">
      <c r="A6" s="1349"/>
      <c r="B6" s="1349"/>
      <c r="C6" s="1349"/>
      <c r="D6" s="1350" t="s">
        <v>897</v>
      </c>
      <c r="E6" s="1351" t="s">
        <v>898</v>
      </c>
      <c r="F6" s="1352" t="s">
        <v>897</v>
      </c>
      <c r="G6" s="1353" t="s">
        <v>898</v>
      </c>
      <c r="H6" s="1352" t="s">
        <v>897</v>
      </c>
      <c r="I6" s="1353" t="s">
        <v>898</v>
      </c>
      <c r="J6" s="1352" t="s">
        <v>897</v>
      </c>
      <c r="K6" s="1353" t="s">
        <v>898</v>
      </c>
      <c r="L6" s="1352" t="s">
        <v>897</v>
      </c>
      <c r="M6" s="1353" t="s">
        <v>898</v>
      </c>
    </row>
    <row r="7" spans="1:13" s="1348" customFormat="1" ht="9" customHeight="1" x14ac:dyDescent="0.15">
      <c r="A7" s="1354"/>
      <c r="B7" s="1354"/>
      <c r="C7" s="1354"/>
      <c r="D7" s="1355" t="s">
        <v>899</v>
      </c>
      <c r="E7" s="1356" t="s">
        <v>900</v>
      </c>
      <c r="F7" s="1357" t="s">
        <v>901</v>
      </c>
      <c r="G7" s="1358" t="s">
        <v>900</v>
      </c>
      <c r="H7" s="1357" t="s">
        <v>901</v>
      </c>
      <c r="I7" s="1358" t="s">
        <v>900</v>
      </c>
      <c r="J7" s="1357" t="s">
        <v>901</v>
      </c>
      <c r="K7" s="1358" t="s">
        <v>900</v>
      </c>
      <c r="L7" s="1357" t="s">
        <v>901</v>
      </c>
      <c r="M7" s="1358" t="s">
        <v>900</v>
      </c>
    </row>
    <row r="8" spans="1:13" s="1348" customFormat="1" ht="3.75" customHeight="1" x14ac:dyDescent="0.15">
      <c r="A8" s="1359"/>
      <c r="B8" s="1359"/>
      <c r="C8" s="1359"/>
      <c r="D8" s="1359"/>
      <c r="E8" s="1360"/>
      <c r="F8" s="1359"/>
      <c r="G8" s="1360"/>
      <c r="H8" s="1359"/>
      <c r="I8" s="1360"/>
      <c r="J8" s="1359"/>
      <c r="K8" s="1360"/>
      <c r="L8" s="1359"/>
      <c r="M8" s="1360"/>
    </row>
    <row r="9" spans="1:13" s="1348" customFormat="1" ht="9" customHeight="1" x14ac:dyDescent="0.15">
      <c r="A9" s="2697" t="s">
        <v>249</v>
      </c>
      <c r="B9" s="2697"/>
      <c r="C9" s="2698"/>
      <c r="D9" s="1361"/>
      <c r="E9" s="1362"/>
      <c r="F9" s="1363"/>
      <c r="G9" s="1362"/>
      <c r="H9" s="1363"/>
      <c r="I9" s="1362"/>
      <c r="J9" s="1363"/>
      <c r="K9" s="1362"/>
      <c r="L9" s="1363"/>
      <c r="M9" s="1362"/>
    </row>
    <row r="10" spans="1:13" s="1348" customFormat="1" ht="9" customHeight="1" x14ac:dyDescent="0.15">
      <c r="A10" s="1364"/>
      <c r="B10" s="2697" t="s">
        <v>250</v>
      </c>
      <c r="C10" s="2698"/>
      <c r="D10" s="1365"/>
      <c r="E10" s="1366"/>
      <c r="F10" s="1365"/>
      <c r="G10" s="1366"/>
      <c r="H10" s="1365"/>
      <c r="I10" s="1366"/>
      <c r="J10" s="1365"/>
      <c r="K10" s="1366"/>
      <c r="L10" s="1365"/>
      <c r="M10" s="1366"/>
    </row>
    <row r="11" spans="1:13" s="1348" customFormat="1" ht="9" customHeight="1" x14ac:dyDescent="0.15">
      <c r="A11" s="1367"/>
      <c r="B11" s="1368"/>
      <c r="C11" s="1367" t="s">
        <v>827</v>
      </c>
      <c r="D11" s="2069">
        <v>95377</v>
      </c>
      <c r="E11" s="2070">
        <v>30916</v>
      </c>
      <c r="F11" s="1795">
        <v>94129</v>
      </c>
      <c r="G11" s="1796">
        <v>30142</v>
      </c>
      <c r="H11" s="1369">
        <v>89773</v>
      </c>
      <c r="I11" s="1370">
        <v>27634</v>
      </c>
      <c r="J11" s="1369">
        <v>85899</v>
      </c>
      <c r="K11" s="1370">
        <v>27018</v>
      </c>
      <c r="L11" s="1369">
        <v>84468</v>
      </c>
      <c r="M11" s="1370">
        <v>25968</v>
      </c>
    </row>
    <row r="12" spans="1:13" s="1348" customFormat="1" ht="9" customHeight="1" x14ac:dyDescent="0.15">
      <c r="A12" s="1367"/>
      <c r="B12" s="1368"/>
      <c r="C12" s="1367" t="s">
        <v>828</v>
      </c>
      <c r="D12" s="2069">
        <v>44114</v>
      </c>
      <c r="E12" s="2070">
        <v>5746</v>
      </c>
      <c r="F12" s="1795">
        <v>43408</v>
      </c>
      <c r="G12" s="1796">
        <v>5680</v>
      </c>
      <c r="H12" s="1371">
        <v>41186</v>
      </c>
      <c r="I12" s="1370">
        <v>5351</v>
      </c>
      <c r="J12" s="1371">
        <v>43180</v>
      </c>
      <c r="K12" s="1370">
        <v>4885</v>
      </c>
      <c r="L12" s="1371">
        <v>42096</v>
      </c>
      <c r="M12" s="1370">
        <v>4816</v>
      </c>
    </row>
    <row r="13" spans="1:13" s="1348" customFormat="1" ht="9" customHeight="1" x14ac:dyDescent="0.15">
      <c r="A13" s="1367"/>
      <c r="B13" s="1368"/>
      <c r="C13" s="1367" t="s">
        <v>829</v>
      </c>
      <c r="D13" s="2069">
        <v>116726</v>
      </c>
      <c r="E13" s="2070">
        <v>8</v>
      </c>
      <c r="F13" s="1795">
        <v>109279</v>
      </c>
      <c r="G13" s="1796">
        <v>1</v>
      </c>
      <c r="H13" s="1369">
        <v>101294</v>
      </c>
      <c r="I13" s="1370">
        <v>0</v>
      </c>
      <c r="J13" s="1369">
        <v>91970</v>
      </c>
      <c r="K13" s="1370">
        <v>2</v>
      </c>
      <c r="L13" s="1369">
        <v>96429</v>
      </c>
      <c r="M13" s="1370">
        <v>8</v>
      </c>
    </row>
    <row r="14" spans="1:13" s="1348" customFormat="1" ht="9" customHeight="1" x14ac:dyDescent="0.15">
      <c r="A14" s="1367"/>
      <c r="B14" s="1368"/>
      <c r="C14" s="1367" t="s">
        <v>830</v>
      </c>
      <c r="D14" s="2069">
        <v>13567</v>
      </c>
      <c r="E14" s="2070">
        <v>979</v>
      </c>
      <c r="F14" s="1795">
        <v>13448</v>
      </c>
      <c r="G14" s="1796">
        <v>1002</v>
      </c>
      <c r="H14" s="1369">
        <v>14382</v>
      </c>
      <c r="I14" s="1370">
        <v>934</v>
      </c>
      <c r="J14" s="1369">
        <v>14496</v>
      </c>
      <c r="K14" s="1370">
        <v>827</v>
      </c>
      <c r="L14" s="1369">
        <v>15099</v>
      </c>
      <c r="M14" s="1370">
        <v>811</v>
      </c>
    </row>
    <row r="15" spans="1:13" s="1348" customFormat="1" ht="9" customHeight="1" x14ac:dyDescent="0.15">
      <c r="A15" s="1367"/>
      <c r="B15" s="1368"/>
      <c r="C15" s="1367" t="s">
        <v>831</v>
      </c>
      <c r="D15" s="2069">
        <v>14052</v>
      </c>
      <c r="E15" s="2070">
        <v>0</v>
      </c>
      <c r="F15" s="1795">
        <v>14006</v>
      </c>
      <c r="G15" s="1796">
        <v>0</v>
      </c>
      <c r="H15" s="1372">
        <v>12320</v>
      </c>
      <c r="I15" s="1373">
        <v>0</v>
      </c>
      <c r="J15" s="1372">
        <v>9440</v>
      </c>
      <c r="K15" s="1373">
        <v>35</v>
      </c>
      <c r="L15" s="1372">
        <v>9122</v>
      </c>
      <c r="M15" s="1373">
        <v>37</v>
      </c>
    </row>
    <row r="16" spans="1:13" s="1348" customFormat="1" ht="9" customHeight="1" x14ac:dyDescent="0.15">
      <c r="A16" s="1374"/>
      <c r="B16" s="1374"/>
      <c r="C16" s="1374"/>
      <c r="D16" s="2071">
        <f t="shared" ref="D16:M16" si="0">SUM(D11:D15)</f>
        <v>283836</v>
      </c>
      <c r="E16" s="2072">
        <f t="shared" ref="E16" si="1">SUM(E11:E15)</f>
        <v>37649</v>
      </c>
      <c r="F16" s="1797">
        <f t="shared" si="0"/>
        <v>274270</v>
      </c>
      <c r="G16" s="1798">
        <f t="shared" si="0"/>
        <v>36825</v>
      </c>
      <c r="H16" s="1797">
        <f t="shared" si="0"/>
        <v>258955</v>
      </c>
      <c r="I16" s="1798">
        <f t="shared" si="0"/>
        <v>33919</v>
      </c>
      <c r="J16" s="1797">
        <f t="shared" si="0"/>
        <v>244985</v>
      </c>
      <c r="K16" s="1798">
        <f t="shared" si="0"/>
        <v>32767</v>
      </c>
      <c r="L16" s="1797">
        <f t="shared" si="0"/>
        <v>247214</v>
      </c>
      <c r="M16" s="1798">
        <f t="shared" si="0"/>
        <v>31640</v>
      </c>
    </row>
    <row r="17" spans="1:13" s="1348" customFormat="1" ht="9" customHeight="1" x14ac:dyDescent="0.15">
      <c r="A17" s="1364"/>
      <c r="B17" s="2697" t="s">
        <v>259</v>
      </c>
      <c r="C17" s="2698"/>
      <c r="D17" s="2073"/>
      <c r="E17" s="2074"/>
      <c r="F17" s="1375"/>
      <c r="G17" s="1376"/>
      <c r="H17" s="1372"/>
      <c r="I17" s="1377"/>
      <c r="J17" s="1372"/>
      <c r="K17" s="1377"/>
      <c r="L17" s="1372"/>
      <c r="M17" s="1377"/>
    </row>
    <row r="18" spans="1:13" s="1348" customFormat="1" ht="9" customHeight="1" x14ac:dyDescent="0.15">
      <c r="A18" s="1367"/>
      <c r="B18" s="1368"/>
      <c r="C18" s="1367" t="s">
        <v>827</v>
      </c>
      <c r="D18" s="2069">
        <v>67781</v>
      </c>
      <c r="E18" s="2070">
        <v>13126</v>
      </c>
      <c r="F18" s="1795">
        <v>66388</v>
      </c>
      <c r="G18" s="1796">
        <v>12944</v>
      </c>
      <c r="H18" s="1371">
        <v>52762</v>
      </c>
      <c r="I18" s="1378">
        <v>13745</v>
      </c>
      <c r="J18" s="1371">
        <v>51703</v>
      </c>
      <c r="K18" s="1378">
        <v>12047</v>
      </c>
      <c r="L18" s="1371">
        <v>54102</v>
      </c>
      <c r="M18" s="1378">
        <v>11660</v>
      </c>
    </row>
    <row r="19" spans="1:13" s="1348" customFormat="1" ht="9" customHeight="1" x14ac:dyDescent="0.15">
      <c r="A19" s="1367"/>
      <c r="B19" s="1368"/>
      <c r="C19" s="1367" t="s">
        <v>828</v>
      </c>
      <c r="D19" s="2069">
        <v>6461</v>
      </c>
      <c r="E19" s="2070">
        <v>0</v>
      </c>
      <c r="F19" s="1795">
        <v>6484</v>
      </c>
      <c r="G19" s="1796">
        <v>0</v>
      </c>
      <c r="H19" s="1371">
        <v>6379</v>
      </c>
      <c r="I19" s="1379">
        <v>0</v>
      </c>
      <c r="J19" s="1371">
        <v>6576</v>
      </c>
      <c r="K19" s="1379">
        <v>0</v>
      </c>
      <c r="L19" s="1371">
        <v>6395</v>
      </c>
      <c r="M19" s="1379">
        <v>0</v>
      </c>
    </row>
    <row r="20" spans="1:13" s="1348" customFormat="1" ht="9" customHeight="1" x14ac:dyDescent="0.15">
      <c r="A20" s="1367"/>
      <c r="B20" s="1368"/>
      <c r="C20" s="1367" t="s">
        <v>829</v>
      </c>
      <c r="D20" s="2069">
        <v>15823</v>
      </c>
      <c r="E20" s="2070">
        <v>0</v>
      </c>
      <c r="F20" s="1795">
        <v>18660</v>
      </c>
      <c r="G20" s="1796">
        <v>0</v>
      </c>
      <c r="H20" s="1371">
        <v>22851</v>
      </c>
      <c r="I20" s="1379">
        <v>0</v>
      </c>
      <c r="J20" s="1371">
        <v>16929</v>
      </c>
      <c r="K20" s="1379">
        <v>0</v>
      </c>
      <c r="L20" s="1371">
        <v>17320</v>
      </c>
      <c r="M20" s="1379">
        <v>0</v>
      </c>
    </row>
    <row r="21" spans="1:13" s="1348" customFormat="1" ht="9" customHeight="1" x14ac:dyDescent="0.15">
      <c r="A21" s="1367"/>
      <c r="B21" s="1368"/>
      <c r="C21" s="1367" t="s">
        <v>830</v>
      </c>
      <c r="D21" s="2069">
        <v>1768</v>
      </c>
      <c r="E21" s="2070">
        <v>0</v>
      </c>
      <c r="F21" s="1795">
        <v>725</v>
      </c>
      <c r="G21" s="1796">
        <v>0</v>
      </c>
      <c r="H21" s="1371">
        <v>605</v>
      </c>
      <c r="I21" s="1379">
        <v>0</v>
      </c>
      <c r="J21" s="1371">
        <v>753</v>
      </c>
      <c r="K21" s="1379">
        <v>0</v>
      </c>
      <c r="L21" s="1371">
        <v>534</v>
      </c>
      <c r="M21" s="1379">
        <v>0</v>
      </c>
    </row>
    <row r="22" spans="1:13" s="1348" customFormat="1" ht="9" customHeight="1" x14ac:dyDescent="0.15">
      <c r="A22" s="1367"/>
      <c r="B22" s="1368"/>
      <c r="C22" s="1367" t="s">
        <v>831</v>
      </c>
      <c r="D22" s="2069">
        <v>3043</v>
      </c>
      <c r="E22" s="2070">
        <v>0</v>
      </c>
      <c r="F22" s="1795">
        <v>3204</v>
      </c>
      <c r="G22" s="1796">
        <v>1</v>
      </c>
      <c r="H22" s="1380">
        <v>3029</v>
      </c>
      <c r="I22" s="1379">
        <v>1</v>
      </c>
      <c r="J22" s="1380">
        <v>3454</v>
      </c>
      <c r="K22" s="1379">
        <v>0</v>
      </c>
      <c r="L22" s="1380">
        <v>2553</v>
      </c>
      <c r="M22" s="1379">
        <v>0</v>
      </c>
    </row>
    <row r="23" spans="1:13" s="1348" customFormat="1" ht="9" customHeight="1" x14ac:dyDescent="0.15">
      <c r="A23" s="1381"/>
      <c r="B23" s="1381"/>
      <c r="C23" s="1381"/>
      <c r="D23" s="2071">
        <f t="shared" ref="D23:M23" si="2">SUM(D18:D22)</f>
        <v>94876</v>
      </c>
      <c r="E23" s="2072">
        <f t="shared" ref="E23" si="3">SUM(E18:E22)</f>
        <v>13126</v>
      </c>
      <c r="F23" s="1797">
        <f t="shared" si="2"/>
        <v>95461</v>
      </c>
      <c r="G23" s="1798">
        <f t="shared" si="2"/>
        <v>12945</v>
      </c>
      <c r="H23" s="1797">
        <f t="shared" si="2"/>
        <v>85626</v>
      </c>
      <c r="I23" s="1798">
        <f t="shared" si="2"/>
        <v>13746</v>
      </c>
      <c r="J23" s="1797">
        <f t="shared" si="2"/>
        <v>79415</v>
      </c>
      <c r="K23" s="1798">
        <f t="shared" si="2"/>
        <v>12047</v>
      </c>
      <c r="L23" s="1797">
        <f t="shared" si="2"/>
        <v>80904</v>
      </c>
      <c r="M23" s="1798">
        <f t="shared" si="2"/>
        <v>11660</v>
      </c>
    </row>
    <row r="24" spans="1:13" s="1348" customFormat="1" ht="9" customHeight="1" x14ac:dyDescent="0.15">
      <c r="A24" s="1364"/>
      <c r="B24" s="2697" t="s">
        <v>191</v>
      </c>
      <c r="C24" s="2698"/>
      <c r="D24" s="2073"/>
      <c r="E24" s="2074"/>
      <c r="F24" s="1375"/>
      <c r="G24" s="1376"/>
      <c r="H24" s="1380"/>
      <c r="I24" s="1382"/>
      <c r="J24" s="1380"/>
      <c r="K24" s="1382"/>
      <c r="L24" s="1380"/>
      <c r="M24" s="1382"/>
    </row>
    <row r="25" spans="1:13" s="1348" customFormat="1" ht="9" customHeight="1" x14ac:dyDescent="0.15">
      <c r="A25" s="1367"/>
      <c r="B25" s="1368"/>
      <c r="C25" s="1367" t="s">
        <v>827</v>
      </c>
      <c r="D25" s="2069">
        <v>13443</v>
      </c>
      <c r="E25" s="2070">
        <v>1920</v>
      </c>
      <c r="F25" s="1795">
        <v>12372</v>
      </c>
      <c r="G25" s="1796">
        <v>2085</v>
      </c>
      <c r="H25" s="1371">
        <v>15361</v>
      </c>
      <c r="I25" s="1378">
        <v>1952</v>
      </c>
      <c r="J25" s="1371">
        <v>13697</v>
      </c>
      <c r="K25" s="1378">
        <v>1868</v>
      </c>
      <c r="L25" s="1371">
        <v>13393</v>
      </c>
      <c r="M25" s="1378">
        <v>2000</v>
      </c>
    </row>
    <row r="26" spans="1:13" s="1348" customFormat="1" ht="9" customHeight="1" x14ac:dyDescent="0.15">
      <c r="A26" s="1367"/>
      <c r="B26" s="1368"/>
      <c r="C26" s="1367" t="s">
        <v>828</v>
      </c>
      <c r="D26" s="2069">
        <v>1461</v>
      </c>
      <c r="E26" s="2070">
        <v>7</v>
      </c>
      <c r="F26" s="1795">
        <v>1488</v>
      </c>
      <c r="G26" s="1796">
        <v>6</v>
      </c>
      <c r="H26" s="1371">
        <v>1239</v>
      </c>
      <c r="I26" s="1379">
        <v>4</v>
      </c>
      <c r="J26" s="1371">
        <v>1041</v>
      </c>
      <c r="K26" s="1379">
        <v>5</v>
      </c>
      <c r="L26" s="1371">
        <v>1037</v>
      </c>
      <c r="M26" s="1379">
        <v>5</v>
      </c>
    </row>
    <row r="27" spans="1:13" s="1348" customFormat="1" ht="9" customHeight="1" x14ac:dyDescent="0.15">
      <c r="A27" s="1367"/>
      <c r="B27" s="1368"/>
      <c r="C27" s="1367" t="s">
        <v>829</v>
      </c>
      <c r="D27" s="2069">
        <v>27670</v>
      </c>
      <c r="E27" s="2070">
        <v>0</v>
      </c>
      <c r="F27" s="1795">
        <v>26249</v>
      </c>
      <c r="G27" s="1796">
        <v>0</v>
      </c>
      <c r="H27" s="1371">
        <v>28753</v>
      </c>
      <c r="I27" s="1379">
        <v>0</v>
      </c>
      <c r="J27" s="1371">
        <v>28860</v>
      </c>
      <c r="K27" s="1379">
        <v>0</v>
      </c>
      <c r="L27" s="1371">
        <v>24093</v>
      </c>
      <c r="M27" s="1379">
        <v>0</v>
      </c>
    </row>
    <row r="28" spans="1:13" s="1348" customFormat="1" ht="9" customHeight="1" x14ac:dyDescent="0.15">
      <c r="A28" s="1367"/>
      <c r="B28" s="1368"/>
      <c r="C28" s="1367" t="s">
        <v>830</v>
      </c>
      <c r="D28" s="2069">
        <v>61999</v>
      </c>
      <c r="E28" s="2070">
        <v>0</v>
      </c>
      <c r="F28" s="1795">
        <v>66521</v>
      </c>
      <c r="G28" s="1796">
        <v>0</v>
      </c>
      <c r="H28" s="1371">
        <v>65925</v>
      </c>
      <c r="I28" s="1379">
        <v>0</v>
      </c>
      <c r="J28" s="1371">
        <v>65253</v>
      </c>
      <c r="K28" s="1379">
        <v>0</v>
      </c>
      <c r="L28" s="1371">
        <v>67347</v>
      </c>
      <c r="M28" s="1379">
        <v>0</v>
      </c>
    </row>
    <row r="29" spans="1:13" s="1348" customFormat="1" ht="9" customHeight="1" x14ac:dyDescent="0.15">
      <c r="A29" s="1367"/>
      <c r="B29" s="1368"/>
      <c r="C29" s="1367" t="s">
        <v>831</v>
      </c>
      <c r="D29" s="2069">
        <v>9663</v>
      </c>
      <c r="E29" s="2070">
        <v>597</v>
      </c>
      <c r="F29" s="1795">
        <v>8903</v>
      </c>
      <c r="G29" s="1796">
        <v>457</v>
      </c>
      <c r="H29" s="1383">
        <v>8190</v>
      </c>
      <c r="I29" s="1384">
        <v>391</v>
      </c>
      <c r="J29" s="1383">
        <v>8727</v>
      </c>
      <c r="K29" s="1384">
        <v>286</v>
      </c>
      <c r="L29" s="1383">
        <v>8657</v>
      </c>
      <c r="M29" s="1384">
        <v>278</v>
      </c>
    </row>
    <row r="30" spans="1:13" s="1348" customFormat="1" ht="9" customHeight="1" x14ac:dyDescent="0.15">
      <c r="A30" s="1385"/>
      <c r="B30" s="1354"/>
      <c r="C30" s="1386"/>
      <c r="D30" s="2075">
        <f t="shared" ref="D30:M30" si="4">SUM(D25:D29)</f>
        <v>114236</v>
      </c>
      <c r="E30" s="2076">
        <f t="shared" ref="E30" si="5">SUM(E25:E29)</f>
        <v>2524</v>
      </c>
      <c r="F30" s="1799">
        <f t="shared" si="4"/>
        <v>115533</v>
      </c>
      <c r="G30" s="1800">
        <f t="shared" si="4"/>
        <v>2548</v>
      </c>
      <c r="H30" s="1799">
        <f t="shared" si="4"/>
        <v>119468</v>
      </c>
      <c r="I30" s="1800">
        <f t="shared" si="4"/>
        <v>2347</v>
      </c>
      <c r="J30" s="1799">
        <f t="shared" si="4"/>
        <v>117578</v>
      </c>
      <c r="K30" s="1800">
        <f t="shared" si="4"/>
        <v>2159</v>
      </c>
      <c r="L30" s="1799">
        <f t="shared" si="4"/>
        <v>114527</v>
      </c>
      <c r="M30" s="1800">
        <f t="shared" si="4"/>
        <v>2283</v>
      </c>
    </row>
    <row r="31" spans="1:13" s="1348" customFormat="1" ht="9" customHeight="1" x14ac:dyDescent="0.15">
      <c r="A31" s="2695" t="s">
        <v>902</v>
      </c>
      <c r="B31" s="2695"/>
      <c r="C31" s="2696"/>
      <c r="D31" s="2077">
        <f t="shared" ref="D31:M31" si="6">D30+D23+D16</f>
        <v>492948</v>
      </c>
      <c r="E31" s="2078">
        <f t="shared" ref="E31" si="7">E30+E23+E16</f>
        <v>53299</v>
      </c>
      <c r="F31" s="1801">
        <f t="shared" si="6"/>
        <v>485264</v>
      </c>
      <c r="G31" s="1802">
        <f t="shared" si="6"/>
        <v>52318</v>
      </c>
      <c r="H31" s="1801">
        <f t="shared" si="6"/>
        <v>464049</v>
      </c>
      <c r="I31" s="1802">
        <f t="shared" si="6"/>
        <v>50012</v>
      </c>
      <c r="J31" s="1801">
        <f t="shared" si="6"/>
        <v>441978</v>
      </c>
      <c r="K31" s="1802">
        <f t="shared" si="6"/>
        <v>46973</v>
      </c>
      <c r="L31" s="1801">
        <f t="shared" si="6"/>
        <v>442645</v>
      </c>
      <c r="M31" s="1802">
        <f t="shared" si="6"/>
        <v>45583</v>
      </c>
    </row>
    <row r="32" spans="1:13" s="1348" customFormat="1" ht="9" customHeight="1" x14ac:dyDescent="0.15">
      <c r="A32" s="1389"/>
      <c r="B32" s="2701" t="s">
        <v>903</v>
      </c>
      <c r="C32" s="2702"/>
      <c r="D32" s="2077">
        <v>148115</v>
      </c>
      <c r="E32" s="2078">
        <v>0</v>
      </c>
      <c r="F32" s="1801">
        <v>142287</v>
      </c>
      <c r="G32" s="1802">
        <v>0</v>
      </c>
      <c r="H32" s="1387">
        <v>139881</v>
      </c>
      <c r="I32" s="1388">
        <v>0</v>
      </c>
      <c r="J32" s="1387">
        <v>125368</v>
      </c>
      <c r="K32" s="1388">
        <v>0</v>
      </c>
      <c r="L32" s="1387">
        <v>125769</v>
      </c>
      <c r="M32" s="1388">
        <v>0</v>
      </c>
    </row>
    <row r="33" spans="1:13" s="1348" customFormat="1" ht="9" customHeight="1" x14ac:dyDescent="0.15">
      <c r="A33" s="2703" t="s">
        <v>904</v>
      </c>
      <c r="B33" s="2703"/>
      <c r="C33" s="2704"/>
      <c r="D33" s="2079">
        <f t="shared" ref="D33:M33" si="8">D31-D32</f>
        <v>344833</v>
      </c>
      <c r="E33" s="2080">
        <f t="shared" ref="E33" si="9">E31-E32</f>
        <v>53299</v>
      </c>
      <c r="F33" s="1803">
        <f t="shared" si="8"/>
        <v>342977</v>
      </c>
      <c r="G33" s="1804">
        <f t="shared" si="8"/>
        <v>52318</v>
      </c>
      <c r="H33" s="1803">
        <f t="shared" si="8"/>
        <v>324168</v>
      </c>
      <c r="I33" s="1804">
        <f t="shared" si="8"/>
        <v>50012</v>
      </c>
      <c r="J33" s="1803">
        <f t="shared" si="8"/>
        <v>316610</v>
      </c>
      <c r="K33" s="1804">
        <f t="shared" si="8"/>
        <v>46973</v>
      </c>
      <c r="L33" s="1803">
        <f t="shared" si="8"/>
        <v>316876</v>
      </c>
      <c r="M33" s="1804">
        <f t="shared" si="8"/>
        <v>45583</v>
      </c>
    </row>
    <row r="34" spans="1:13" s="1348" customFormat="1" ht="9" customHeight="1" x14ac:dyDescent="0.15">
      <c r="A34" s="1390"/>
      <c r="B34" s="1390"/>
      <c r="C34" s="1390"/>
      <c r="D34" s="2073"/>
      <c r="E34" s="2074"/>
      <c r="F34" s="1375"/>
      <c r="G34" s="1376"/>
      <c r="H34" s="1380"/>
      <c r="I34" s="1382"/>
      <c r="J34" s="1380"/>
      <c r="K34" s="1382"/>
      <c r="L34" s="1380"/>
      <c r="M34" s="1382"/>
    </row>
    <row r="35" spans="1:13" s="1348" customFormat="1" ht="9" customHeight="1" x14ac:dyDescent="0.15">
      <c r="A35" s="2697" t="s">
        <v>496</v>
      </c>
      <c r="B35" s="2697"/>
      <c r="C35" s="2698"/>
      <c r="D35" s="2073"/>
      <c r="E35" s="2074"/>
      <c r="F35" s="1375"/>
      <c r="G35" s="1376"/>
      <c r="H35" s="1380"/>
      <c r="I35" s="1382"/>
      <c r="J35" s="1380"/>
      <c r="K35" s="1382"/>
      <c r="L35" s="1380"/>
      <c r="M35" s="1382"/>
    </row>
    <row r="36" spans="1:13" s="1348" customFormat="1" ht="9" customHeight="1" x14ac:dyDescent="0.15">
      <c r="A36" s="1364"/>
      <c r="B36" s="2697" t="s">
        <v>878</v>
      </c>
      <c r="C36" s="2698"/>
      <c r="D36" s="2073"/>
      <c r="E36" s="2074"/>
      <c r="F36" s="1375"/>
      <c r="G36" s="1376"/>
      <c r="H36" s="1380"/>
      <c r="I36" s="1382"/>
      <c r="J36" s="1380"/>
      <c r="K36" s="1382"/>
      <c r="L36" s="1380"/>
      <c r="M36" s="1382"/>
    </row>
    <row r="37" spans="1:13" s="1348" customFormat="1" ht="9" customHeight="1" x14ac:dyDescent="0.15">
      <c r="A37" s="1368"/>
      <c r="B37" s="1368"/>
      <c r="C37" s="1367" t="s">
        <v>827</v>
      </c>
      <c r="D37" s="2069">
        <v>222383</v>
      </c>
      <c r="E37" s="2070">
        <v>4012</v>
      </c>
      <c r="F37" s="1795">
        <v>222615</v>
      </c>
      <c r="G37" s="1796">
        <v>3967</v>
      </c>
      <c r="H37" s="1371">
        <v>223381</v>
      </c>
      <c r="I37" s="1378">
        <v>3775</v>
      </c>
      <c r="J37" s="1371">
        <v>224501</v>
      </c>
      <c r="K37" s="1378">
        <v>3743</v>
      </c>
      <c r="L37" s="1371">
        <v>225107</v>
      </c>
      <c r="M37" s="1378">
        <v>3551</v>
      </c>
    </row>
    <row r="38" spans="1:13" s="1348" customFormat="1" ht="9" customHeight="1" x14ac:dyDescent="0.15">
      <c r="A38" s="1368"/>
      <c r="B38" s="1368"/>
      <c r="C38" s="1367" t="s">
        <v>828</v>
      </c>
      <c r="D38" s="2069">
        <v>20784</v>
      </c>
      <c r="E38" s="2070">
        <v>2</v>
      </c>
      <c r="F38" s="1795">
        <v>20061</v>
      </c>
      <c r="G38" s="1796">
        <v>1</v>
      </c>
      <c r="H38" s="1371">
        <v>19188</v>
      </c>
      <c r="I38" s="1379">
        <v>2</v>
      </c>
      <c r="J38" s="1371">
        <v>19572</v>
      </c>
      <c r="K38" s="1379">
        <v>2</v>
      </c>
      <c r="L38" s="1371">
        <v>19962</v>
      </c>
      <c r="M38" s="1379">
        <v>3</v>
      </c>
    </row>
    <row r="39" spans="1:13" s="1348" customFormat="1" ht="9" customHeight="1" x14ac:dyDescent="0.15">
      <c r="A39" s="1391"/>
      <c r="B39" s="1374"/>
      <c r="C39" s="1392"/>
      <c r="D39" s="2071">
        <f t="shared" ref="D39:M39" si="10">SUM(D37:D38)</f>
        <v>243167</v>
      </c>
      <c r="E39" s="2072">
        <f t="shared" ref="E39" si="11">SUM(E37:E38)</f>
        <v>4014</v>
      </c>
      <c r="F39" s="1797">
        <f t="shared" si="10"/>
        <v>242676</v>
      </c>
      <c r="G39" s="1798">
        <f t="shared" si="10"/>
        <v>3968</v>
      </c>
      <c r="H39" s="1797">
        <f t="shared" si="10"/>
        <v>242569</v>
      </c>
      <c r="I39" s="1798">
        <f t="shared" si="10"/>
        <v>3777</v>
      </c>
      <c r="J39" s="1797">
        <f t="shared" si="10"/>
        <v>244073</v>
      </c>
      <c r="K39" s="1798">
        <f t="shared" si="10"/>
        <v>3745</v>
      </c>
      <c r="L39" s="1797">
        <f t="shared" si="10"/>
        <v>245069</v>
      </c>
      <c r="M39" s="1798">
        <f t="shared" si="10"/>
        <v>3554</v>
      </c>
    </row>
    <row r="40" spans="1:13" s="1348" customFormat="1" ht="9" customHeight="1" x14ac:dyDescent="0.15">
      <c r="A40" s="1364"/>
      <c r="B40" s="2697" t="s">
        <v>499</v>
      </c>
      <c r="C40" s="2698"/>
      <c r="D40" s="2073"/>
      <c r="E40" s="2074"/>
      <c r="F40" s="1375"/>
      <c r="G40" s="1376"/>
      <c r="H40" s="1380"/>
      <c r="I40" s="1382"/>
      <c r="J40" s="1380"/>
      <c r="K40" s="1382"/>
      <c r="L40" s="1380"/>
      <c r="M40" s="1382"/>
    </row>
    <row r="41" spans="1:13" s="1348" customFormat="1" ht="9" customHeight="1" x14ac:dyDescent="0.15">
      <c r="A41" s="1367"/>
      <c r="B41" s="1368"/>
      <c r="C41" s="1367" t="s">
        <v>827</v>
      </c>
      <c r="D41" s="2069">
        <v>19265</v>
      </c>
      <c r="E41" s="2070">
        <v>0</v>
      </c>
      <c r="F41" s="1795">
        <v>19767</v>
      </c>
      <c r="G41" s="1796">
        <v>0</v>
      </c>
      <c r="H41" s="1371">
        <v>19013</v>
      </c>
      <c r="I41" s="1370">
        <v>0</v>
      </c>
      <c r="J41" s="1371">
        <v>22469</v>
      </c>
      <c r="K41" s="1370">
        <v>0</v>
      </c>
      <c r="L41" s="1371">
        <v>22337</v>
      </c>
      <c r="M41" s="1370">
        <v>0</v>
      </c>
    </row>
    <row r="42" spans="1:13" s="1348" customFormat="1" ht="9" customHeight="1" x14ac:dyDescent="0.15">
      <c r="A42" s="1367"/>
      <c r="B42" s="1368"/>
      <c r="C42" s="1367" t="s">
        <v>828</v>
      </c>
      <c r="D42" s="2069">
        <v>49192</v>
      </c>
      <c r="E42" s="2070">
        <v>0</v>
      </c>
      <c r="F42" s="1795">
        <v>52866</v>
      </c>
      <c r="G42" s="1796">
        <v>0</v>
      </c>
      <c r="H42" s="1371">
        <v>52669</v>
      </c>
      <c r="I42" s="1373">
        <v>0</v>
      </c>
      <c r="J42" s="1371">
        <v>51836</v>
      </c>
      <c r="K42" s="1373">
        <v>0</v>
      </c>
      <c r="L42" s="1371">
        <v>50762</v>
      </c>
      <c r="M42" s="1373">
        <v>0</v>
      </c>
    </row>
    <row r="43" spans="1:13" s="1348" customFormat="1" ht="9" customHeight="1" x14ac:dyDescent="0.15">
      <c r="A43" s="1367"/>
      <c r="B43" s="1368"/>
      <c r="C43" s="1367" t="s">
        <v>830</v>
      </c>
      <c r="D43" s="2069">
        <v>274</v>
      </c>
      <c r="E43" s="2070">
        <v>0</v>
      </c>
      <c r="F43" s="1795">
        <v>283</v>
      </c>
      <c r="G43" s="1796">
        <v>0</v>
      </c>
      <c r="H43" s="1380">
        <v>251</v>
      </c>
      <c r="I43" s="1373">
        <v>0</v>
      </c>
      <c r="J43" s="1380">
        <v>277</v>
      </c>
      <c r="K43" s="1373">
        <v>0</v>
      </c>
      <c r="L43" s="1380">
        <v>273</v>
      </c>
      <c r="M43" s="1373">
        <v>0</v>
      </c>
    </row>
    <row r="44" spans="1:13" s="1348" customFormat="1" ht="9" customHeight="1" x14ac:dyDescent="0.15">
      <c r="A44" s="1374"/>
      <c r="B44" s="1374"/>
      <c r="C44" s="1374"/>
      <c r="D44" s="2081">
        <f t="shared" ref="D44:M44" si="12">SUM(D41:D43)</f>
        <v>68731</v>
      </c>
      <c r="E44" s="2082">
        <f t="shared" ref="E44" si="13">SUM(E41:E43)</f>
        <v>0</v>
      </c>
      <c r="F44" s="1805">
        <f t="shared" si="12"/>
        <v>72916</v>
      </c>
      <c r="G44" s="1806">
        <f t="shared" si="12"/>
        <v>0</v>
      </c>
      <c r="H44" s="1805">
        <f t="shared" si="12"/>
        <v>71933</v>
      </c>
      <c r="I44" s="1806">
        <f t="shared" si="12"/>
        <v>0</v>
      </c>
      <c r="J44" s="1805">
        <f t="shared" si="12"/>
        <v>74582</v>
      </c>
      <c r="K44" s="1806">
        <f t="shared" si="12"/>
        <v>0</v>
      </c>
      <c r="L44" s="1805">
        <f t="shared" si="12"/>
        <v>73372</v>
      </c>
      <c r="M44" s="1806">
        <f t="shared" si="12"/>
        <v>0</v>
      </c>
    </row>
    <row r="45" spans="1:13" s="1348" customFormat="1" ht="9" customHeight="1" x14ac:dyDescent="0.15">
      <c r="A45" s="1364"/>
      <c r="B45" s="2697" t="s">
        <v>500</v>
      </c>
      <c r="C45" s="2698"/>
      <c r="D45" s="2073"/>
      <c r="E45" s="2074"/>
      <c r="F45" s="1375"/>
      <c r="G45" s="1376"/>
      <c r="H45" s="1380"/>
      <c r="I45" s="1382"/>
      <c r="J45" s="1380"/>
      <c r="K45" s="1382"/>
      <c r="L45" s="1380"/>
      <c r="M45" s="1382"/>
    </row>
    <row r="46" spans="1:13" s="1348" customFormat="1" ht="9" customHeight="1" x14ac:dyDescent="0.15">
      <c r="A46" s="1367"/>
      <c r="B46" s="1368"/>
      <c r="C46" s="1367" t="s">
        <v>827</v>
      </c>
      <c r="D46" s="2069">
        <v>13110</v>
      </c>
      <c r="E46" s="2070">
        <v>1227</v>
      </c>
      <c r="F46" s="1795">
        <v>12522</v>
      </c>
      <c r="G46" s="1796">
        <v>1247</v>
      </c>
      <c r="H46" s="1371">
        <v>12128</v>
      </c>
      <c r="I46" s="1378">
        <v>1226</v>
      </c>
      <c r="J46" s="1371">
        <v>12158</v>
      </c>
      <c r="K46" s="1378">
        <v>1239</v>
      </c>
      <c r="L46" s="1371">
        <v>11828</v>
      </c>
      <c r="M46" s="1378">
        <v>1144</v>
      </c>
    </row>
    <row r="47" spans="1:13" s="1348" customFormat="1" ht="9" customHeight="1" x14ac:dyDescent="0.15">
      <c r="A47" s="1367"/>
      <c r="B47" s="1368"/>
      <c r="C47" s="1367" t="s">
        <v>828</v>
      </c>
      <c r="D47" s="2069">
        <v>2529</v>
      </c>
      <c r="E47" s="2070">
        <v>26</v>
      </c>
      <c r="F47" s="1795">
        <v>2451</v>
      </c>
      <c r="G47" s="1796">
        <v>26</v>
      </c>
      <c r="H47" s="1371">
        <v>2502</v>
      </c>
      <c r="I47" s="1378">
        <v>26</v>
      </c>
      <c r="J47" s="1371">
        <v>2546</v>
      </c>
      <c r="K47" s="1378">
        <v>26</v>
      </c>
      <c r="L47" s="1371">
        <v>2487</v>
      </c>
      <c r="M47" s="1378">
        <v>26</v>
      </c>
    </row>
    <row r="48" spans="1:13" s="1348" customFormat="1" ht="9" customHeight="1" x14ac:dyDescent="0.15">
      <c r="A48" s="1367"/>
      <c r="B48" s="1368"/>
      <c r="C48" s="1367" t="s">
        <v>830</v>
      </c>
      <c r="D48" s="2069">
        <v>35</v>
      </c>
      <c r="E48" s="2070">
        <v>0</v>
      </c>
      <c r="F48" s="1795">
        <v>30</v>
      </c>
      <c r="G48" s="1796">
        <v>0</v>
      </c>
      <c r="H48" s="1380">
        <v>38</v>
      </c>
      <c r="I48" s="1379">
        <v>0</v>
      </c>
      <c r="J48" s="1380">
        <v>9</v>
      </c>
      <c r="K48" s="1379">
        <v>0</v>
      </c>
      <c r="L48" s="1380">
        <v>29</v>
      </c>
      <c r="M48" s="1379">
        <v>0</v>
      </c>
    </row>
    <row r="49" spans="1:13" s="1348" customFormat="1" ht="9" customHeight="1" x14ac:dyDescent="0.15">
      <c r="A49" s="1391"/>
      <c r="B49" s="1374"/>
      <c r="C49" s="1392"/>
      <c r="D49" s="2071">
        <f t="shared" ref="D49:M49" si="14">SUM(D46:D48)</f>
        <v>15674</v>
      </c>
      <c r="E49" s="2072">
        <f t="shared" ref="E49" si="15">SUM(E46:E48)</f>
        <v>1253</v>
      </c>
      <c r="F49" s="1797">
        <f t="shared" si="14"/>
        <v>15003</v>
      </c>
      <c r="G49" s="1798">
        <f t="shared" si="14"/>
        <v>1273</v>
      </c>
      <c r="H49" s="1797">
        <f t="shared" si="14"/>
        <v>14668</v>
      </c>
      <c r="I49" s="1798">
        <f t="shared" si="14"/>
        <v>1252</v>
      </c>
      <c r="J49" s="1797">
        <f t="shared" si="14"/>
        <v>14713</v>
      </c>
      <c r="K49" s="1798">
        <f t="shared" si="14"/>
        <v>1265</v>
      </c>
      <c r="L49" s="1797">
        <f t="shared" si="14"/>
        <v>14344</v>
      </c>
      <c r="M49" s="1798">
        <f t="shared" si="14"/>
        <v>1170</v>
      </c>
    </row>
    <row r="50" spans="1:13" s="1348" customFormat="1" ht="9" customHeight="1" x14ac:dyDescent="0.15">
      <c r="A50" s="2695" t="s">
        <v>844</v>
      </c>
      <c r="B50" s="2695"/>
      <c r="C50" s="2696"/>
      <c r="D50" s="2077">
        <f t="shared" ref="D50:M50" si="16">D49+D44+D39</f>
        <v>327572</v>
      </c>
      <c r="E50" s="2078">
        <f t="shared" ref="E50" si="17">E49+E44+E39</f>
        <v>5267</v>
      </c>
      <c r="F50" s="1801">
        <f t="shared" si="16"/>
        <v>330595</v>
      </c>
      <c r="G50" s="1802">
        <f t="shared" si="16"/>
        <v>5241</v>
      </c>
      <c r="H50" s="1801">
        <f t="shared" si="16"/>
        <v>329170</v>
      </c>
      <c r="I50" s="1802">
        <f t="shared" si="16"/>
        <v>5029</v>
      </c>
      <c r="J50" s="1801">
        <f t="shared" si="16"/>
        <v>333368</v>
      </c>
      <c r="K50" s="1802">
        <f t="shared" si="16"/>
        <v>5010</v>
      </c>
      <c r="L50" s="1801">
        <f t="shared" si="16"/>
        <v>332785</v>
      </c>
      <c r="M50" s="1802">
        <f t="shared" si="16"/>
        <v>4724</v>
      </c>
    </row>
    <row r="51" spans="1:13" s="1348" customFormat="1" ht="9" customHeight="1" x14ac:dyDescent="0.15">
      <c r="A51" s="2703" t="s">
        <v>905</v>
      </c>
      <c r="B51" s="2703"/>
      <c r="C51" s="2704"/>
      <c r="D51" s="2077">
        <v>10847</v>
      </c>
      <c r="E51" s="2078">
        <v>3690</v>
      </c>
      <c r="F51" s="1801">
        <v>10968</v>
      </c>
      <c r="G51" s="1802">
        <v>3688</v>
      </c>
      <c r="H51" s="1387">
        <v>11210</v>
      </c>
      <c r="I51" s="1388">
        <v>3588</v>
      </c>
      <c r="J51" s="1387">
        <v>13661</v>
      </c>
      <c r="K51" s="1388">
        <v>0</v>
      </c>
      <c r="L51" s="1387">
        <v>14054</v>
      </c>
      <c r="M51" s="1388">
        <v>0</v>
      </c>
    </row>
    <row r="52" spans="1:13" s="1348" customFormat="1" ht="9" customHeight="1" x14ac:dyDescent="0.15">
      <c r="A52" s="2703" t="s">
        <v>906</v>
      </c>
      <c r="B52" s="2703"/>
      <c r="C52" s="2704"/>
      <c r="D52" s="2077">
        <f t="shared" ref="D52:M52" si="18">D51+D50+D31</f>
        <v>831367</v>
      </c>
      <c r="E52" s="2078">
        <f t="shared" ref="E52" si="19">E51+E50+E31</f>
        <v>62256</v>
      </c>
      <c r="F52" s="1801">
        <f t="shared" si="18"/>
        <v>826827</v>
      </c>
      <c r="G52" s="1802">
        <f t="shared" si="18"/>
        <v>61247</v>
      </c>
      <c r="H52" s="1801">
        <f t="shared" si="18"/>
        <v>804429</v>
      </c>
      <c r="I52" s="1802">
        <f t="shared" si="18"/>
        <v>58629</v>
      </c>
      <c r="J52" s="1801">
        <f t="shared" si="18"/>
        <v>789007</v>
      </c>
      <c r="K52" s="1802">
        <f t="shared" si="18"/>
        <v>51983</v>
      </c>
      <c r="L52" s="1801">
        <f t="shared" si="18"/>
        <v>789484</v>
      </c>
      <c r="M52" s="1802">
        <f t="shared" si="18"/>
        <v>50307</v>
      </c>
    </row>
    <row r="53" spans="1:13" s="1348" customFormat="1" ht="9" customHeight="1" x14ac:dyDescent="0.15">
      <c r="A53" s="1389"/>
      <c r="B53" s="2701" t="s">
        <v>903</v>
      </c>
      <c r="C53" s="2702"/>
      <c r="D53" s="2077">
        <f t="shared" ref="D53:M53" si="20">D32</f>
        <v>148115</v>
      </c>
      <c r="E53" s="2078">
        <f t="shared" ref="E53" si="21">E32</f>
        <v>0</v>
      </c>
      <c r="F53" s="1801">
        <f t="shared" si="20"/>
        <v>142287</v>
      </c>
      <c r="G53" s="1802">
        <f t="shared" si="20"/>
        <v>0</v>
      </c>
      <c r="H53" s="1801">
        <f t="shared" si="20"/>
        <v>139881</v>
      </c>
      <c r="I53" s="1802">
        <f t="shared" si="20"/>
        <v>0</v>
      </c>
      <c r="J53" s="1801">
        <f t="shared" si="20"/>
        <v>125368</v>
      </c>
      <c r="K53" s="1802">
        <f t="shared" si="20"/>
        <v>0</v>
      </c>
      <c r="L53" s="1801">
        <f t="shared" si="20"/>
        <v>125769</v>
      </c>
      <c r="M53" s="1802">
        <f t="shared" si="20"/>
        <v>0</v>
      </c>
    </row>
    <row r="54" spans="1:13" s="1348" customFormat="1" ht="9" customHeight="1" x14ac:dyDescent="0.15">
      <c r="A54" s="2703" t="s">
        <v>907</v>
      </c>
      <c r="B54" s="2703"/>
      <c r="C54" s="2704"/>
      <c r="D54" s="2079">
        <f t="shared" ref="D54:M54" si="22">D52-D53</f>
        <v>683252</v>
      </c>
      <c r="E54" s="2080">
        <f t="shared" ref="E54" si="23">E52-E53</f>
        <v>62256</v>
      </c>
      <c r="F54" s="1803">
        <f t="shared" si="22"/>
        <v>684540</v>
      </c>
      <c r="G54" s="1802">
        <f t="shared" si="22"/>
        <v>61247</v>
      </c>
      <c r="H54" s="1803">
        <f t="shared" si="22"/>
        <v>664548</v>
      </c>
      <c r="I54" s="1802">
        <f t="shared" si="22"/>
        <v>58629</v>
      </c>
      <c r="J54" s="1803">
        <f t="shared" si="22"/>
        <v>663639</v>
      </c>
      <c r="K54" s="1802">
        <f t="shared" si="22"/>
        <v>51983</v>
      </c>
      <c r="L54" s="1803">
        <f t="shared" si="22"/>
        <v>663715</v>
      </c>
      <c r="M54" s="1802">
        <f t="shared" si="22"/>
        <v>50307</v>
      </c>
    </row>
    <row r="55" spans="1:13" s="1393" customFormat="1" ht="5.25" customHeight="1" x14ac:dyDescent="0.15">
      <c r="A55" s="2700"/>
      <c r="B55" s="2700"/>
      <c r="C55" s="2700"/>
      <c r="D55" s="2700"/>
      <c r="E55" s="2700"/>
      <c r="F55" s="2700"/>
      <c r="G55" s="2700"/>
      <c r="H55" s="2700"/>
      <c r="I55" s="2700"/>
      <c r="J55" s="2700"/>
      <c r="K55" s="2700"/>
      <c r="L55" s="2700"/>
      <c r="M55" s="2700"/>
    </row>
    <row r="56" spans="1:13" s="2193" customFormat="1" ht="7.5" customHeight="1" x14ac:dyDescent="0.15">
      <c r="A56" s="2192" t="s">
        <v>72</v>
      </c>
      <c r="B56" s="2699" t="s">
        <v>908</v>
      </c>
      <c r="C56" s="2699"/>
      <c r="D56" s="2699"/>
      <c r="E56" s="2699"/>
      <c r="F56" s="2699"/>
      <c r="G56" s="2699"/>
      <c r="H56" s="2699"/>
      <c r="I56" s="2699"/>
      <c r="J56" s="2699"/>
      <c r="K56" s="2699"/>
      <c r="L56" s="2699"/>
      <c r="M56" s="2699"/>
    </row>
    <row r="57" spans="1:13" s="2193" customFormat="1" ht="7.5" customHeight="1" x14ac:dyDescent="0.15">
      <c r="A57" s="2192" t="s">
        <v>74</v>
      </c>
      <c r="B57" s="2699" t="s">
        <v>909</v>
      </c>
      <c r="C57" s="2699"/>
      <c r="D57" s="2699"/>
      <c r="E57" s="2699"/>
      <c r="F57" s="2699"/>
      <c r="G57" s="2699"/>
      <c r="H57" s="2699"/>
      <c r="I57" s="2699"/>
      <c r="J57" s="2699"/>
      <c r="K57" s="2699"/>
      <c r="L57" s="2699"/>
      <c r="M57" s="2699"/>
    </row>
    <row r="58" spans="1:13" s="2193" customFormat="1" ht="16.5" customHeight="1" x14ac:dyDescent="0.15">
      <c r="A58" s="2192" t="s">
        <v>33</v>
      </c>
      <c r="B58" s="2687" t="s">
        <v>910</v>
      </c>
      <c r="C58" s="2687"/>
      <c r="D58" s="2687"/>
      <c r="E58" s="2687"/>
      <c r="F58" s="2687"/>
      <c r="G58" s="2687"/>
      <c r="H58" s="2687"/>
      <c r="I58" s="2687"/>
      <c r="J58" s="2687"/>
      <c r="K58" s="2687"/>
      <c r="L58" s="2687"/>
      <c r="M58" s="2687"/>
    </row>
    <row r="59" spans="1:13" s="2193" customFormat="1" ht="27" customHeight="1" x14ac:dyDescent="0.15">
      <c r="A59" s="2192" t="s">
        <v>39</v>
      </c>
      <c r="B59" s="2687" t="s">
        <v>911</v>
      </c>
      <c r="C59" s="2687"/>
      <c r="D59" s="2687"/>
      <c r="E59" s="2687"/>
      <c r="F59" s="2687"/>
      <c r="G59" s="2687"/>
      <c r="H59" s="2687"/>
      <c r="I59" s="2687"/>
      <c r="J59" s="2687"/>
      <c r="K59" s="2687"/>
      <c r="L59" s="2687"/>
      <c r="M59" s="2687"/>
    </row>
    <row r="60" spans="1:13" s="2194" customFormat="1" ht="8.25" x14ac:dyDescent="0.15">
      <c r="E60" s="2195"/>
      <c r="F60" s="2196"/>
      <c r="G60" s="2196"/>
      <c r="H60" s="2196"/>
      <c r="I60" s="2196"/>
      <c r="J60" s="2196"/>
    </row>
  </sheetData>
  <sheetProtection selectLockedCells="1"/>
  <mergeCells count="30">
    <mergeCell ref="A55:M55"/>
    <mergeCell ref="B53:C53"/>
    <mergeCell ref="A54:C54"/>
    <mergeCell ref="B58:M58"/>
    <mergeCell ref="A2:M2"/>
    <mergeCell ref="B45:C45"/>
    <mergeCell ref="A51:C51"/>
    <mergeCell ref="A52:C52"/>
    <mergeCell ref="B32:C32"/>
    <mergeCell ref="A33:C33"/>
    <mergeCell ref="A35:C35"/>
    <mergeCell ref="B40:C40"/>
    <mergeCell ref="B24:C24"/>
    <mergeCell ref="A31:C31"/>
    <mergeCell ref="A1:M1"/>
    <mergeCell ref="B59:M59"/>
    <mergeCell ref="A3:M3"/>
    <mergeCell ref="A5:C5"/>
    <mergeCell ref="D5:E5"/>
    <mergeCell ref="F5:G5"/>
    <mergeCell ref="H5:I5"/>
    <mergeCell ref="J5:K5"/>
    <mergeCell ref="L5:M5"/>
    <mergeCell ref="A50:C50"/>
    <mergeCell ref="A9:C9"/>
    <mergeCell ref="B10:C10"/>
    <mergeCell ref="B17:C17"/>
    <mergeCell ref="B56:M56"/>
    <mergeCell ref="B36:C36"/>
    <mergeCell ref="B57:M57"/>
  </mergeCells>
  <pageMargins left="0.5" right="0.5" top="0.5" bottom="0.5" header="0.3" footer="0.3"/>
  <pageSetup scale="9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zoomScaleSheetLayoutView="100" workbookViewId="0">
      <selection activeCell="D7" sqref="D7:D34"/>
    </sheetView>
  </sheetViews>
  <sheetFormatPr defaultColWidth="8.42578125" defaultRowHeight="15" x14ac:dyDescent="0.25"/>
  <cols>
    <col min="1" max="2" width="2.140625" style="1103" customWidth="1"/>
    <col min="3" max="3" width="86.5703125" style="1103" customWidth="1"/>
    <col min="4" max="4" width="8.5703125" style="1103" customWidth="1"/>
    <col min="5" max="8" width="8.5703125" style="1104" customWidth="1"/>
    <col min="9" max="9" width="1.28515625" style="1105" customWidth="1"/>
    <col min="10" max="11" width="8.42578125" style="1105" customWidth="1"/>
    <col min="12" max="12" width="8.42578125" style="1106" customWidth="1"/>
    <col min="13" max="13" width="8.42578125" style="1107" customWidth="1"/>
    <col min="14" max="14" width="9.7109375" style="1107" customWidth="1"/>
    <col min="15" max="16" width="8.42578125" style="1103" customWidth="1"/>
    <col min="17" max="17" width="8.42578125" style="1108" customWidth="1"/>
    <col min="18" max="18" width="8.42578125" style="1103" customWidth="1"/>
    <col min="19" max="16384" width="8.42578125" style="1103"/>
  </cols>
  <sheetData>
    <row r="1" spans="1:9" ht="15" customHeight="1" x14ac:dyDescent="0.25">
      <c r="A1" s="2688" t="s">
        <v>824</v>
      </c>
      <c r="B1" s="2688"/>
      <c r="C1" s="2688"/>
      <c r="D1" s="2688"/>
      <c r="E1" s="2688"/>
      <c r="F1" s="2688"/>
      <c r="G1" s="2688"/>
      <c r="H1" s="2688"/>
      <c r="I1" s="2688"/>
    </row>
    <row r="2" spans="1:9" ht="10.5" customHeight="1" x14ac:dyDescent="0.25">
      <c r="A2" s="1074"/>
      <c r="B2" s="1074"/>
      <c r="C2" s="1074"/>
      <c r="D2" s="1075"/>
      <c r="E2" s="1075"/>
      <c r="F2" s="1075"/>
      <c r="G2" s="1075"/>
      <c r="H2" s="1075"/>
      <c r="I2" s="1076"/>
    </row>
    <row r="3" spans="1:9" s="1077" customFormat="1" ht="10.5" customHeight="1" x14ac:dyDescent="0.15">
      <c r="A3" s="2709" t="s">
        <v>1</v>
      </c>
      <c r="B3" s="2709"/>
      <c r="C3" s="2710"/>
      <c r="D3" s="1078" t="s">
        <v>1220</v>
      </c>
      <c r="E3" s="1079" t="s">
        <v>2</v>
      </c>
      <c r="F3" s="1079" t="s">
        <v>95</v>
      </c>
      <c r="G3" s="1079" t="s">
        <v>106</v>
      </c>
      <c r="H3" s="1079" t="s">
        <v>505</v>
      </c>
      <c r="I3" s="1080"/>
    </row>
    <row r="4" spans="1:9" s="1077" customFormat="1" ht="10.5" customHeight="1" x14ac:dyDescent="0.15">
      <c r="A4" s="1081"/>
      <c r="B4" s="1081"/>
      <c r="C4" s="1081"/>
      <c r="D4" s="1082"/>
      <c r="E4" s="1082"/>
      <c r="F4" s="1082"/>
      <c r="G4" s="1082"/>
      <c r="H4" s="1082"/>
      <c r="I4" s="1083"/>
    </row>
    <row r="5" spans="1:9" s="1077" customFormat="1" ht="10.5" customHeight="1" x14ac:dyDescent="0.15">
      <c r="A5" s="2706" t="s">
        <v>825</v>
      </c>
      <c r="B5" s="2706"/>
      <c r="C5" s="2707"/>
      <c r="D5" s="1084"/>
      <c r="E5" s="1085"/>
      <c r="F5" s="1085"/>
      <c r="G5" s="1085"/>
      <c r="H5" s="1085"/>
      <c r="I5" s="1086"/>
    </row>
    <row r="6" spans="1:9" s="1077" customFormat="1" ht="10.5" customHeight="1" x14ac:dyDescent="0.15">
      <c r="A6" s="1087"/>
      <c r="B6" s="2706" t="s">
        <v>826</v>
      </c>
      <c r="C6" s="2707"/>
      <c r="D6" s="1084"/>
      <c r="E6" s="1085"/>
      <c r="F6" s="1085"/>
      <c r="G6" s="1085"/>
      <c r="H6" s="1085"/>
      <c r="I6" s="1088"/>
    </row>
    <row r="7" spans="1:9" s="1077" customFormat="1" ht="10.5" customHeight="1" x14ac:dyDescent="0.15">
      <c r="A7" s="1089"/>
      <c r="B7" s="1089"/>
      <c r="C7" s="1090" t="s">
        <v>827</v>
      </c>
      <c r="D7" s="1971">
        <v>121752</v>
      </c>
      <c r="E7" s="1807">
        <v>119163</v>
      </c>
      <c r="F7" s="1091">
        <v>108579</v>
      </c>
      <c r="G7" s="1091">
        <v>100788</v>
      </c>
      <c r="H7" s="1091">
        <v>95072</v>
      </c>
      <c r="I7" s="1088"/>
    </row>
    <row r="8" spans="1:9" s="1077" customFormat="1" ht="10.5" customHeight="1" x14ac:dyDescent="0.15">
      <c r="A8" s="1089"/>
      <c r="B8" s="1089"/>
      <c r="C8" s="1090" t="s">
        <v>828</v>
      </c>
      <c r="D8" s="1971">
        <v>38611</v>
      </c>
      <c r="E8" s="1807">
        <v>38792</v>
      </c>
      <c r="F8" s="1092">
        <v>36685</v>
      </c>
      <c r="G8" s="1092">
        <v>37989</v>
      </c>
      <c r="H8" s="1092">
        <v>37449</v>
      </c>
      <c r="I8" s="1088"/>
    </row>
    <row r="9" spans="1:9" s="1077" customFormat="1" ht="10.5" customHeight="1" x14ac:dyDescent="0.15">
      <c r="A9" s="1089"/>
      <c r="B9" s="1089"/>
      <c r="C9" s="1090" t="s">
        <v>829</v>
      </c>
      <c r="D9" s="1971">
        <v>7018</v>
      </c>
      <c r="E9" s="1807">
        <v>6287</v>
      </c>
      <c r="F9" s="1092">
        <v>7436</v>
      </c>
      <c r="G9" s="1092">
        <v>7364</v>
      </c>
      <c r="H9" s="1092">
        <v>6582</v>
      </c>
      <c r="I9" s="1088"/>
    </row>
    <row r="10" spans="1:9" s="1077" customFormat="1" ht="10.5" customHeight="1" x14ac:dyDescent="0.15">
      <c r="A10" s="1089"/>
      <c r="B10" s="1089"/>
      <c r="C10" s="1090" t="s">
        <v>830</v>
      </c>
      <c r="D10" s="1971">
        <v>57376</v>
      </c>
      <c r="E10" s="1807">
        <v>59241</v>
      </c>
      <c r="F10" s="1092">
        <v>60324</v>
      </c>
      <c r="G10" s="1092">
        <v>57217</v>
      </c>
      <c r="H10" s="1092">
        <v>59687</v>
      </c>
      <c r="I10" s="1088"/>
    </row>
    <row r="11" spans="1:9" s="1077" customFormat="1" ht="10.5" customHeight="1" x14ac:dyDescent="0.15">
      <c r="A11" s="1089"/>
      <c r="B11" s="1089"/>
      <c r="C11" s="1090" t="s">
        <v>831</v>
      </c>
      <c r="D11" s="1971">
        <v>12629</v>
      </c>
      <c r="E11" s="1807">
        <v>12731</v>
      </c>
      <c r="F11" s="880">
        <v>11506</v>
      </c>
      <c r="G11" s="880">
        <v>10484</v>
      </c>
      <c r="H11" s="880">
        <v>9882</v>
      </c>
      <c r="I11" s="1088"/>
    </row>
    <row r="12" spans="1:9" s="1077" customFormat="1" ht="10.5" customHeight="1" x14ac:dyDescent="0.15">
      <c r="A12" s="1093"/>
      <c r="B12" s="1093"/>
      <c r="C12" s="1093"/>
      <c r="D12" s="1973">
        <f>SUM(D7:D11)</f>
        <v>237386</v>
      </c>
      <c r="E12" s="1808">
        <f>SUM(E7:E11)</f>
        <v>236214</v>
      </c>
      <c r="F12" s="1808">
        <f t="shared" ref="F12:H12" si="0">SUM(F7:F11)</f>
        <v>224530</v>
      </c>
      <c r="G12" s="1808">
        <f t="shared" si="0"/>
        <v>213842</v>
      </c>
      <c r="H12" s="1808">
        <f t="shared" si="0"/>
        <v>208672</v>
      </c>
      <c r="I12" s="1094"/>
    </row>
    <row r="13" spans="1:9" s="1077" customFormat="1" ht="10.5" customHeight="1" x14ac:dyDescent="0.15">
      <c r="A13" s="1087"/>
      <c r="B13" s="2706" t="s">
        <v>832</v>
      </c>
      <c r="C13" s="2707"/>
      <c r="D13" s="1972"/>
      <c r="E13" s="1809"/>
      <c r="F13" s="880"/>
      <c r="G13" s="880"/>
      <c r="H13" s="880"/>
      <c r="I13" s="1088"/>
    </row>
    <row r="14" spans="1:9" s="1077" customFormat="1" ht="10.5" customHeight="1" x14ac:dyDescent="0.15">
      <c r="A14" s="1089"/>
      <c r="B14" s="1089"/>
      <c r="C14" s="1090" t="s">
        <v>827</v>
      </c>
      <c r="D14" s="1971">
        <v>39223</v>
      </c>
      <c r="E14" s="1807">
        <v>38016</v>
      </c>
      <c r="F14" s="1092">
        <v>33452</v>
      </c>
      <c r="G14" s="1092">
        <v>35190</v>
      </c>
      <c r="H14" s="1092">
        <v>41594</v>
      </c>
      <c r="I14" s="1088"/>
    </row>
    <row r="15" spans="1:9" s="1077" customFormat="1" ht="10.5" customHeight="1" x14ac:dyDescent="0.15">
      <c r="A15" s="1089"/>
      <c r="B15" s="1089"/>
      <c r="C15" s="1090" t="s">
        <v>828</v>
      </c>
      <c r="D15" s="1971">
        <v>9639</v>
      </c>
      <c r="E15" s="1807">
        <v>8823</v>
      </c>
      <c r="F15" s="1092">
        <v>8424</v>
      </c>
      <c r="G15" s="1092">
        <v>8992</v>
      </c>
      <c r="H15" s="1092">
        <v>8413</v>
      </c>
      <c r="I15" s="1088"/>
    </row>
    <row r="16" spans="1:9" s="1077" customFormat="1" ht="10.5" customHeight="1" x14ac:dyDescent="0.15">
      <c r="A16" s="1089"/>
      <c r="B16" s="1089"/>
      <c r="C16" s="1090" t="s">
        <v>829</v>
      </c>
      <c r="D16" s="1971">
        <v>3288</v>
      </c>
      <c r="E16" s="1807">
        <v>3695</v>
      </c>
      <c r="F16" s="1092">
        <v>3800</v>
      </c>
      <c r="G16" s="1092">
        <v>2961</v>
      </c>
      <c r="H16" s="1092">
        <v>3521</v>
      </c>
      <c r="I16" s="1088"/>
    </row>
    <row r="17" spans="1:9" s="1077" customFormat="1" ht="10.5" customHeight="1" x14ac:dyDescent="0.15">
      <c r="A17" s="1089"/>
      <c r="B17" s="1089"/>
      <c r="C17" s="1090" t="s">
        <v>830</v>
      </c>
      <c r="D17" s="1971">
        <v>12901</v>
      </c>
      <c r="E17" s="1807">
        <v>11698</v>
      </c>
      <c r="F17" s="1092">
        <v>12016</v>
      </c>
      <c r="G17" s="1092">
        <v>14570</v>
      </c>
      <c r="H17" s="1092">
        <v>16190</v>
      </c>
      <c r="I17" s="1088"/>
    </row>
    <row r="18" spans="1:9" s="1077" customFormat="1" ht="10.5" customHeight="1" x14ac:dyDescent="0.15">
      <c r="A18" s="1089"/>
      <c r="B18" s="1089"/>
      <c r="C18" s="1090" t="s">
        <v>831</v>
      </c>
      <c r="D18" s="1971">
        <v>6742</v>
      </c>
      <c r="E18" s="1807">
        <v>6654</v>
      </c>
      <c r="F18" s="880">
        <v>6189</v>
      </c>
      <c r="G18" s="880">
        <v>6198</v>
      </c>
      <c r="H18" s="880">
        <v>5919</v>
      </c>
      <c r="I18" s="1088"/>
    </row>
    <row r="19" spans="1:9" s="1077" customFormat="1" ht="10.5" customHeight="1" x14ac:dyDescent="0.15">
      <c r="A19" s="1095"/>
      <c r="B19" s="1095"/>
      <c r="C19" s="1096"/>
      <c r="D19" s="1973">
        <f>SUM(D14:D18)</f>
        <v>71793</v>
      </c>
      <c r="E19" s="1808">
        <f>SUM(E14:E18)</f>
        <v>68886</v>
      </c>
      <c r="F19" s="1808">
        <f t="shared" ref="F19:H19" si="1">SUM(F14:F18)</f>
        <v>63881</v>
      </c>
      <c r="G19" s="1808">
        <f t="shared" si="1"/>
        <v>67911</v>
      </c>
      <c r="H19" s="1808">
        <f t="shared" si="1"/>
        <v>75637</v>
      </c>
      <c r="I19" s="1094"/>
    </row>
    <row r="20" spans="1:9" s="1077" customFormat="1" ht="10.5" customHeight="1" x14ac:dyDescent="0.15">
      <c r="A20" s="1087"/>
      <c r="B20" s="2706" t="s">
        <v>833</v>
      </c>
      <c r="C20" s="2707"/>
      <c r="D20" s="1972"/>
      <c r="E20" s="1809"/>
      <c r="F20" s="880"/>
      <c r="G20" s="880"/>
      <c r="H20" s="880"/>
      <c r="I20" s="1088"/>
    </row>
    <row r="21" spans="1:9" s="1077" customFormat="1" ht="10.5" customHeight="1" x14ac:dyDescent="0.15">
      <c r="A21" s="1089"/>
      <c r="B21" s="1089"/>
      <c r="C21" s="1090" t="s">
        <v>827</v>
      </c>
      <c r="D21" s="1971">
        <v>5596</v>
      </c>
      <c r="E21" s="1807">
        <v>5352</v>
      </c>
      <c r="F21" s="1092">
        <v>5540</v>
      </c>
      <c r="G21" s="1092">
        <v>6278</v>
      </c>
      <c r="H21" s="1092">
        <v>6217</v>
      </c>
      <c r="I21" s="1088"/>
    </row>
    <row r="22" spans="1:9" s="1077" customFormat="1" ht="10.5" customHeight="1" x14ac:dyDescent="0.15">
      <c r="A22" s="1089"/>
      <c r="B22" s="1089"/>
      <c r="C22" s="1090" t="s">
        <v>828</v>
      </c>
      <c r="D22" s="1971">
        <v>2466</v>
      </c>
      <c r="E22" s="1807">
        <v>2433</v>
      </c>
      <c r="F22" s="1092">
        <v>2291</v>
      </c>
      <c r="G22" s="1092">
        <v>2272</v>
      </c>
      <c r="H22" s="1092">
        <v>2296</v>
      </c>
      <c r="I22" s="1088"/>
    </row>
    <row r="23" spans="1:9" s="1077" customFormat="1" ht="10.5" customHeight="1" x14ac:dyDescent="0.15">
      <c r="A23" s="1089"/>
      <c r="B23" s="1089"/>
      <c r="C23" s="1090" t="s">
        <v>829</v>
      </c>
      <c r="D23" s="1971">
        <v>689</v>
      </c>
      <c r="E23" s="1807">
        <v>900</v>
      </c>
      <c r="F23" s="1092">
        <v>811</v>
      </c>
      <c r="G23" s="1092">
        <v>1014</v>
      </c>
      <c r="H23" s="1092">
        <v>906</v>
      </c>
      <c r="I23" s="1088"/>
    </row>
    <row r="24" spans="1:9" s="1077" customFormat="1" ht="10.5" customHeight="1" x14ac:dyDescent="0.15">
      <c r="A24" s="1089"/>
      <c r="B24" s="1089"/>
      <c r="C24" s="1090" t="s">
        <v>830</v>
      </c>
      <c r="D24" s="1971">
        <v>6182</v>
      </c>
      <c r="E24" s="1807">
        <v>9077</v>
      </c>
      <c r="F24" s="1092">
        <v>7905</v>
      </c>
      <c r="G24" s="1092">
        <v>8175</v>
      </c>
      <c r="H24" s="1092">
        <v>6580</v>
      </c>
      <c r="I24" s="1088"/>
    </row>
    <row r="25" spans="1:9" s="1077" customFormat="1" ht="10.5" customHeight="1" x14ac:dyDescent="0.15">
      <c r="A25" s="1089"/>
      <c r="B25" s="1089"/>
      <c r="C25" s="1090" t="s">
        <v>831</v>
      </c>
      <c r="D25" s="1971">
        <v>4986</v>
      </c>
      <c r="E25" s="1807">
        <v>4505</v>
      </c>
      <c r="F25" s="880">
        <v>3845</v>
      </c>
      <c r="G25" s="880">
        <v>3516</v>
      </c>
      <c r="H25" s="880">
        <v>3169</v>
      </c>
      <c r="I25" s="1088"/>
    </row>
    <row r="26" spans="1:9" s="1077" customFormat="1" ht="10.5" customHeight="1" x14ac:dyDescent="0.15">
      <c r="A26" s="1093"/>
      <c r="B26" s="1093"/>
      <c r="C26" s="1096"/>
      <c r="D26" s="1973">
        <f>SUM(D21:D25)</f>
        <v>19919</v>
      </c>
      <c r="E26" s="1808">
        <f>SUM(E21:E25)</f>
        <v>22267</v>
      </c>
      <c r="F26" s="1808">
        <f t="shared" ref="F26:H26" si="2">SUM(F21:F25)</f>
        <v>20392</v>
      </c>
      <c r="G26" s="1808">
        <f t="shared" si="2"/>
        <v>21255</v>
      </c>
      <c r="H26" s="1808">
        <f t="shared" si="2"/>
        <v>19168</v>
      </c>
      <c r="I26" s="1094"/>
    </row>
    <row r="27" spans="1:9" s="1077" customFormat="1" ht="10.5" customHeight="1" x14ac:dyDescent="0.15">
      <c r="A27" s="1087"/>
      <c r="B27" s="2706" t="s">
        <v>834</v>
      </c>
      <c r="C27" s="2707"/>
      <c r="D27" s="1972"/>
      <c r="E27" s="1809"/>
      <c r="F27" s="880"/>
      <c r="G27" s="880"/>
      <c r="H27" s="880"/>
      <c r="I27" s="1088"/>
    </row>
    <row r="28" spans="1:9" s="1077" customFormat="1" ht="10.5" customHeight="1" x14ac:dyDescent="0.15">
      <c r="A28" s="1089"/>
      <c r="B28" s="1089"/>
      <c r="C28" s="1090" t="s">
        <v>827</v>
      </c>
      <c r="D28" s="1971">
        <v>10030</v>
      </c>
      <c r="E28" s="1807">
        <v>10358</v>
      </c>
      <c r="F28" s="1092">
        <v>10325</v>
      </c>
      <c r="G28" s="1092">
        <v>9043</v>
      </c>
      <c r="H28" s="1092">
        <v>9080</v>
      </c>
      <c r="I28" s="1088"/>
    </row>
    <row r="29" spans="1:9" s="1077" customFormat="1" ht="10.5" customHeight="1" x14ac:dyDescent="0.15">
      <c r="A29" s="1089"/>
      <c r="B29" s="1089"/>
      <c r="C29" s="1090" t="s">
        <v>828</v>
      </c>
      <c r="D29" s="1971">
        <v>1320</v>
      </c>
      <c r="E29" s="1807">
        <v>1332</v>
      </c>
      <c r="F29" s="1092">
        <v>1404</v>
      </c>
      <c r="G29" s="1092">
        <v>1544</v>
      </c>
      <c r="H29" s="1092">
        <v>1370</v>
      </c>
      <c r="I29" s="1088"/>
    </row>
    <row r="30" spans="1:9" s="1077" customFormat="1" ht="10.5" customHeight="1" x14ac:dyDescent="0.15">
      <c r="A30" s="1089"/>
      <c r="B30" s="1089"/>
      <c r="C30" s="1090" t="s">
        <v>829</v>
      </c>
      <c r="D30" s="1971">
        <v>1109</v>
      </c>
      <c r="E30" s="1807">
        <v>1019</v>
      </c>
      <c r="F30" s="1092">
        <v>970</v>
      </c>
      <c r="G30" s="1092">
        <v>1052</v>
      </c>
      <c r="H30" s="1092">
        <v>1064</v>
      </c>
      <c r="I30" s="1088"/>
    </row>
    <row r="31" spans="1:9" s="1077" customFormat="1" ht="10.5" customHeight="1" x14ac:dyDescent="0.15">
      <c r="A31" s="1089"/>
      <c r="B31" s="1089"/>
      <c r="C31" s="1090" t="s">
        <v>830</v>
      </c>
      <c r="D31" s="1971">
        <v>875</v>
      </c>
      <c r="E31" s="1807">
        <v>678</v>
      </c>
      <c r="F31" s="1092">
        <v>667</v>
      </c>
      <c r="G31" s="1092">
        <v>540</v>
      </c>
      <c r="H31" s="1092">
        <v>523</v>
      </c>
      <c r="I31" s="1088"/>
    </row>
    <row r="32" spans="1:9" s="1077" customFormat="1" ht="10.5" customHeight="1" x14ac:dyDescent="0.15">
      <c r="A32" s="1089"/>
      <c r="B32" s="1089"/>
      <c r="C32" s="1090" t="s">
        <v>831</v>
      </c>
      <c r="D32" s="1971">
        <v>2401</v>
      </c>
      <c r="E32" s="1807">
        <v>2223</v>
      </c>
      <c r="F32" s="880">
        <v>1999</v>
      </c>
      <c r="G32" s="880">
        <v>1423</v>
      </c>
      <c r="H32" s="880">
        <v>1362</v>
      </c>
      <c r="I32" s="1088"/>
    </row>
    <row r="33" spans="1:9" s="1077" customFormat="1" ht="10.5" customHeight="1" x14ac:dyDescent="0.15">
      <c r="A33" s="1097"/>
      <c r="B33" s="1098"/>
      <c r="C33" s="1098"/>
      <c r="D33" s="1973">
        <f>SUM(D28:D32)</f>
        <v>15735</v>
      </c>
      <c r="E33" s="1808">
        <f>SUM(E28:E32)</f>
        <v>15610</v>
      </c>
      <c r="F33" s="1808">
        <f t="shared" ref="F33:H33" si="3">SUM(F28:F32)</f>
        <v>15365</v>
      </c>
      <c r="G33" s="1808">
        <f t="shared" si="3"/>
        <v>13602</v>
      </c>
      <c r="H33" s="1808">
        <f t="shared" si="3"/>
        <v>13399</v>
      </c>
      <c r="I33" s="1094"/>
    </row>
    <row r="34" spans="1:9" s="1077" customFormat="1" ht="10.5" customHeight="1" x14ac:dyDescent="0.15">
      <c r="A34" s="1099"/>
      <c r="B34" s="1099"/>
      <c r="C34" s="1099"/>
      <c r="D34" s="2013">
        <f>D33+D26+D19+D12</f>
        <v>344833</v>
      </c>
      <c r="E34" s="1810">
        <f>E33+E26+E19+E12</f>
        <v>342977</v>
      </c>
      <c r="F34" s="1810">
        <f t="shared" ref="F34:H34" si="4">F33+F26+F19+F12</f>
        <v>324168</v>
      </c>
      <c r="G34" s="1810">
        <f t="shared" si="4"/>
        <v>316610</v>
      </c>
      <c r="H34" s="1810">
        <f t="shared" si="4"/>
        <v>316876</v>
      </c>
      <c r="I34" s="1100"/>
    </row>
    <row r="35" spans="1:9" s="1077" customFormat="1" ht="8.25" customHeight="1" x14ac:dyDescent="0.15">
      <c r="A35" s="2711"/>
      <c r="B35" s="2711"/>
      <c r="C35" s="2711"/>
      <c r="D35" s="2711"/>
      <c r="E35" s="2711"/>
      <c r="F35" s="2711"/>
      <c r="G35" s="2711"/>
      <c r="H35" s="2711"/>
      <c r="I35" s="2711"/>
    </row>
    <row r="36" spans="1:9" s="1101" customFormat="1" ht="10.5" customHeight="1" x14ac:dyDescent="0.15">
      <c r="A36" s="1102" t="s">
        <v>72</v>
      </c>
      <c r="B36" s="2708" t="s">
        <v>835</v>
      </c>
      <c r="C36" s="2708"/>
      <c r="D36" s="2708"/>
      <c r="E36" s="2708"/>
      <c r="F36" s="2708"/>
      <c r="G36" s="2708"/>
      <c r="H36" s="2708"/>
      <c r="I36" s="2708"/>
    </row>
  </sheetData>
  <sheetProtection selectLockedCells="1"/>
  <mergeCells count="9">
    <mergeCell ref="B27:C27"/>
    <mergeCell ref="B36:I36"/>
    <mergeCell ref="A1:I1"/>
    <mergeCell ref="A3:C3"/>
    <mergeCell ref="A5:C5"/>
    <mergeCell ref="B6:C6"/>
    <mergeCell ref="B13:C13"/>
    <mergeCell ref="B20:C20"/>
    <mergeCell ref="A35:I35"/>
  </mergeCells>
  <pageMargins left="0.5" right="0.5" top="0.5" bottom="0.5" header="0.3" footer="0.3"/>
  <pageSetup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zoomScaleSheetLayoutView="100" workbookViewId="0">
      <selection activeCell="C7" sqref="C7:C44"/>
    </sheetView>
  </sheetViews>
  <sheetFormatPr defaultColWidth="9.140625" defaultRowHeight="15" x14ac:dyDescent="0.25"/>
  <cols>
    <col min="1" max="1" width="2.140625" style="1103" customWidth="1"/>
    <col min="2" max="2" width="86.5703125" style="1103" customWidth="1"/>
    <col min="3" max="3" width="10.5703125" style="1141" customWidth="1"/>
    <col min="4" max="4" width="8.5703125" style="1142" customWidth="1"/>
    <col min="5" max="7" width="8.5703125" style="1143" customWidth="1"/>
    <col min="8" max="8" width="1.28515625" style="1105" customWidth="1"/>
    <col min="9" max="9" width="9.140625" style="1105" customWidth="1"/>
    <col min="10" max="10" width="9.140625" style="1103" customWidth="1"/>
    <col min="11" max="11" width="9.140625" style="1106" customWidth="1"/>
    <col min="12" max="12" width="9.140625" style="1103" customWidth="1"/>
    <col min="13" max="16384" width="9.140625" style="1103"/>
  </cols>
  <sheetData>
    <row r="1" spans="1:8" ht="15" customHeight="1" x14ac:dyDescent="0.25">
      <c r="A1" s="2688" t="s">
        <v>836</v>
      </c>
      <c r="B1" s="2688"/>
      <c r="C1" s="2688"/>
      <c r="D1" s="2688"/>
      <c r="E1" s="2688"/>
      <c r="F1" s="2688"/>
      <c r="G1" s="2688"/>
      <c r="H1" s="2688"/>
    </row>
    <row r="2" spans="1:8" ht="5.25" customHeight="1" x14ac:dyDescent="0.25">
      <c r="A2" s="1074"/>
      <c r="B2" s="1074"/>
      <c r="C2" s="1109"/>
      <c r="D2" s="1109"/>
      <c r="E2" s="1110"/>
      <c r="F2" s="1110"/>
      <c r="G2" s="1110"/>
      <c r="H2" s="1111"/>
    </row>
    <row r="3" spans="1:8" s="1112" customFormat="1" ht="9.9499999999999993" customHeight="1" x14ac:dyDescent="0.15">
      <c r="A3" s="2714" t="s">
        <v>1</v>
      </c>
      <c r="B3" s="2714"/>
      <c r="C3" s="1113" t="s">
        <v>1220</v>
      </c>
      <c r="D3" s="1114" t="s">
        <v>2</v>
      </c>
      <c r="E3" s="1114" t="s">
        <v>95</v>
      </c>
      <c r="F3" s="1114" t="s">
        <v>106</v>
      </c>
      <c r="G3" s="1114" t="s">
        <v>505</v>
      </c>
      <c r="H3" s="1115"/>
    </row>
    <row r="4" spans="1:8" s="1112" customFormat="1" ht="9.9499999999999993" customHeight="1" x14ac:dyDescent="0.15">
      <c r="A4" s="1081"/>
      <c r="B4" s="1081"/>
      <c r="C4" s="1116"/>
      <c r="D4" s="1116"/>
      <c r="E4" s="1116"/>
      <c r="F4" s="1116"/>
      <c r="G4" s="1116"/>
      <c r="H4" s="1117"/>
    </row>
    <row r="5" spans="1:8" s="1112" customFormat="1" ht="9.9499999999999993" customHeight="1" x14ac:dyDescent="0.15">
      <c r="A5" s="2706" t="s">
        <v>249</v>
      </c>
      <c r="B5" s="2706"/>
      <c r="C5" s="1118"/>
      <c r="D5" s="1119"/>
      <c r="E5" s="1119"/>
      <c r="F5" s="1119"/>
      <c r="G5" s="1119"/>
      <c r="H5" s="1120"/>
    </row>
    <row r="6" spans="1:8" s="1112" customFormat="1" ht="9.9499999999999993" customHeight="1" x14ac:dyDescent="0.15">
      <c r="A6" s="2706" t="s">
        <v>250</v>
      </c>
      <c r="B6" s="2706"/>
      <c r="C6" s="1121"/>
      <c r="D6" s="1811"/>
      <c r="E6" s="1122"/>
      <c r="F6" s="1122"/>
      <c r="G6" s="1122"/>
      <c r="H6" s="1123"/>
    </row>
    <row r="7" spans="1:8" s="1112" customFormat="1" ht="9.9499999999999993" customHeight="1" x14ac:dyDescent="0.15">
      <c r="A7" s="1090"/>
      <c r="B7" s="1124" t="s">
        <v>1138</v>
      </c>
      <c r="C7" s="2083">
        <v>66886</v>
      </c>
      <c r="D7" s="1812">
        <v>65398</v>
      </c>
      <c r="E7" s="1125">
        <v>63818</v>
      </c>
      <c r="F7" s="1125">
        <v>64031</v>
      </c>
      <c r="G7" s="1125">
        <v>63506</v>
      </c>
      <c r="H7" s="1126"/>
    </row>
    <row r="8" spans="1:8" s="1112" customFormat="1" ht="9.9499999999999993" customHeight="1" x14ac:dyDescent="0.15">
      <c r="A8" s="1090"/>
      <c r="B8" s="1124" t="s">
        <v>837</v>
      </c>
      <c r="C8" s="2083">
        <v>59096</v>
      </c>
      <c r="D8" s="1812">
        <v>59614</v>
      </c>
      <c r="E8" s="1125">
        <v>53414</v>
      </c>
      <c r="F8" s="1125">
        <v>53240</v>
      </c>
      <c r="G8" s="1125">
        <v>53430</v>
      </c>
      <c r="H8" s="1126"/>
    </row>
    <row r="9" spans="1:8" s="1112" customFormat="1" ht="9.9499999999999993" customHeight="1" x14ac:dyDescent="0.15">
      <c r="A9" s="1090"/>
      <c r="B9" s="1124" t="s">
        <v>838</v>
      </c>
      <c r="C9" s="2083">
        <v>45812</v>
      </c>
      <c r="D9" s="1812">
        <v>44715</v>
      </c>
      <c r="E9" s="1125">
        <v>45181</v>
      </c>
      <c r="F9" s="1125">
        <v>41327</v>
      </c>
      <c r="G9" s="1125">
        <v>39054</v>
      </c>
      <c r="H9" s="1126"/>
    </row>
    <row r="10" spans="1:8" s="1112" customFormat="1" ht="9.9499999999999993" customHeight="1" x14ac:dyDescent="0.15">
      <c r="A10" s="1090"/>
      <c r="B10" s="1124" t="s">
        <v>839</v>
      </c>
      <c r="C10" s="2083">
        <v>2626</v>
      </c>
      <c r="D10" s="1812">
        <v>2408</v>
      </c>
      <c r="E10" s="1127">
        <v>2214</v>
      </c>
      <c r="F10" s="1127">
        <v>1599</v>
      </c>
      <c r="G10" s="1127">
        <v>1793</v>
      </c>
      <c r="H10" s="1126"/>
    </row>
    <row r="11" spans="1:8" s="1112" customFormat="1" ht="9.9499999999999993" customHeight="1" x14ac:dyDescent="0.15">
      <c r="A11" s="1096"/>
      <c r="B11" s="1096"/>
      <c r="C11" s="2084">
        <f>SUM(C7:C10)</f>
        <v>174420</v>
      </c>
      <c r="D11" s="1813">
        <f>SUM(D7:D10)</f>
        <v>172135</v>
      </c>
      <c r="E11" s="1813">
        <f t="shared" ref="E11:G11" si="0">SUM(E7:E10)</f>
        <v>164627</v>
      </c>
      <c r="F11" s="1813">
        <f t="shared" si="0"/>
        <v>160197</v>
      </c>
      <c r="G11" s="1813">
        <f t="shared" si="0"/>
        <v>157783</v>
      </c>
      <c r="H11" s="1128"/>
    </row>
    <row r="12" spans="1:8" s="1112" customFormat="1" ht="9.9499999999999993" customHeight="1" x14ac:dyDescent="0.15">
      <c r="A12" s="2706" t="s">
        <v>840</v>
      </c>
      <c r="B12" s="2706"/>
      <c r="C12" s="1121"/>
      <c r="D12" s="1811"/>
      <c r="E12" s="1127"/>
      <c r="F12" s="1127"/>
      <c r="G12" s="1127"/>
      <c r="H12" s="1126"/>
    </row>
    <row r="13" spans="1:8" s="1112" customFormat="1" ht="9.9499999999999993" customHeight="1" x14ac:dyDescent="0.15">
      <c r="A13" s="1129"/>
      <c r="B13" s="1124" t="s">
        <v>1138</v>
      </c>
      <c r="C13" s="2083">
        <v>14448</v>
      </c>
      <c r="D13" s="1812">
        <v>11569</v>
      </c>
      <c r="E13" s="1130">
        <v>11804</v>
      </c>
      <c r="F13" s="1130">
        <v>14672</v>
      </c>
      <c r="G13" s="1130">
        <v>17429</v>
      </c>
      <c r="H13" s="1126"/>
    </row>
    <row r="14" spans="1:8" s="1112" customFormat="1" ht="9.9499999999999993" customHeight="1" x14ac:dyDescent="0.15">
      <c r="A14" s="1129"/>
      <c r="B14" s="1124" t="s">
        <v>837</v>
      </c>
      <c r="C14" s="2083">
        <v>22181</v>
      </c>
      <c r="D14" s="1812">
        <v>21689</v>
      </c>
      <c r="E14" s="1130">
        <v>21009</v>
      </c>
      <c r="F14" s="1130">
        <v>17739</v>
      </c>
      <c r="G14" s="1130">
        <v>20028</v>
      </c>
      <c r="H14" s="1126"/>
    </row>
    <row r="15" spans="1:8" s="1112" customFormat="1" ht="9.9499999999999993" customHeight="1" x14ac:dyDescent="0.15">
      <c r="A15" s="1129"/>
      <c r="B15" s="1124" t="s">
        <v>838</v>
      </c>
      <c r="C15" s="2083">
        <v>42410</v>
      </c>
      <c r="D15" s="1812">
        <v>43827</v>
      </c>
      <c r="E15" s="1130">
        <v>31012</v>
      </c>
      <c r="F15" s="1130">
        <v>29981</v>
      </c>
      <c r="G15" s="1130">
        <v>26314</v>
      </c>
      <c r="H15" s="1126"/>
    </row>
    <row r="16" spans="1:8" s="1112" customFormat="1" ht="9.9499999999999993" customHeight="1" x14ac:dyDescent="0.15">
      <c r="A16" s="1129"/>
      <c r="B16" s="1124" t="s">
        <v>839</v>
      </c>
      <c r="C16" s="2083">
        <v>1098</v>
      </c>
      <c r="D16" s="1812">
        <v>946</v>
      </c>
      <c r="E16" s="1127">
        <v>1143</v>
      </c>
      <c r="F16" s="1127">
        <v>1283</v>
      </c>
      <c r="G16" s="1127">
        <v>1160</v>
      </c>
      <c r="H16" s="1126"/>
    </row>
    <row r="17" spans="1:8" s="1112" customFormat="1" ht="9.9499999999999993" customHeight="1" x14ac:dyDescent="0.15">
      <c r="A17" s="1131"/>
      <c r="B17" s="1096"/>
      <c r="C17" s="2084">
        <f>SUM(C13:C16)</f>
        <v>80137</v>
      </c>
      <c r="D17" s="1813">
        <f>SUM(D13:D16)</f>
        <v>78031</v>
      </c>
      <c r="E17" s="1813">
        <f t="shared" ref="E17:G17" si="1">SUM(E13:E16)</f>
        <v>64968</v>
      </c>
      <c r="F17" s="1813">
        <f t="shared" si="1"/>
        <v>63675</v>
      </c>
      <c r="G17" s="1813">
        <f t="shared" si="1"/>
        <v>64931</v>
      </c>
      <c r="H17" s="1128"/>
    </row>
    <row r="18" spans="1:8" s="1112" customFormat="1" ht="9.9499999999999993" customHeight="1" x14ac:dyDescent="0.15">
      <c r="A18" s="2706" t="s">
        <v>191</v>
      </c>
      <c r="B18" s="2706"/>
      <c r="C18" s="1121"/>
      <c r="D18" s="1811"/>
      <c r="E18" s="1127"/>
      <c r="F18" s="1127"/>
      <c r="G18" s="1127"/>
      <c r="H18" s="1126"/>
    </row>
    <row r="19" spans="1:8" s="1112" customFormat="1" ht="9.9499999999999993" customHeight="1" x14ac:dyDescent="0.15">
      <c r="A19" s="1129"/>
      <c r="B19" s="1124" t="s">
        <v>1138</v>
      </c>
      <c r="C19" s="2083">
        <v>74672</v>
      </c>
      <c r="D19" s="1812">
        <v>78138</v>
      </c>
      <c r="E19" s="1130">
        <v>78456</v>
      </c>
      <c r="F19" s="1130">
        <v>75868</v>
      </c>
      <c r="G19" s="1130">
        <v>77489</v>
      </c>
      <c r="H19" s="1126"/>
    </row>
    <row r="20" spans="1:8" s="1112" customFormat="1" ht="9.9499999999999993" customHeight="1" x14ac:dyDescent="0.15">
      <c r="A20" s="1129"/>
      <c r="B20" s="1124" t="s">
        <v>837</v>
      </c>
      <c r="C20" s="2083">
        <v>13628</v>
      </c>
      <c r="D20" s="1812">
        <v>12311</v>
      </c>
      <c r="E20" s="1130">
        <v>12887</v>
      </c>
      <c r="F20" s="1130">
        <v>13518</v>
      </c>
      <c r="G20" s="1130">
        <v>13637</v>
      </c>
      <c r="H20" s="1126"/>
    </row>
    <row r="21" spans="1:8" s="1112" customFormat="1" ht="9.9499999999999993" customHeight="1" x14ac:dyDescent="0.15">
      <c r="A21" s="1129"/>
      <c r="B21" s="1124" t="s">
        <v>838</v>
      </c>
      <c r="C21" s="2083">
        <v>1883</v>
      </c>
      <c r="D21" s="1812">
        <v>2038</v>
      </c>
      <c r="E21" s="1130">
        <v>2588</v>
      </c>
      <c r="F21" s="1130">
        <v>2800</v>
      </c>
      <c r="G21" s="1130">
        <v>2337</v>
      </c>
      <c r="H21" s="1126"/>
    </row>
    <row r="22" spans="1:8" s="1112" customFormat="1" ht="9.9499999999999993" customHeight="1" x14ac:dyDescent="0.15">
      <c r="A22" s="1129"/>
      <c r="B22" s="1124" t="s">
        <v>839</v>
      </c>
      <c r="C22" s="2083">
        <v>93</v>
      </c>
      <c r="D22" s="1812">
        <v>324</v>
      </c>
      <c r="E22" s="1127">
        <v>642</v>
      </c>
      <c r="F22" s="1127">
        <v>552</v>
      </c>
      <c r="G22" s="1127">
        <v>699</v>
      </c>
      <c r="H22" s="1126"/>
    </row>
    <row r="23" spans="1:8" s="1112" customFormat="1" ht="9.9499999999999993" customHeight="1" x14ac:dyDescent="0.15">
      <c r="A23" s="1132"/>
      <c r="B23" s="1093"/>
      <c r="C23" s="2084">
        <f>SUM(C19:C22)</f>
        <v>90276</v>
      </c>
      <c r="D23" s="1813">
        <f>SUM(D19:D22)</f>
        <v>92811</v>
      </c>
      <c r="E23" s="1813">
        <f t="shared" ref="E23:G23" si="2">SUM(E19:E22)</f>
        <v>94573</v>
      </c>
      <c r="F23" s="1813">
        <f t="shared" si="2"/>
        <v>92738</v>
      </c>
      <c r="G23" s="1813">
        <f t="shared" si="2"/>
        <v>94162</v>
      </c>
      <c r="H23" s="1128"/>
    </row>
    <row r="24" spans="1:8" s="1112" customFormat="1" ht="9.9499999999999993" customHeight="1" x14ac:dyDescent="0.15">
      <c r="A24" s="2712" t="s">
        <v>841</v>
      </c>
      <c r="B24" s="2712"/>
      <c r="C24" s="2085">
        <f>C23+C17+C11</f>
        <v>344833</v>
      </c>
      <c r="D24" s="1814">
        <f>D23+D17+D11</f>
        <v>342977</v>
      </c>
      <c r="E24" s="1814">
        <f t="shared" ref="E24:G24" si="3">E23+E17+E11</f>
        <v>324168</v>
      </c>
      <c r="F24" s="1814">
        <f t="shared" si="3"/>
        <v>316610</v>
      </c>
      <c r="G24" s="1814">
        <f t="shared" si="3"/>
        <v>316876</v>
      </c>
      <c r="H24" s="1133"/>
    </row>
    <row r="25" spans="1:8" s="1112" customFormat="1" ht="9.9499999999999993" customHeight="1" x14ac:dyDescent="0.15">
      <c r="A25" s="1093"/>
      <c r="B25" s="1093"/>
      <c r="C25" s="1121"/>
      <c r="D25" s="1811"/>
      <c r="E25" s="1127"/>
      <c r="F25" s="1127"/>
      <c r="G25" s="1127"/>
      <c r="H25" s="1126"/>
    </row>
    <row r="26" spans="1:8" s="1112" customFormat="1" ht="9.9499999999999993" customHeight="1" x14ac:dyDescent="0.15">
      <c r="A26" s="2706" t="s">
        <v>496</v>
      </c>
      <c r="B26" s="2706"/>
      <c r="C26" s="1121"/>
      <c r="D26" s="1811"/>
      <c r="E26" s="1122"/>
      <c r="F26" s="1122"/>
      <c r="G26" s="1122"/>
      <c r="H26" s="1123"/>
    </row>
    <row r="27" spans="1:8" s="1112" customFormat="1" ht="9.9499999999999993" customHeight="1" x14ac:dyDescent="0.15">
      <c r="A27" s="2706" t="s">
        <v>842</v>
      </c>
      <c r="B27" s="2706"/>
      <c r="C27" s="1121"/>
      <c r="D27" s="1811"/>
      <c r="E27" s="1122"/>
      <c r="F27" s="1122"/>
      <c r="G27" s="1122"/>
      <c r="H27" s="1123"/>
    </row>
    <row r="28" spans="1:8" s="1112" customFormat="1" ht="10.5" customHeight="1" x14ac:dyDescent="0.15">
      <c r="A28" s="1129"/>
      <c r="B28" s="1124" t="s">
        <v>1138</v>
      </c>
      <c r="C28" s="2083">
        <v>88545</v>
      </c>
      <c r="D28" s="1812">
        <v>85324</v>
      </c>
      <c r="E28" s="1125">
        <v>82810</v>
      </c>
      <c r="F28" s="1125">
        <v>82713</v>
      </c>
      <c r="G28" s="1125">
        <v>82326</v>
      </c>
      <c r="H28" s="1126"/>
    </row>
    <row r="29" spans="1:8" s="1112" customFormat="1" ht="9.9499999999999993" customHeight="1" x14ac:dyDescent="0.15">
      <c r="A29" s="1129"/>
      <c r="B29" s="1124" t="s">
        <v>837</v>
      </c>
      <c r="C29" s="2086">
        <v>97984</v>
      </c>
      <c r="D29" s="1815">
        <v>99571</v>
      </c>
      <c r="E29" s="1125">
        <v>103063</v>
      </c>
      <c r="F29" s="1125">
        <v>103552</v>
      </c>
      <c r="G29" s="1125">
        <v>102426</v>
      </c>
      <c r="H29" s="1126"/>
    </row>
    <row r="30" spans="1:8" s="1112" customFormat="1" ht="9.9499999999999993" customHeight="1" x14ac:dyDescent="0.15">
      <c r="A30" s="1129"/>
      <c r="B30" s="1124" t="s">
        <v>838</v>
      </c>
      <c r="C30" s="2083">
        <v>52732</v>
      </c>
      <c r="D30" s="1812">
        <v>54090</v>
      </c>
      <c r="E30" s="1125">
        <v>53464</v>
      </c>
      <c r="F30" s="1125">
        <v>55006</v>
      </c>
      <c r="G30" s="1125">
        <v>57981</v>
      </c>
      <c r="H30" s="1126"/>
    </row>
    <row r="31" spans="1:8" s="1112" customFormat="1" ht="9.9499999999999993" customHeight="1" x14ac:dyDescent="0.15">
      <c r="A31" s="1129"/>
      <c r="B31" s="1124" t="s">
        <v>839</v>
      </c>
      <c r="C31" s="2085">
        <v>3906</v>
      </c>
      <c r="D31" s="1814">
        <v>3691</v>
      </c>
      <c r="E31" s="1122">
        <v>3232</v>
      </c>
      <c r="F31" s="1122">
        <v>2802</v>
      </c>
      <c r="G31" s="1122">
        <v>2336</v>
      </c>
      <c r="H31" s="1126"/>
    </row>
    <row r="32" spans="1:8" s="1112" customFormat="1" ht="9.9499999999999993" customHeight="1" x14ac:dyDescent="0.15">
      <c r="A32" s="1096"/>
      <c r="B32" s="1096"/>
      <c r="C32" s="2084">
        <f>SUM(C28:C31)</f>
        <v>243167</v>
      </c>
      <c r="D32" s="1813">
        <f>SUM(D28:D31)</f>
        <v>242676</v>
      </c>
      <c r="E32" s="1813">
        <f t="shared" ref="E32:G32" si="4">SUM(E28:E31)</f>
        <v>242569</v>
      </c>
      <c r="F32" s="1813">
        <f t="shared" si="4"/>
        <v>244073</v>
      </c>
      <c r="G32" s="1813">
        <f t="shared" si="4"/>
        <v>245069</v>
      </c>
      <c r="H32" s="1128"/>
    </row>
    <row r="33" spans="1:8" s="1112" customFormat="1" ht="9.9499999999999993" customHeight="1" x14ac:dyDescent="0.15">
      <c r="A33" s="2706" t="s">
        <v>499</v>
      </c>
      <c r="B33" s="2706"/>
      <c r="C33" s="1121"/>
      <c r="D33" s="1811"/>
      <c r="E33" s="1122"/>
      <c r="F33" s="1122"/>
      <c r="G33" s="1122"/>
      <c r="H33" s="1123"/>
    </row>
    <row r="34" spans="1:8" s="1112" customFormat="1" ht="9.9499999999999993" customHeight="1" x14ac:dyDescent="0.15">
      <c r="A34" s="1129"/>
      <c r="B34" s="1124" t="s">
        <v>1138</v>
      </c>
      <c r="C34" s="2085">
        <v>68731</v>
      </c>
      <c r="D34" s="1814">
        <v>72916</v>
      </c>
      <c r="E34" s="1122">
        <v>71933</v>
      </c>
      <c r="F34" s="1122">
        <v>74582</v>
      </c>
      <c r="G34" s="1122">
        <v>73372</v>
      </c>
      <c r="H34" s="1126"/>
    </row>
    <row r="35" spans="1:8" s="1112" customFormat="1" ht="9.9499999999999993" customHeight="1" x14ac:dyDescent="0.15">
      <c r="A35" s="1096"/>
      <c r="B35" s="1096"/>
      <c r="C35" s="2084">
        <f>SUM(C34)</f>
        <v>68731</v>
      </c>
      <c r="D35" s="1813">
        <f>SUM(D34)</f>
        <v>72916</v>
      </c>
      <c r="E35" s="1813">
        <f t="shared" ref="E35:G35" si="5">SUM(E34)</f>
        <v>71933</v>
      </c>
      <c r="F35" s="1813">
        <f t="shared" si="5"/>
        <v>74582</v>
      </c>
      <c r="G35" s="1813">
        <f t="shared" si="5"/>
        <v>73372</v>
      </c>
      <c r="H35" s="1816"/>
    </row>
    <row r="36" spans="1:8" s="1112" customFormat="1" ht="9.9499999999999993" customHeight="1" x14ac:dyDescent="0.15">
      <c r="A36" s="2706" t="s">
        <v>843</v>
      </c>
      <c r="B36" s="2706"/>
      <c r="C36" s="1121"/>
      <c r="D36" s="1811"/>
      <c r="E36" s="1122"/>
      <c r="F36" s="1122"/>
      <c r="G36" s="1122"/>
      <c r="H36" s="1123"/>
    </row>
    <row r="37" spans="1:8" s="1112" customFormat="1" ht="9.9499999999999993" customHeight="1" x14ac:dyDescent="0.15">
      <c r="A37" s="1129"/>
      <c r="B37" s="1124" t="s">
        <v>1138</v>
      </c>
      <c r="C37" s="2083">
        <v>12296</v>
      </c>
      <c r="D37" s="1812">
        <v>12036</v>
      </c>
      <c r="E37" s="1125">
        <v>12100</v>
      </c>
      <c r="F37" s="1125">
        <v>12403</v>
      </c>
      <c r="G37" s="1125">
        <v>12416</v>
      </c>
      <c r="H37" s="1126"/>
    </row>
    <row r="38" spans="1:8" s="1112" customFormat="1" ht="9.9499999999999993" customHeight="1" x14ac:dyDescent="0.15">
      <c r="A38" s="1129"/>
      <c r="B38" s="1124" t="s">
        <v>837</v>
      </c>
      <c r="C38" s="2086">
        <v>273</v>
      </c>
      <c r="D38" s="1815">
        <v>288</v>
      </c>
      <c r="E38" s="1125">
        <v>236</v>
      </c>
      <c r="F38" s="1125">
        <v>212</v>
      </c>
      <c r="G38" s="1125">
        <v>186</v>
      </c>
      <c r="H38" s="1126"/>
    </row>
    <row r="39" spans="1:8" s="1112" customFormat="1" ht="9.9499999999999993" customHeight="1" x14ac:dyDescent="0.15">
      <c r="A39" s="1129"/>
      <c r="B39" s="1124" t="s">
        <v>838</v>
      </c>
      <c r="C39" s="2083">
        <v>1209</v>
      </c>
      <c r="D39" s="1812">
        <v>1002</v>
      </c>
      <c r="E39" s="1125">
        <v>836</v>
      </c>
      <c r="F39" s="1125">
        <v>703</v>
      </c>
      <c r="G39" s="1125">
        <v>552</v>
      </c>
      <c r="H39" s="1126"/>
    </row>
    <row r="40" spans="1:8" s="1112" customFormat="1" ht="9.9499999999999993" customHeight="1" x14ac:dyDescent="0.15">
      <c r="A40" s="1129"/>
      <c r="B40" s="1124" t="s">
        <v>839</v>
      </c>
      <c r="C40" s="2085">
        <v>1896</v>
      </c>
      <c r="D40" s="1814">
        <v>1677</v>
      </c>
      <c r="E40" s="1122">
        <v>1496</v>
      </c>
      <c r="F40" s="1122">
        <v>1395</v>
      </c>
      <c r="G40" s="1122">
        <v>1190</v>
      </c>
      <c r="H40" s="1126"/>
    </row>
    <row r="41" spans="1:8" s="1112" customFormat="1" ht="9.9499999999999993" customHeight="1" x14ac:dyDescent="0.15">
      <c r="A41" s="1131"/>
      <c r="B41" s="1096"/>
      <c r="C41" s="2084">
        <f>SUM(C37:C40)</f>
        <v>15674</v>
      </c>
      <c r="D41" s="1813">
        <f>SUM(D37:D40)</f>
        <v>15003</v>
      </c>
      <c r="E41" s="1813">
        <f t="shared" ref="E41:G41" si="6">SUM(E37:E40)</f>
        <v>14668</v>
      </c>
      <c r="F41" s="1813">
        <f t="shared" si="6"/>
        <v>14713</v>
      </c>
      <c r="G41" s="1813">
        <f t="shared" si="6"/>
        <v>14344</v>
      </c>
      <c r="H41" s="1128"/>
    </row>
    <row r="42" spans="1:8" s="1112" customFormat="1" ht="9.9499999999999993" customHeight="1" x14ac:dyDescent="0.15">
      <c r="A42" s="2712" t="s">
        <v>844</v>
      </c>
      <c r="B42" s="2712"/>
      <c r="C42" s="2085">
        <f>C41+C35+C32</f>
        <v>327572</v>
      </c>
      <c r="D42" s="1814">
        <f>D41+D35+D32</f>
        <v>330595</v>
      </c>
      <c r="E42" s="1814">
        <f t="shared" ref="E42:G42" si="7">E41+E35+E32</f>
        <v>329170</v>
      </c>
      <c r="F42" s="1814">
        <f t="shared" si="7"/>
        <v>333368</v>
      </c>
      <c r="G42" s="1814">
        <f t="shared" si="7"/>
        <v>332785</v>
      </c>
      <c r="H42" s="1133"/>
    </row>
    <row r="43" spans="1:8" s="1112" customFormat="1" ht="3" customHeight="1" x14ac:dyDescent="0.15">
      <c r="A43" s="1134"/>
      <c r="B43" s="1134"/>
      <c r="C43" s="1121"/>
      <c r="D43" s="1811"/>
      <c r="E43" s="1119"/>
      <c r="F43" s="1119"/>
      <c r="G43" s="1119"/>
      <c r="H43" s="1135"/>
    </row>
    <row r="44" spans="1:8" s="1112" customFormat="1" ht="9.9499999999999993" customHeight="1" x14ac:dyDescent="0.15">
      <c r="A44" s="2712" t="s">
        <v>845</v>
      </c>
      <c r="B44" s="2712"/>
      <c r="C44" s="2085">
        <f>C42+C24</f>
        <v>672405</v>
      </c>
      <c r="D44" s="1814">
        <f>D42+D24</f>
        <v>673572</v>
      </c>
      <c r="E44" s="1814">
        <f t="shared" ref="E44:G44" si="8">E42+E24</f>
        <v>653338</v>
      </c>
      <c r="F44" s="1814">
        <f t="shared" si="8"/>
        <v>649978</v>
      </c>
      <c r="G44" s="1814">
        <f t="shared" si="8"/>
        <v>649661</v>
      </c>
      <c r="H44" s="1133"/>
    </row>
    <row r="45" spans="1:8" ht="5.25" customHeight="1" x14ac:dyDescent="0.25">
      <c r="A45" s="1136"/>
      <c r="B45" s="1136"/>
      <c r="C45" s="1137"/>
      <c r="D45" s="1137"/>
      <c r="E45" s="1138"/>
      <c r="F45" s="1138"/>
      <c r="G45" s="1138"/>
      <c r="H45" s="1139"/>
    </row>
    <row r="46" spans="1:8" s="1101" customFormat="1" ht="7.5" customHeight="1" x14ac:dyDescent="0.15">
      <c r="A46" s="1140" t="s">
        <v>72</v>
      </c>
      <c r="B46" s="2713" t="s">
        <v>846</v>
      </c>
      <c r="C46" s="2713"/>
      <c r="D46" s="2713"/>
      <c r="E46" s="2713"/>
      <c r="F46" s="2713"/>
      <c r="G46" s="2713"/>
      <c r="H46" s="2713"/>
    </row>
    <row r="47" spans="1:8" s="1101" customFormat="1" ht="7.5" customHeight="1" x14ac:dyDescent="0.15">
      <c r="A47" s="1140" t="s">
        <v>74</v>
      </c>
      <c r="B47" s="2713" t="s">
        <v>847</v>
      </c>
      <c r="C47" s="2713"/>
      <c r="D47" s="2713"/>
      <c r="E47" s="2713"/>
      <c r="F47" s="2713"/>
      <c r="G47" s="2713"/>
      <c r="H47" s="2713"/>
    </row>
  </sheetData>
  <sheetProtection selectLockedCells="1"/>
  <mergeCells count="15">
    <mergeCell ref="A18:B18"/>
    <mergeCell ref="A1:H1"/>
    <mergeCell ref="A3:B3"/>
    <mergeCell ref="A5:B5"/>
    <mergeCell ref="A6:B6"/>
    <mergeCell ref="A12:B12"/>
    <mergeCell ref="A44:B44"/>
    <mergeCell ref="B46:H46"/>
    <mergeCell ref="B47:H47"/>
    <mergeCell ref="A24:B24"/>
    <mergeCell ref="A26:B26"/>
    <mergeCell ref="A27:B27"/>
    <mergeCell ref="A33:B33"/>
    <mergeCell ref="A36:B36"/>
    <mergeCell ref="A42:B42"/>
  </mergeCells>
  <pageMargins left="0.5" right="0.5" top="0.5" bottom="0.5" header="0.3" footer="0.3"/>
  <pageSetup scale="95" orientation="landscape" r:id="rId1"/>
  <colBreaks count="1" manualBreakCount="1">
    <brk id="8" min="3" max="48"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zoomScaleSheetLayoutView="100" workbookViewId="0">
      <selection activeCell="B45" sqref="B45:O45"/>
    </sheetView>
  </sheetViews>
  <sheetFormatPr defaultColWidth="9.140625" defaultRowHeight="15" x14ac:dyDescent="0.25"/>
  <cols>
    <col min="1" max="1" width="2" style="1187" customWidth="1"/>
    <col min="2" max="2" width="1.7109375" style="1187" customWidth="1"/>
    <col min="3" max="3" width="57.42578125" style="1187" customWidth="1"/>
    <col min="4" max="4" width="8.140625" style="1188" customWidth="1"/>
    <col min="5" max="6" width="7.42578125" style="1189" customWidth="1"/>
    <col min="7" max="7" width="1.28515625" style="1189" customWidth="1"/>
    <col min="8" max="8" width="9.7109375" style="1189" customWidth="1"/>
    <col min="9" max="9" width="1.28515625" style="1189" customWidth="1"/>
    <col min="10" max="10" width="7.42578125" style="1190" customWidth="1"/>
    <col min="11" max="12" width="6.7109375" style="1189" customWidth="1"/>
    <col min="13" max="14" width="6.7109375" style="1190" customWidth="1"/>
    <col min="15" max="15" width="1.28515625" style="1187" customWidth="1"/>
    <col min="16" max="16" width="5.7109375" style="1187" customWidth="1"/>
    <col min="17" max="18" width="9.140625" style="1187" customWidth="1"/>
    <col min="19" max="20" width="9.140625" style="1191" customWidth="1"/>
    <col min="21" max="21" width="9.140625" style="1187" customWidth="1"/>
    <col min="22" max="16384" width="9.140625" style="1187"/>
  </cols>
  <sheetData>
    <row r="1" spans="1:15" ht="14.25" customHeight="1" x14ac:dyDescent="0.25">
      <c r="A1" s="2408" t="s">
        <v>848</v>
      </c>
      <c r="B1" s="2408"/>
      <c r="C1" s="2408"/>
      <c r="D1" s="2408"/>
      <c r="E1" s="2408"/>
      <c r="F1" s="2408"/>
      <c r="G1" s="2408"/>
      <c r="H1" s="2408"/>
      <c r="I1" s="2408"/>
      <c r="J1" s="2408"/>
      <c r="K1" s="2408"/>
      <c r="L1" s="2408"/>
      <c r="M1" s="2408"/>
      <c r="N1" s="2408"/>
      <c r="O1" s="2408"/>
    </row>
    <row r="2" spans="1:15" s="1144" customFormat="1" ht="9" customHeight="1" x14ac:dyDescent="0.15">
      <c r="A2" s="1145"/>
      <c r="B2" s="1145"/>
      <c r="C2" s="1145"/>
      <c r="D2" s="1146"/>
      <c r="E2" s="1146"/>
      <c r="F2" s="1147"/>
      <c r="G2" s="1147"/>
      <c r="H2" s="1147"/>
      <c r="I2" s="1147"/>
      <c r="J2" s="1147"/>
      <c r="K2" s="1147"/>
      <c r="L2" s="1147"/>
      <c r="M2" s="1147"/>
      <c r="N2" s="1147"/>
      <c r="O2" s="1148"/>
    </row>
    <row r="3" spans="1:15" s="1144" customFormat="1" ht="10.5" customHeight="1" x14ac:dyDescent="0.15">
      <c r="A3" s="2716" t="s">
        <v>1</v>
      </c>
      <c r="B3" s="2716"/>
      <c r="C3" s="2716"/>
      <c r="D3" s="2717" t="s">
        <v>1220</v>
      </c>
      <c r="E3" s="2718"/>
      <c r="F3" s="2718"/>
      <c r="G3" s="2718"/>
      <c r="H3" s="2718"/>
      <c r="I3" s="1149"/>
      <c r="J3" s="1150" t="s">
        <v>1220</v>
      </c>
      <c r="K3" s="1151" t="s">
        <v>2</v>
      </c>
      <c r="L3" s="1151" t="s">
        <v>95</v>
      </c>
      <c r="M3" s="1151" t="s">
        <v>106</v>
      </c>
      <c r="N3" s="1151" t="s">
        <v>505</v>
      </c>
      <c r="O3" s="1152"/>
    </row>
    <row r="4" spans="1:15" s="1144" customFormat="1" ht="10.5" customHeight="1" x14ac:dyDescent="0.15">
      <c r="A4" s="1153"/>
      <c r="B4" s="1153"/>
      <c r="C4" s="1146"/>
      <c r="D4" s="2719"/>
      <c r="E4" s="2719"/>
      <c r="F4" s="2719"/>
      <c r="G4" s="1154"/>
      <c r="H4" s="1155" t="s">
        <v>849</v>
      </c>
      <c r="I4" s="1156"/>
      <c r="J4" s="2720"/>
      <c r="K4" s="2720"/>
      <c r="L4" s="2720"/>
      <c r="M4" s="2720"/>
      <c r="N4" s="2720"/>
      <c r="O4" s="2720"/>
    </row>
    <row r="5" spans="1:15" s="1144" customFormat="1" ht="10.5" customHeight="1" x14ac:dyDescent="0.15">
      <c r="A5" s="1153"/>
      <c r="B5" s="1153"/>
      <c r="C5" s="1146"/>
      <c r="D5" s="2721" t="s">
        <v>850</v>
      </c>
      <c r="E5" s="2721"/>
      <c r="F5" s="2721"/>
      <c r="G5" s="1154"/>
      <c r="H5" s="1155" t="s">
        <v>851</v>
      </c>
      <c r="I5" s="1156"/>
      <c r="J5" s="2722" t="s">
        <v>852</v>
      </c>
      <c r="K5" s="2722"/>
      <c r="L5" s="2722"/>
      <c r="M5" s="2722"/>
      <c r="N5" s="2722"/>
      <c r="O5" s="2722"/>
    </row>
    <row r="6" spans="1:15" s="1144" customFormat="1" ht="10.5" customHeight="1" x14ac:dyDescent="0.15">
      <c r="A6" s="1158"/>
      <c r="B6" s="1158"/>
      <c r="C6" s="1158"/>
      <c r="D6" s="1157" t="s">
        <v>853</v>
      </c>
      <c r="E6" s="1159" t="s">
        <v>854</v>
      </c>
      <c r="F6" s="1157" t="s">
        <v>86</v>
      </c>
      <c r="G6" s="1157"/>
      <c r="H6" s="1155" t="s">
        <v>169</v>
      </c>
      <c r="I6" s="1160"/>
      <c r="J6" s="2722"/>
      <c r="K6" s="2722"/>
      <c r="L6" s="2722"/>
      <c r="M6" s="2722"/>
      <c r="N6" s="2722"/>
      <c r="O6" s="1148"/>
    </row>
    <row r="7" spans="1:15" s="1144" customFormat="1" ht="10.5" customHeight="1" x14ac:dyDescent="0.15">
      <c r="A7" s="2723" t="s">
        <v>855</v>
      </c>
      <c r="B7" s="2723"/>
      <c r="C7" s="2723"/>
      <c r="D7" s="1162"/>
      <c r="E7" s="1163"/>
      <c r="F7" s="1164"/>
      <c r="G7" s="1164"/>
      <c r="H7" s="1164"/>
      <c r="I7" s="1164"/>
      <c r="J7" s="1164"/>
      <c r="K7" s="1164"/>
      <c r="L7" s="1164"/>
      <c r="M7" s="1164"/>
      <c r="N7" s="1164"/>
      <c r="O7" s="1165"/>
    </row>
    <row r="8" spans="1:15" s="1144" customFormat="1" ht="10.5" customHeight="1" x14ac:dyDescent="0.15">
      <c r="A8" s="2524" t="s">
        <v>856</v>
      </c>
      <c r="B8" s="2524"/>
      <c r="C8" s="2524"/>
      <c r="D8" s="1166"/>
      <c r="E8" s="1167"/>
      <c r="F8" s="1146"/>
      <c r="G8" s="1146"/>
      <c r="H8" s="1146"/>
      <c r="I8" s="1146"/>
      <c r="J8" s="1146"/>
      <c r="K8" s="1146"/>
      <c r="L8" s="1146"/>
      <c r="M8" s="1146"/>
      <c r="N8" s="1146"/>
      <c r="O8" s="1168"/>
    </row>
    <row r="9" spans="1:15" s="1144" customFormat="1" ht="10.5" customHeight="1" x14ac:dyDescent="0.15">
      <c r="A9" s="1169"/>
      <c r="B9" s="2724" t="s">
        <v>857</v>
      </c>
      <c r="C9" s="2724"/>
      <c r="D9" s="1971">
        <v>0</v>
      </c>
      <c r="E9" s="2008">
        <v>6</v>
      </c>
      <c r="F9" s="2008">
        <f>SUM(D9:E9)</f>
        <v>6</v>
      </c>
      <c r="G9" s="2008"/>
      <c r="H9" s="2008">
        <v>49</v>
      </c>
      <c r="I9" s="2008"/>
      <c r="J9" s="2008">
        <v>7</v>
      </c>
      <c r="K9" s="1807">
        <v>3</v>
      </c>
      <c r="L9" s="1091">
        <v>9</v>
      </c>
      <c r="M9" s="1091">
        <v>2</v>
      </c>
      <c r="N9" s="1091">
        <v>1</v>
      </c>
      <c r="O9" s="1170"/>
    </row>
    <row r="10" spans="1:15" s="1144" customFormat="1" ht="10.5" customHeight="1" x14ac:dyDescent="0.15">
      <c r="A10" s="1171"/>
      <c r="B10" s="2715" t="s">
        <v>858</v>
      </c>
      <c r="C10" s="2715"/>
      <c r="D10" s="1971">
        <v>2277</v>
      </c>
      <c r="E10" s="2008">
        <v>100</v>
      </c>
      <c r="F10" s="2008">
        <f>SUM(D10:E10)</f>
        <v>2377</v>
      </c>
      <c r="G10" s="2008"/>
      <c r="H10" s="2008">
        <v>7081</v>
      </c>
      <c r="I10" s="2008"/>
      <c r="J10" s="2008">
        <v>2274</v>
      </c>
      <c r="K10" s="1807">
        <v>1878</v>
      </c>
      <c r="L10" s="1172">
        <v>1543</v>
      </c>
      <c r="M10" s="1172">
        <v>539</v>
      </c>
      <c r="N10" s="1172">
        <v>544</v>
      </c>
      <c r="O10" s="1170"/>
    </row>
    <row r="11" spans="1:15" s="1144" customFormat="1" ht="10.5" customHeight="1" x14ac:dyDescent="0.15">
      <c r="A11" s="1171"/>
      <c r="B11" s="2715" t="s">
        <v>859</v>
      </c>
      <c r="C11" s="2715"/>
      <c r="D11" s="2009">
        <v>12</v>
      </c>
      <c r="E11" s="2010">
        <v>0</v>
      </c>
      <c r="F11" s="2010">
        <f>SUM(D11:E11)</f>
        <v>12</v>
      </c>
      <c r="G11" s="2010"/>
      <c r="H11" s="2010">
        <v>75</v>
      </c>
      <c r="I11" s="2010"/>
      <c r="J11" s="2010">
        <v>57</v>
      </c>
      <c r="K11" s="1817">
        <v>52</v>
      </c>
      <c r="L11" s="1174">
        <v>45</v>
      </c>
      <c r="M11" s="1174">
        <v>8</v>
      </c>
      <c r="N11" s="1174">
        <v>12</v>
      </c>
      <c r="O11" s="1176"/>
    </row>
    <row r="12" spans="1:15" s="1144" customFormat="1" ht="10.5" customHeight="1" x14ac:dyDescent="0.15">
      <c r="A12" s="1167"/>
      <c r="B12" s="1167"/>
      <c r="C12" s="1167"/>
      <c r="D12" s="2011">
        <f>SUM(D9:D11)</f>
        <v>2289</v>
      </c>
      <c r="E12" s="2012">
        <f>SUM(E9:E11)</f>
        <v>106</v>
      </c>
      <c r="F12" s="2012">
        <f>SUM(F9:F11)</f>
        <v>2395</v>
      </c>
      <c r="G12" s="2012"/>
      <c r="H12" s="2012">
        <f>SUM(H9:H11)</f>
        <v>7205</v>
      </c>
      <c r="I12" s="2012"/>
      <c r="J12" s="2012">
        <f>SUM(J9:J11)</f>
        <v>2338</v>
      </c>
      <c r="K12" s="1085">
        <f t="shared" ref="K12:M12" si="0">SUM(K9:K11)</f>
        <v>1933</v>
      </c>
      <c r="L12" s="1085">
        <f t="shared" si="0"/>
        <v>1597</v>
      </c>
      <c r="M12" s="1085">
        <f t="shared" si="0"/>
        <v>549</v>
      </c>
      <c r="N12" s="1085">
        <f>SUM(N9:N11)</f>
        <v>557</v>
      </c>
      <c r="O12" s="1170"/>
    </row>
    <row r="13" spans="1:15" s="1144" customFormat="1" ht="10.5" customHeight="1" x14ac:dyDescent="0.15">
      <c r="A13" s="2524" t="s">
        <v>860</v>
      </c>
      <c r="B13" s="2524"/>
      <c r="C13" s="2524"/>
      <c r="D13" s="2013">
        <v>5</v>
      </c>
      <c r="E13" s="2014">
        <v>0</v>
      </c>
      <c r="F13" s="2014">
        <f>SUM(D13:E13)</f>
        <v>5</v>
      </c>
      <c r="G13" s="2014"/>
      <c r="H13" s="2014">
        <v>199</v>
      </c>
      <c r="I13" s="2014"/>
      <c r="J13" s="2014">
        <v>5</v>
      </c>
      <c r="K13" s="1810">
        <v>5</v>
      </c>
      <c r="L13" s="1085">
        <v>2</v>
      </c>
      <c r="M13" s="1085">
        <v>5</v>
      </c>
      <c r="N13" s="1085">
        <v>3</v>
      </c>
      <c r="O13" s="1170"/>
    </row>
    <row r="14" spans="1:15" s="1144" customFormat="1" ht="10.5" customHeight="1" x14ac:dyDescent="0.15">
      <c r="A14" s="2725" t="s">
        <v>861</v>
      </c>
      <c r="B14" s="2725"/>
      <c r="C14" s="2725"/>
      <c r="D14" s="1973">
        <f>D12+D13</f>
        <v>2294</v>
      </c>
      <c r="E14" s="2015">
        <f>E12+E13</f>
        <v>106</v>
      </c>
      <c r="F14" s="2015">
        <f>F12+F13</f>
        <v>2400</v>
      </c>
      <c r="G14" s="2015"/>
      <c r="H14" s="2015">
        <f>H12+H13</f>
        <v>7404</v>
      </c>
      <c r="I14" s="2015"/>
      <c r="J14" s="2015">
        <f>J12+J13</f>
        <v>2343</v>
      </c>
      <c r="K14" s="1808">
        <f t="shared" ref="K14:N14" si="1">K12+K13</f>
        <v>1938</v>
      </c>
      <c r="L14" s="1808">
        <f t="shared" si="1"/>
        <v>1599</v>
      </c>
      <c r="M14" s="1808">
        <f t="shared" si="1"/>
        <v>554</v>
      </c>
      <c r="N14" s="1808">
        <f t="shared" si="1"/>
        <v>560</v>
      </c>
      <c r="O14" s="1178"/>
    </row>
    <row r="15" spans="1:15" s="1144" customFormat="1" ht="10.5" customHeight="1" x14ac:dyDescent="0.15">
      <c r="A15" s="2723"/>
      <c r="B15" s="2723"/>
      <c r="C15" s="2723"/>
      <c r="D15" s="1972"/>
      <c r="E15" s="2016"/>
      <c r="F15" s="2016"/>
      <c r="G15" s="2016"/>
      <c r="H15" s="2016"/>
      <c r="I15" s="2016"/>
      <c r="J15" s="2016"/>
      <c r="K15" s="1809"/>
      <c r="L15" s="1085"/>
      <c r="M15" s="1085"/>
      <c r="N15" s="1085"/>
      <c r="O15" s="1170"/>
    </row>
    <row r="16" spans="1:15" s="1144" customFormat="1" ht="10.5" customHeight="1" x14ac:dyDescent="0.15">
      <c r="A16" s="2723" t="s">
        <v>862</v>
      </c>
      <c r="B16" s="2723"/>
      <c r="C16" s="2723"/>
      <c r="D16" s="1972"/>
      <c r="E16" s="2016"/>
      <c r="F16" s="2016"/>
      <c r="G16" s="2016"/>
      <c r="H16" s="2016"/>
      <c r="I16" s="2016"/>
      <c r="J16" s="2016"/>
      <c r="K16" s="1809"/>
      <c r="L16" s="1085"/>
      <c r="M16" s="1085"/>
      <c r="N16" s="1085"/>
      <c r="O16" s="1170"/>
    </row>
    <row r="17" spans="1:15" s="1144" customFormat="1" ht="10.5" customHeight="1" x14ac:dyDescent="0.15">
      <c r="A17" s="2524" t="s">
        <v>856</v>
      </c>
      <c r="B17" s="2524"/>
      <c r="C17" s="2524"/>
      <c r="D17" s="1972"/>
      <c r="E17" s="2016"/>
      <c r="F17" s="2016"/>
      <c r="G17" s="2016"/>
      <c r="H17" s="2016"/>
      <c r="I17" s="2016"/>
      <c r="J17" s="2016"/>
      <c r="K17" s="1809"/>
      <c r="L17" s="1085"/>
      <c r="M17" s="1085"/>
      <c r="N17" s="1085"/>
      <c r="O17" s="1170"/>
    </row>
    <row r="18" spans="1:15" s="1144" customFormat="1" ht="10.5" customHeight="1" x14ac:dyDescent="0.15">
      <c r="A18" s="869"/>
      <c r="B18" s="2724" t="s">
        <v>863</v>
      </c>
      <c r="C18" s="2724"/>
      <c r="D18" s="1971">
        <v>1052</v>
      </c>
      <c r="E18" s="2008">
        <v>3</v>
      </c>
      <c r="F18" s="2008">
        <f>SUM(D18:E18)</f>
        <v>1055</v>
      </c>
      <c r="G18" s="2008"/>
      <c r="H18" s="2008">
        <v>6792</v>
      </c>
      <c r="I18" s="2008"/>
      <c r="J18" s="2008">
        <v>1826</v>
      </c>
      <c r="K18" s="1807">
        <v>1587</v>
      </c>
      <c r="L18" s="1085">
        <v>1450</v>
      </c>
      <c r="M18" s="1085">
        <v>1017</v>
      </c>
      <c r="N18" s="1085">
        <v>892</v>
      </c>
      <c r="O18" s="1170"/>
    </row>
    <row r="19" spans="1:15" s="1144" customFormat="1" ht="10.5" customHeight="1" x14ac:dyDescent="0.15">
      <c r="A19" s="1171"/>
      <c r="B19" s="2715" t="s">
        <v>858</v>
      </c>
      <c r="C19" s="2715"/>
      <c r="D19" s="1971">
        <v>842</v>
      </c>
      <c r="E19" s="2008">
        <v>17</v>
      </c>
      <c r="F19" s="2008">
        <f>SUM(D19:E19)</f>
        <v>859</v>
      </c>
      <c r="G19" s="2008"/>
      <c r="H19" s="2008">
        <v>4515</v>
      </c>
      <c r="I19" s="2008"/>
      <c r="J19" s="2008">
        <v>978</v>
      </c>
      <c r="K19" s="1807">
        <v>1017</v>
      </c>
      <c r="L19" s="1173">
        <v>893</v>
      </c>
      <c r="M19" s="1173">
        <v>886</v>
      </c>
      <c r="N19" s="1173">
        <v>928</v>
      </c>
      <c r="O19" s="1170"/>
    </row>
    <row r="20" spans="1:15" s="1144" customFormat="1" ht="10.5" customHeight="1" x14ac:dyDescent="0.15">
      <c r="A20" s="1171"/>
      <c r="B20" s="2715" t="s">
        <v>859</v>
      </c>
      <c r="C20" s="2715"/>
      <c r="D20" s="1971">
        <v>96</v>
      </c>
      <c r="E20" s="2008">
        <v>0</v>
      </c>
      <c r="F20" s="2008">
        <f>SUM(D20:E20)</f>
        <v>96</v>
      </c>
      <c r="G20" s="2008"/>
      <c r="H20" s="2008">
        <v>728</v>
      </c>
      <c r="I20" s="2008"/>
      <c r="J20" s="2008">
        <v>207</v>
      </c>
      <c r="K20" s="1807">
        <v>205</v>
      </c>
      <c r="L20" s="1172">
        <v>235</v>
      </c>
      <c r="M20" s="1172">
        <v>83</v>
      </c>
      <c r="N20" s="1172">
        <v>68</v>
      </c>
      <c r="O20" s="1170"/>
    </row>
    <row r="21" spans="1:15" s="1144" customFormat="1" ht="10.5" customHeight="1" x14ac:dyDescent="0.15">
      <c r="A21" s="1167"/>
      <c r="B21" s="1167"/>
      <c r="C21" s="1167"/>
      <c r="D21" s="1973">
        <f>SUM(D18:D20)</f>
        <v>1990</v>
      </c>
      <c r="E21" s="2015">
        <f>SUM(E18:E20)</f>
        <v>20</v>
      </c>
      <c r="F21" s="2015">
        <f>SUM(F18:F20)</f>
        <v>2010</v>
      </c>
      <c r="G21" s="2015"/>
      <c r="H21" s="2015">
        <f>SUM(H18:H20)</f>
        <v>12035</v>
      </c>
      <c r="I21" s="2015"/>
      <c r="J21" s="2015">
        <f>SUM(J18:J20)</f>
        <v>3011</v>
      </c>
      <c r="K21" s="1808">
        <f>SUM(K18:K20)</f>
        <v>2809</v>
      </c>
      <c r="L21" s="1808">
        <f t="shared" ref="L21:N21" si="2">SUM(L18:L20)</f>
        <v>2578</v>
      </c>
      <c r="M21" s="1808">
        <f t="shared" si="2"/>
        <v>1986</v>
      </c>
      <c r="N21" s="1808">
        <f t="shared" si="2"/>
        <v>1888</v>
      </c>
      <c r="O21" s="1178"/>
    </row>
    <row r="22" spans="1:15" s="1144" customFormat="1" ht="10.5" customHeight="1" x14ac:dyDescent="0.15">
      <c r="A22" s="2723" t="s">
        <v>864</v>
      </c>
      <c r="B22" s="2723"/>
      <c r="C22" s="2723"/>
      <c r="D22" s="1972"/>
      <c r="E22" s="2016"/>
      <c r="F22" s="2016"/>
      <c r="G22" s="2016"/>
      <c r="H22" s="2016"/>
      <c r="I22" s="2016"/>
      <c r="J22" s="2016"/>
      <c r="K22" s="1809"/>
      <c r="L22" s="1085"/>
      <c r="M22" s="1085"/>
      <c r="N22" s="1085"/>
      <c r="O22" s="1170"/>
    </row>
    <row r="23" spans="1:15" s="1144" customFormat="1" ht="10.5" customHeight="1" x14ac:dyDescent="0.15">
      <c r="A23" s="2524" t="s">
        <v>856</v>
      </c>
      <c r="B23" s="2524"/>
      <c r="C23" s="2524"/>
      <c r="D23" s="1972"/>
      <c r="E23" s="2016"/>
      <c r="F23" s="2016"/>
      <c r="G23" s="2016"/>
      <c r="H23" s="2016"/>
      <c r="I23" s="2016"/>
      <c r="J23" s="2016"/>
      <c r="K23" s="1809"/>
      <c r="L23" s="1085"/>
      <c r="M23" s="1085"/>
      <c r="N23" s="1085"/>
      <c r="O23" s="1170"/>
    </row>
    <row r="24" spans="1:15" s="1144" customFormat="1" ht="10.5" customHeight="1" x14ac:dyDescent="0.15">
      <c r="A24" s="1169"/>
      <c r="B24" s="2724" t="s">
        <v>865</v>
      </c>
      <c r="C24" s="2724"/>
      <c r="D24" s="1971">
        <v>2</v>
      </c>
      <c r="E24" s="2008">
        <v>4</v>
      </c>
      <c r="F24" s="2008">
        <f>SUM(D24:E24)</f>
        <v>6</v>
      </c>
      <c r="G24" s="2008"/>
      <c r="H24" s="2008">
        <v>33</v>
      </c>
      <c r="I24" s="2008"/>
      <c r="J24" s="2008">
        <v>14</v>
      </c>
      <c r="K24" s="1807">
        <v>6</v>
      </c>
      <c r="L24" s="1091">
        <v>0</v>
      </c>
      <c r="M24" s="1091">
        <v>9</v>
      </c>
      <c r="N24" s="1091">
        <v>10</v>
      </c>
      <c r="O24" s="1170"/>
    </row>
    <row r="25" spans="1:15" s="1144" customFormat="1" ht="10.5" customHeight="1" x14ac:dyDescent="0.15">
      <c r="A25" s="1169"/>
      <c r="B25" s="2724" t="s">
        <v>866</v>
      </c>
      <c r="C25" s="2724"/>
      <c r="D25" s="1971">
        <v>0</v>
      </c>
      <c r="E25" s="2008">
        <v>0</v>
      </c>
      <c r="F25" s="2008">
        <f>SUM(D25:E25)</f>
        <v>0</v>
      </c>
      <c r="G25" s="2008"/>
      <c r="H25" s="2008">
        <v>3</v>
      </c>
      <c r="I25" s="2008"/>
      <c r="J25" s="2008">
        <v>1</v>
      </c>
      <c r="K25" s="1807">
        <v>1</v>
      </c>
      <c r="L25" s="1091">
        <v>0</v>
      </c>
      <c r="M25" s="1091">
        <v>0</v>
      </c>
      <c r="N25" s="1091">
        <v>0</v>
      </c>
      <c r="O25" s="1170"/>
    </row>
    <row r="26" spans="1:15" s="1144" customFormat="1" ht="10.5" customHeight="1" x14ac:dyDescent="0.15">
      <c r="A26" s="1167"/>
      <c r="B26" s="1167"/>
      <c r="C26" s="1167"/>
      <c r="D26" s="1973">
        <f>SUM(D24:D25)</f>
        <v>2</v>
      </c>
      <c r="E26" s="2015">
        <f>SUM(E24:E25)</f>
        <v>4</v>
      </c>
      <c r="F26" s="2015">
        <f>SUM(F24:F25)</f>
        <v>6</v>
      </c>
      <c r="G26" s="2015"/>
      <c r="H26" s="2015">
        <f>SUM(H24:H25)</f>
        <v>36</v>
      </c>
      <c r="I26" s="2015"/>
      <c r="J26" s="2015">
        <f>SUM(J24:J25)</f>
        <v>15</v>
      </c>
      <c r="K26" s="1808">
        <f>SUM(K24:K25)</f>
        <v>7</v>
      </c>
      <c r="L26" s="1808">
        <f t="shared" ref="L26:N26" si="3">SUM(L24:L25)</f>
        <v>0</v>
      </c>
      <c r="M26" s="1808">
        <f t="shared" si="3"/>
        <v>9</v>
      </c>
      <c r="N26" s="1808">
        <f t="shared" si="3"/>
        <v>10</v>
      </c>
      <c r="O26" s="1178"/>
    </row>
    <row r="27" spans="1:15" s="1144" customFormat="1" ht="10.5" customHeight="1" x14ac:dyDescent="0.15">
      <c r="A27" s="2723" t="s">
        <v>867</v>
      </c>
      <c r="B27" s="2723"/>
      <c r="C27" s="2723"/>
      <c r="D27" s="2017"/>
      <c r="E27" s="2018"/>
      <c r="F27" s="2019"/>
      <c r="G27" s="2019"/>
      <c r="H27" s="2018"/>
      <c r="I27" s="2019"/>
      <c r="J27" s="2018"/>
      <c r="K27" s="1819"/>
      <c r="L27" s="1179"/>
      <c r="M27" s="1179"/>
      <c r="N27" s="1179"/>
      <c r="O27" s="1170"/>
    </row>
    <row r="28" spans="1:15" s="1144" customFormat="1" ht="10.5" customHeight="1" x14ac:dyDescent="0.15">
      <c r="A28" s="2724" t="s">
        <v>856</v>
      </c>
      <c r="B28" s="2724"/>
      <c r="C28" s="2724"/>
      <c r="D28" s="1971">
        <v>419</v>
      </c>
      <c r="E28" s="2008">
        <v>11</v>
      </c>
      <c r="F28" s="2008">
        <f>SUM(D28:E28)</f>
        <v>430</v>
      </c>
      <c r="G28" s="2008"/>
      <c r="H28" s="2008">
        <v>4280</v>
      </c>
      <c r="I28" s="2008"/>
      <c r="J28" s="2008">
        <v>1031</v>
      </c>
      <c r="K28" s="1807">
        <v>1098</v>
      </c>
      <c r="L28" s="1091">
        <v>954</v>
      </c>
      <c r="M28" s="1091">
        <v>535</v>
      </c>
      <c r="N28" s="1091">
        <v>421</v>
      </c>
      <c r="O28" s="1170"/>
    </row>
    <row r="29" spans="1:15" s="1144" customFormat="1" ht="10.5" customHeight="1" x14ac:dyDescent="0.15">
      <c r="A29" s="2715" t="s">
        <v>860</v>
      </c>
      <c r="B29" s="2715"/>
      <c r="C29" s="2715"/>
      <c r="D29" s="1971">
        <v>659</v>
      </c>
      <c r="E29" s="2008">
        <v>0</v>
      </c>
      <c r="F29" s="2008">
        <f>SUM(D29:E29)</f>
        <v>659</v>
      </c>
      <c r="G29" s="2008"/>
      <c r="H29" s="2008">
        <v>3206</v>
      </c>
      <c r="I29" s="2008"/>
      <c r="J29" s="2008">
        <v>90</v>
      </c>
      <c r="K29" s="1807">
        <v>105</v>
      </c>
      <c r="L29" s="1085">
        <v>57</v>
      </c>
      <c r="M29" s="1085">
        <v>116</v>
      </c>
      <c r="N29" s="1085">
        <v>119</v>
      </c>
      <c r="O29" s="1170"/>
    </row>
    <row r="30" spans="1:15" s="1144" customFormat="1" ht="10.5" customHeight="1" x14ac:dyDescent="0.15">
      <c r="A30" s="1180"/>
      <c r="B30" s="1180"/>
      <c r="C30" s="1180"/>
      <c r="D30" s="1973">
        <f>SUM(D28:D29)</f>
        <v>1078</v>
      </c>
      <c r="E30" s="2015">
        <f>SUM(E28:E29)</f>
        <v>11</v>
      </c>
      <c r="F30" s="2015">
        <f>SUM(F28:F29)</f>
        <v>1089</v>
      </c>
      <c r="G30" s="2015"/>
      <c r="H30" s="2015">
        <f>SUM(H28:H29)</f>
        <v>7486</v>
      </c>
      <c r="I30" s="2015"/>
      <c r="J30" s="2015">
        <f>SUM(J28:J29)</f>
        <v>1121</v>
      </c>
      <c r="K30" s="1808">
        <f>SUM(K28:K29)</f>
        <v>1203</v>
      </c>
      <c r="L30" s="1808">
        <f t="shared" ref="L30:N30" si="4">SUM(L28:L29)</f>
        <v>1011</v>
      </c>
      <c r="M30" s="1808">
        <f t="shared" si="4"/>
        <v>651</v>
      </c>
      <c r="N30" s="1808">
        <f t="shared" si="4"/>
        <v>540</v>
      </c>
      <c r="O30" s="1178"/>
    </row>
    <row r="31" spans="1:15" s="1144" customFormat="1" ht="10.5" customHeight="1" x14ac:dyDescent="0.15">
      <c r="A31" s="2723" t="s">
        <v>868</v>
      </c>
      <c r="B31" s="2723"/>
      <c r="C31" s="2723"/>
      <c r="D31" s="1972"/>
      <c r="E31" s="2016"/>
      <c r="F31" s="2016"/>
      <c r="G31" s="2016"/>
      <c r="H31" s="2016"/>
      <c r="I31" s="2016"/>
      <c r="J31" s="2016"/>
      <c r="K31" s="1809"/>
      <c r="L31" s="1085"/>
      <c r="M31" s="1085"/>
      <c r="N31" s="1085"/>
      <c r="O31" s="1170"/>
    </row>
    <row r="32" spans="1:15" s="1144" customFormat="1" ht="10.5" customHeight="1" x14ac:dyDescent="0.15">
      <c r="A32" s="2724" t="s">
        <v>856</v>
      </c>
      <c r="B32" s="2724"/>
      <c r="C32" s="2724"/>
      <c r="D32" s="1971">
        <v>52</v>
      </c>
      <c r="E32" s="2008">
        <v>0</v>
      </c>
      <c r="F32" s="2008">
        <f>SUM(D32:E32)</f>
        <v>52</v>
      </c>
      <c r="G32" s="2008"/>
      <c r="H32" s="2008">
        <v>362</v>
      </c>
      <c r="I32" s="2008"/>
      <c r="J32" s="2008">
        <v>123</v>
      </c>
      <c r="K32" s="1807">
        <v>62</v>
      </c>
      <c r="L32" s="1091">
        <v>103</v>
      </c>
      <c r="M32" s="1091">
        <v>23</v>
      </c>
      <c r="N32" s="1091">
        <v>19</v>
      </c>
      <c r="O32" s="1170"/>
    </row>
    <row r="33" spans="1:15" s="1144" customFormat="1" ht="10.5" customHeight="1" x14ac:dyDescent="0.15">
      <c r="A33" s="2715" t="s">
        <v>860</v>
      </c>
      <c r="B33" s="2715"/>
      <c r="C33" s="2715"/>
      <c r="D33" s="1971">
        <v>2</v>
      </c>
      <c r="E33" s="2008">
        <v>0</v>
      </c>
      <c r="F33" s="2008">
        <f>SUM(D33:E33)</f>
        <v>2</v>
      </c>
      <c r="G33" s="2008"/>
      <c r="H33" s="2008">
        <v>251</v>
      </c>
      <c r="I33" s="2008"/>
      <c r="J33" s="2008">
        <v>10</v>
      </c>
      <c r="K33" s="1807">
        <v>4</v>
      </c>
      <c r="L33" s="1085">
        <v>2</v>
      </c>
      <c r="M33" s="1085">
        <v>1</v>
      </c>
      <c r="N33" s="1085">
        <v>1</v>
      </c>
      <c r="O33" s="1170"/>
    </row>
    <row r="34" spans="1:15" s="1144" customFormat="1" ht="10.5" customHeight="1" x14ac:dyDescent="0.15">
      <c r="A34" s="1180"/>
      <c r="B34" s="1180"/>
      <c r="C34" s="1180"/>
      <c r="D34" s="1973">
        <f>SUM(D32:D33)</f>
        <v>54</v>
      </c>
      <c r="E34" s="2015">
        <f>SUM(E32:E33)</f>
        <v>0</v>
      </c>
      <c r="F34" s="2015">
        <f>SUM(F32:F33)</f>
        <v>54</v>
      </c>
      <c r="G34" s="2015"/>
      <c r="H34" s="2015">
        <f>SUM(H32:H33)</f>
        <v>613</v>
      </c>
      <c r="I34" s="2015"/>
      <c r="J34" s="2015">
        <f>SUM(J32:J33)</f>
        <v>133</v>
      </c>
      <c r="K34" s="1808">
        <f>SUM(K32:K33)</f>
        <v>66</v>
      </c>
      <c r="L34" s="1808">
        <f t="shared" ref="L34:N34" si="5">SUM(L32:L33)</f>
        <v>105</v>
      </c>
      <c r="M34" s="1808">
        <f t="shared" si="5"/>
        <v>24</v>
      </c>
      <c r="N34" s="1808">
        <f t="shared" si="5"/>
        <v>20</v>
      </c>
      <c r="O34" s="1178"/>
    </row>
    <row r="35" spans="1:15" s="1144" customFormat="1" ht="10.5" customHeight="1" x14ac:dyDescent="0.15">
      <c r="A35" s="2723" t="s">
        <v>869</v>
      </c>
      <c r="B35" s="2723"/>
      <c r="C35" s="2723"/>
      <c r="D35" s="1972"/>
      <c r="E35" s="2016"/>
      <c r="F35" s="2016"/>
      <c r="G35" s="2016"/>
      <c r="H35" s="2016"/>
      <c r="I35" s="2016"/>
      <c r="J35" s="2016"/>
      <c r="K35" s="1809"/>
      <c r="L35" s="1085"/>
      <c r="M35" s="1085"/>
      <c r="N35" s="1085"/>
      <c r="O35" s="1170"/>
    </row>
    <row r="36" spans="1:15" s="1144" customFormat="1" ht="10.5" customHeight="1" x14ac:dyDescent="0.15">
      <c r="A36" s="2724" t="s">
        <v>856</v>
      </c>
      <c r="B36" s="2724"/>
      <c r="C36" s="2724"/>
      <c r="D36" s="1971">
        <v>608</v>
      </c>
      <c r="E36" s="2008">
        <v>94</v>
      </c>
      <c r="F36" s="2008">
        <f>SUM(D36:E36)</f>
        <v>702</v>
      </c>
      <c r="G36" s="2008"/>
      <c r="H36" s="2008">
        <v>3936</v>
      </c>
      <c r="I36" s="2008"/>
      <c r="J36" s="2008">
        <v>1295</v>
      </c>
      <c r="K36" s="1807">
        <v>1545</v>
      </c>
      <c r="L36" s="1091">
        <v>1304</v>
      </c>
      <c r="M36" s="1091">
        <v>1523</v>
      </c>
      <c r="N36" s="1091">
        <v>1306</v>
      </c>
      <c r="O36" s="1170"/>
    </row>
    <row r="37" spans="1:15" s="1144" customFormat="1" ht="10.5" customHeight="1" x14ac:dyDescent="0.15">
      <c r="A37" s="2715" t="s">
        <v>860</v>
      </c>
      <c r="B37" s="2715"/>
      <c r="C37" s="2715"/>
      <c r="D37" s="1971">
        <v>7</v>
      </c>
      <c r="E37" s="2008">
        <v>0</v>
      </c>
      <c r="F37" s="2008">
        <f>SUM(D37:E37)</f>
        <v>7</v>
      </c>
      <c r="G37" s="2008"/>
      <c r="H37" s="2008">
        <v>1276</v>
      </c>
      <c r="I37" s="2008"/>
      <c r="J37" s="2008">
        <v>51</v>
      </c>
      <c r="K37" s="1807">
        <v>51</v>
      </c>
      <c r="L37" s="1085">
        <v>37</v>
      </c>
      <c r="M37" s="1085">
        <v>59</v>
      </c>
      <c r="N37" s="1085">
        <v>58</v>
      </c>
      <c r="O37" s="1170"/>
    </row>
    <row r="38" spans="1:15" s="1144" customFormat="1" ht="10.5" customHeight="1" x14ac:dyDescent="0.15">
      <c r="A38" s="1180"/>
      <c r="B38" s="1180"/>
      <c r="C38" s="1180"/>
      <c r="D38" s="1973">
        <f>SUM(D36:D37)</f>
        <v>615</v>
      </c>
      <c r="E38" s="2015">
        <f>SUM(E36:E37)</f>
        <v>94</v>
      </c>
      <c r="F38" s="2015">
        <f>SUM(F36:F37)</f>
        <v>709</v>
      </c>
      <c r="G38" s="2015"/>
      <c r="H38" s="2015">
        <f>SUM(H36:H37)</f>
        <v>5212</v>
      </c>
      <c r="I38" s="2015"/>
      <c r="J38" s="2015">
        <f>SUM(J36:J37)</f>
        <v>1346</v>
      </c>
      <c r="K38" s="1808">
        <f>SUM(K36:K37)</f>
        <v>1596</v>
      </c>
      <c r="L38" s="1808">
        <f t="shared" ref="L38:N38" si="6">SUM(L36:L37)</f>
        <v>1341</v>
      </c>
      <c r="M38" s="1808">
        <f t="shared" si="6"/>
        <v>1582</v>
      </c>
      <c r="N38" s="1808">
        <f t="shared" si="6"/>
        <v>1364</v>
      </c>
      <c r="O38" s="1178"/>
    </row>
    <row r="39" spans="1:15" s="1144" customFormat="1" ht="10.5" customHeight="1" x14ac:dyDescent="0.15">
      <c r="A39" s="1161"/>
      <c r="B39" s="1161"/>
      <c r="C39" s="1161"/>
      <c r="D39" s="2011"/>
      <c r="E39" s="2012"/>
      <c r="F39" s="2012"/>
      <c r="G39" s="2012"/>
      <c r="H39" s="2012"/>
      <c r="I39" s="2012"/>
      <c r="J39" s="2012"/>
      <c r="K39" s="1818"/>
      <c r="L39" s="1181"/>
      <c r="M39" s="1181"/>
      <c r="N39" s="1181"/>
      <c r="O39" s="1182"/>
    </row>
    <row r="40" spans="1:15" s="1144" customFormat="1" ht="10.5" customHeight="1" x14ac:dyDescent="0.15">
      <c r="A40" s="2726" t="s">
        <v>870</v>
      </c>
      <c r="B40" s="2726"/>
      <c r="C40" s="2726"/>
      <c r="D40" s="2013"/>
      <c r="E40" s="2014"/>
      <c r="F40" s="2014"/>
      <c r="G40" s="2014"/>
      <c r="H40" s="2014"/>
      <c r="I40" s="2014"/>
      <c r="J40" s="2016">
        <v>244</v>
      </c>
      <c r="K40" s="1809">
        <v>223</v>
      </c>
      <c r="L40" s="1175">
        <v>278</v>
      </c>
      <c r="M40" s="1175">
        <v>224</v>
      </c>
      <c r="N40" s="1175">
        <v>208</v>
      </c>
      <c r="O40" s="1176"/>
    </row>
    <row r="41" spans="1:15" s="1144" customFormat="1" ht="10.5" customHeight="1" x14ac:dyDescent="0.15">
      <c r="A41" s="2726" t="s">
        <v>871</v>
      </c>
      <c r="B41" s="2726"/>
      <c r="C41" s="2726"/>
      <c r="D41" s="1973"/>
      <c r="E41" s="2015"/>
      <c r="F41" s="2015"/>
      <c r="G41" s="2015"/>
      <c r="H41" s="2015"/>
      <c r="I41" s="2015"/>
      <c r="J41" s="2015">
        <v>6151</v>
      </c>
      <c r="K41" s="1808">
        <v>6705</v>
      </c>
      <c r="L41" s="1177">
        <v>5790</v>
      </c>
      <c r="M41" s="1177">
        <v>4236</v>
      </c>
      <c r="N41" s="1177">
        <v>3956</v>
      </c>
      <c r="O41" s="1178"/>
    </row>
    <row r="42" spans="1:15" s="1144" customFormat="1" ht="10.5" customHeight="1" x14ac:dyDescent="0.15">
      <c r="A42" s="1161"/>
      <c r="B42" s="1161"/>
      <c r="C42" s="1161"/>
      <c r="D42" s="1972"/>
      <c r="E42" s="2016"/>
      <c r="F42" s="2016"/>
      <c r="G42" s="2016"/>
      <c r="H42" s="2016"/>
      <c r="I42" s="2016"/>
      <c r="J42" s="2016"/>
      <c r="K42" s="1809"/>
      <c r="L42" s="1085"/>
      <c r="M42" s="1085"/>
      <c r="N42" s="1085"/>
      <c r="O42" s="1170"/>
    </row>
    <row r="43" spans="1:15" s="1144" customFormat="1" ht="10.5" customHeight="1" x14ac:dyDescent="0.15">
      <c r="A43" s="2723" t="s">
        <v>872</v>
      </c>
      <c r="B43" s="2723"/>
      <c r="C43" s="2723"/>
      <c r="D43" s="2013">
        <f>D41+D40+D38+D34+D30+D26+D21+D14</f>
        <v>6033</v>
      </c>
      <c r="E43" s="2014">
        <f>E41+E40+E38+E34+E30+E26+E21+E14</f>
        <v>235</v>
      </c>
      <c r="F43" s="2014">
        <f>SUM(D43:E43)</f>
        <v>6268</v>
      </c>
      <c r="G43" s="2014"/>
      <c r="H43" s="2014">
        <f>H41+H40+H38+H34+H30+H26+H21+H14</f>
        <v>32786</v>
      </c>
      <c r="I43" s="2014"/>
      <c r="J43" s="2014">
        <f>J41+J40+J38+J34+J30+J26+J21+J14</f>
        <v>14364</v>
      </c>
      <c r="K43" s="1810">
        <f t="shared" ref="K43:N43" si="7">K41+K40+K38+K34+K30+K26+K21+K14</f>
        <v>14547</v>
      </c>
      <c r="L43" s="1810">
        <f t="shared" si="7"/>
        <v>12702</v>
      </c>
      <c r="M43" s="1810">
        <f t="shared" si="7"/>
        <v>9266</v>
      </c>
      <c r="N43" s="1810">
        <f t="shared" si="7"/>
        <v>8546</v>
      </c>
      <c r="O43" s="1176"/>
    </row>
    <row r="44" spans="1:15" s="1144" customFormat="1" ht="6" customHeight="1" x14ac:dyDescent="0.15">
      <c r="A44" s="1167"/>
      <c r="B44" s="1167"/>
      <c r="C44" s="1167"/>
      <c r="D44" s="1183"/>
      <c r="E44" s="1183"/>
      <c r="F44" s="1183"/>
      <c r="G44" s="1183"/>
      <c r="H44" s="1183"/>
      <c r="I44" s="1183"/>
      <c r="J44" s="1183"/>
      <c r="K44" s="1184"/>
      <c r="L44" s="1184"/>
      <c r="M44" s="1184"/>
      <c r="N44" s="1183"/>
      <c r="O44" s="1148"/>
    </row>
    <row r="45" spans="1:15" s="1185" customFormat="1" ht="28.5" customHeight="1" x14ac:dyDescent="0.15">
      <c r="A45" s="1186" t="s">
        <v>72</v>
      </c>
      <c r="B45" s="2731" t="s">
        <v>873</v>
      </c>
      <c r="C45" s="2731"/>
      <c r="D45" s="2731"/>
      <c r="E45" s="2731"/>
      <c r="F45" s="2731"/>
      <c r="G45" s="2731"/>
      <c r="H45" s="2731"/>
      <c r="I45" s="2731"/>
      <c r="J45" s="2731"/>
      <c r="K45" s="2731"/>
      <c r="L45" s="2731"/>
      <c r="M45" s="2731"/>
      <c r="N45" s="2731"/>
      <c r="O45" s="2731"/>
    </row>
    <row r="46" spans="1:15" ht="9" customHeight="1" x14ac:dyDescent="0.25">
      <c r="B46" s="2727"/>
      <c r="C46" s="2727"/>
      <c r="D46" s="2728"/>
      <c r="E46" s="2729"/>
      <c r="F46" s="2729"/>
      <c r="G46" s="2729"/>
      <c r="H46" s="2729"/>
      <c r="I46" s="2729"/>
      <c r="J46" s="2730"/>
      <c r="K46" s="2729"/>
      <c r="L46" s="2729"/>
      <c r="M46" s="2730"/>
      <c r="N46" s="2730"/>
      <c r="O46" s="2727"/>
    </row>
    <row r="47" spans="1:15" ht="9" customHeight="1" x14ac:dyDescent="0.25"/>
    <row r="50" spans="2:15" x14ac:dyDescent="0.25">
      <c r="B50" s="2727"/>
      <c r="C50" s="2727"/>
      <c r="D50" s="2728"/>
      <c r="E50" s="2729"/>
      <c r="F50" s="2729"/>
      <c r="G50" s="2729"/>
      <c r="H50" s="2729"/>
      <c r="I50" s="2729"/>
      <c r="J50" s="2730"/>
      <c r="K50" s="2729"/>
      <c r="L50" s="2729"/>
      <c r="M50" s="2730"/>
      <c r="N50" s="2730"/>
      <c r="O50" s="2727"/>
    </row>
  </sheetData>
  <sheetProtection selectLockedCells="1"/>
  <mergeCells count="40">
    <mergeCell ref="B46:O46"/>
    <mergeCell ref="B50:O50"/>
    <mergeCell ref="A41:C41"/>
    <mergeCell ref="A43:C43"/>
    <mergeCell ref="B45:O45"/>
    <mergeCell ref="A40:C40"/>
    <mergeCell ref="B24:C24"/>
    <mergeCell ref="B25:C25"/>
    <mergeCell ref="A27:C27"/>
    <mergeCell ref="A28:C28"/>
    <mergeCell ref="A29:C29"/>
    <mergeCell ref="A31:C31"/>
    <mergeCell ref="A32:C32"/>
    <mergeCell ref="A33:C33"/>
    <mergeCell ref="A35:C35"/>
    <mergeCell ref="A36:C36"/>
    <mergeCell ref="A37:C37"/>
    <mergeCell ref="A23:C23"/>
    <mergeCell ref="B11:C11"/>
    <mergeCell ref="A13:C13"/>
    <mergeCell ref="A14:C14"/>
    <mergeCell ref="A15:C15"/>
    <mergeCell ref="A16:C16"/>
    <mergeCell ref="A17:C17"/>
    <mergeCell ref="B18:C18"/>
    <mergeCell ref="B19:C19"/>
    <mergeCell ref="B20:C20"/>
    <mergeCell ref="A22:C22"/>
    <mergeCell ref="B10:C10"/>
    <mergeCell ref="A1:O1"/>
    <mergeCell ref="A3:C3"/>
    <mergeCell ref="D3:H3"/>
    <mergeCell ref="D4:F4"/>
    <mergeCell ref="J4:O4"/>
    <mergeCell ref="D5:F5"/>
    <mergeCell ref="J5:O5"/>
    <mergeCell ref="J6:N6"/>
    <mergeCell ref="A7:C7"/>
    <mergeCell ref="A8:C8"/>
    <mergeCell ref="B9:C9"/>
  </mergeCells>
  <pageMargins left="0.5" right="0.5" top="0.5" bottom="0.5" header="0.3" footer="0.3"/>
  <pageSetup scale="95" orientation="landscape" r:id="rId1"/>
  <colBreaks count="1" manualBreakCount="1">
    <brk id="15" min="3" max="30"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showGridLines="0" zoomScaleNormal="100" zoomScaleSheetLayoutView="100" workbookViewId="0">
      <selection activeCell="B17" sqref="B17:AA18"/>
    </sheetView>
  </sheetViews>
  <sheetFormatPr defaultColWidth="8.42578125" defaultRowHeight="15" x14ac:dyDescent="0.25"/>
  <cols>
    <col min="1" max="1" width="2.140625" style="1103" customWidth="1"/>
    <col min="2" max="2" width="40" style="1103" customWidth="1"/>
    <col min="3" max="3" width="7.85546875" style="1276" customWidth="1"/>
    <col min="4" max="4" width="1.7109375" style="1277" customWidth="1"/>
    <col min="5" max="5" width="6.42578125" style="1276" customWidth="1"/>
    <col min="6" max="6" width="1.7109375" style="1277" customWidth="1"/>
    <col min="7" max="7" width="1.28515625" style="1276" customWidth="1"/>
    <col min="8" max="8" width="7.85546875" style="1276" customWidth="1"/>
    <col min="9" max="9" width="1.7109375" style="1277" customWidth="1"/>
    <col min="10" max="10" width="6.42578125" style="1276" customWidth="1"/>
    <col min="11" max="11" width="1.7109375" style="1277" customWidth="1"/>
    <col min="12" max="12" width="1.28515625" style="1276" customWidth="1"/>
    <col min="13" max="13" width="7.85546875" style="1276" customWidth="1"/>
    <col min="14" max="14" width="1.7109375" style="1277" customWidth="1"/>
    <col min="15" max="15" width="6.42578125" style="1103" customWidth="1"/>
    <col min="16" max="16" width="1.7109375" style="1277" customWidth="1"/>
    <col min="17" max="17" width="1.28515625" style="1103" customWidth="1"/>
    <col min="18" max="18" width="7.85546875" style="1276" customWidth="1"/>
    <col min="19" max="19" width="1.7109375" style="1277" customWidth="1"/>
    <col min="20" max="20" width="6.42578125" style="1103" customWidth="1"/>
    <col min="21" max="21" width="1.7109375" style="1277" customWidth="1"/>
    <col min="22" max="22" width="1.28515625" style="1103" customWidth="1"/>
    <col min="23" max="23" width="7.85546875" style="1103" customWidth="1"/>
    <col min="24" max="24" width="1.7109375" style="1277" customWidth="1"/>
    <col min="25" max="25" width="6.42578125" style="1103" customWidth="1"/>
    <col min="26" max="26" width="1.7109375" style="1277" customWidth="1"/>
    <col min="27" max="27" width="1.28515625" style="1103" customWidth="1"/>
    <col min="28" max="28" width="8.42578125" style="1103" customWidth="1"/>
    <col min="29" max="29" width="8.42578125" style="1276" customWidth="1"/>
    <col min="30" max="31" width="8.42578125" style="1103" customWidth="1"/>
    <col min="32" max="32" width="8.42578125" style="1276" customWidth="1"/>
    <col min="33" max="34" width="8.42578125" style="1103" customWidth="1"/>
    <col min="35" max="35" width="8.42578125" style="1276" customWidth="1"/>
    <col min="36" max="37" width="8.42578125" style="1103" customWidth="1"/>
    <col min="38" max="38" width="8.42578125" style="1276" customWidth="1"/>
    <col min="39" max="40" width="8.42578125" style="1103" customWidth="1"/>
    <col min="41" max="41" width="8.42578125" style="1276" customWidth="1"/>
    <col min="42" max="42" width="8.42578125" style="1103" customWidth="1"/>
    <col min="43" max="16384" width="8.42578125" style="1103"/>
  </cols>
  <sheetData>
    <row r="1" spans="1:27" ht="15" customHeight="1" x14ac:dyDescent="0.25">
      <c r="A1" s="2688" t="s">
        <v>874</v>
      </c>
      <c r="B1" s="2688"/>
      <c r="C1" s="2688"/>
      <c r="D1" s="2735"/>
      <c r="E1" s="2688"/>
      <c r="F1" s="2735"/>
      <c r="G1" s="2688"/>
      <c r="H1" s="2688"/>
      <c r="I1" s="2735"/>
      <c r="J1" s="2688"/>
      <c r="K1" s="2735"/>
      <c r="L1" s="2688"/>
      <c r="M1" s="2688"/>
      <c r="N1" s="2688"/>
      <c r="O1" s="2688"/>
      <c r="P1" s="2688"/>
      <c r="Q1" s="2688"/>
      <c r="R1" s="2688"/>
      <c r="S1" s="2735"/>
      <c r="T1" s="2688"/>
      <c r="U1" s="2735"/>
      <c r="V1" s="2688"/>
      <c r="W1" s="2688"/>
      <c r="X1" s="2735"/>
      <c r="Y1" s="2688"/>
      <c r="Z1" s="2735"/>
      <c r="AA1" s="2688"/>
    </row>
    <row r="2" spans="1:27" ht="10.5" customHeight="1" x14ac:dyDescent="0.25">
      <c r="A2" s="1074"/>
      <c r="B2" s="1074"/>
      <c r="C2" s="1192"/>
      <c r="D2" s="1193"/>
      <c r="E2" s="1192"/>
      <c r="F2" s="1194"/>
      <c r="G2" s="1192"/>
      <c r="H2" s="1192"/>
      <c r="I2" s="1195"/>
      <c r="J2" s="1192"/>
      <c r="K2" s="1194"/>
      <c r="L2" s="1192"/>
      <c r="M2" s="1192"/>
      <c r="N2" s="1195"/>
      <c r="O2" s="1192"/>
      <c r="P2" s="1196"/>
      <c r="Q2" s="1192"/>
      <c r="R2" s="1192"/>
      <c r="S2" s="1195"/>
      <c r="T2" s="1192"/>
      <c r="U2" s="1196"/>
      <c r="V2" s="1192"/>
      <c r="W2" s="1192"/>
      <c r="X2" s="1196"/>
      <c r="Y2" s="1192"/>
      <c r="Z2" s="1196"/>
      <c r="AA2" s="1197"/>
    </row>
    <row r="3" spans="1:27" ht="10.5" customHeight="1" x14ac:dyDescent="0.25">
      <c r="A3" s="2736"/>
      <c r="B3" s="2736"/>
      <c r="C3" s="2737" t="s">
        <v>1220</v>
      </c>
      <c r="D3" s="2738"/>
      <c r="E3" s="2739"/>
      <c r="F3" s="2738"/>
      <c r="G3" s="2740"/>
      <c r="H3" s="2741" t="s">
        <v>2</v>
      </c>
      <c r="I3" s="2742"/>
      <c r="J3" s="2743"/>
      <c r="K3" s="2742"/>
      <c r="L3" s="2744"/>
      <c r="M3" s="2741" t="s">
        <v>95</v>
      </c>
      <c r="N3" s="2742"/>
      <c r="O3" s="2743"/>
      <c r="P3" s="2742"/>
      <c r="Q3" s="2744"/>
      <c r="R3" s="2741" t="s">
        <v>106</v>
      </c>
      <c r="S3" s="2742"/>
      <c r="T3" s="2743"/>
      <c r="U3" s="2742"/>
      <c r="V3" s="2744"/>
      <c r="W3" s="2741" t="s">
        <v>505</v>
      </c>
      <c r="X3" s="2742"/>
      <c r="Y3" s="2743"/>
      <c r="Z3" s="2742"/>
      <c r="AA3" s="2744"/>
    </row>
    <row r="4" spans="1:27" ht="10.5" customHeight="1" x14ac:dyDescent="0.25">
      <c r="A4" s="1099"/>
      <c r="B4" s="1099"/>
      <c r="C4" s="1198" t="s">
        <v>237</v>
      </c>
      <c r="D4" s="1199"/>
      <c r="E4" s="1200" t="s">
        <v>875</v>
      </c>
      <c r="F4" s="1201"/>
      <c r="G4" s="1202"/>
      <c r="H4" s="1203" t="s">
        <v>237</v>
      </c>
      <c r="I4" s="1204"/>
      <c r="J4" s="1205" t="s">
        <v>875</v>
      </c>
      <c r="K4" s="1201"/>
      <c r="L4" s="1205"/>
      <c r="M4" s="1203" t="s">
        <v>237</v>
      </c>
      <c r="N4" s="1204"/>
      <c r="O4" s="1205" t="s">
        <v>875</v>
      </c>
      <c r="P4" s="1206"/>
      <c r="Q4" s="1205"/>
      <c r="R4" s="1203" t="s">
        <v>237</v>
      </c>
      <c r="S4" s="1204"/>
      <c r="T4" s="1205" t="s">
        <v>875</v>
      </c>
      <c r="U4" s="1206"/>
      <c r="V4" s="1205"/>
      <c r="W4" s="1203" t="s">
        <v>237</v>
      </c>
      <c r="X4" s="1207"/>
      <c r="Y4" s="1205" t="s">
        <v>875</v>
      </c>
      <c r="Z4" s="1206"/>
      <c r="AA4" s="1208"/>
    </row>
    <row r="5" spans="1:27" ht="10.5" customHeight="1" x14ac:dyDescent="0.25">
      <c r="A5" s="1099"/>
      <c r="B5" s="1099"/>
      <c r="C5" s="1198" t="s">
        <v>876</v>
      </c>
      <c r="D5" s="1199"/>
      <c r="E5" s="1200" t="s">
        <v>876</v>
      </c>
      <c r="F5" s="1201"/>
      <c r="G5" s="1202"/>
      <c r="H5" s="1209" t="s">
        <v>876</v>
      </c>
      <c r="I5" s="1204"/>
      <c r="J5" s="1205" t="s">
        <v>876</v>
      </c>
      <c r="K5" s="1201"/>
      <c r="L5" s="1205"/>
      <c r="M5" s="1209" t="s">
        <v>876</v>
      </c>
      <c r="N5" s="1204"/>
      <c r="O5" s="1205" t="s">
        <v>876</v>
      </c>
      <c r="P5" s="1206"/>
      <c r="Q5" s="1205"/>
      <c r="R5" s="1209" t="s">
        <v>876</v>
      </c>
      <c r="S5" s="1204"/>
      <c r="T5" s="1205" t="s">
        <v>876</v>
      </c>
      <c r="U5" s="1206"/>
      <c r="V5" s="1205"/>
      <c r="W5" s="1209" t="s">
        <v>876</v>
      </c>
      <c r="X5" s="1207"/>
      <c r="Y5" s="1205" t="s">
        <v>876</v>
      </c>
      <c r="Z5" s="1206"/>
      <c r="AA5" s="1208"/>
    </row>
    <row r="6" spans="1:27" ht="10.5" customHeight="1" x14ac:dyDescent="0.25">
      <c r="A6" s="1210"/>
      <c r="B6" s="1210"/>
      <c r="C6" s="1211" t="s">
        <v>877</v>
      </c>
      <c r="D6" s="1212"/>
      <c r="E6" s="1213" t="s">
        <v>877</v>
      </c>
      <c r="F6" s="1212"/>
      <c r="G6" s="1214"/>
      <c r="H6" s="1215" t="s">
        <v>877</v>
      </c>
      <c r="I6" s="1212"/>
      <c r="J6" s="1216" t="s">
        <v>877</v>
      </c>
      <c r="K6" s="1212"/>
      <c r="L6" s="1216"/>
      <c r="M6" s="1215" t="s">
        <v>877</v>
      </c>
      <c r="N6" s="1212"/>
      <c r="O6" s="1216" t="s">
        <v>877</v>
      </c>
      <c r="P6" s="1212"/>
      <c r="Q6" s="1216"/>
      <c r="R6" s="1215" t="s">
        <v>877</v>
      </c>
      <c r="S6" s="1212"/>
      <c r="T6" s="1216" t="s">
        <v>877</v>
      </c>
      <c r="U6" s="1212"/>
      <c r="V6" s="1216"/>
      <c r="W6" s="1215" t="s">
        <v>877</v>
      </c>
      <c r="X6" s="1212"/>
      <c r="Y6" s="1216" t="s">
        <v>877</v>
      </c>
      <c r="Z6" s="1212"/>
      <c r="AA6" s="1217"/>
    </row>
    <row r="7" spans="1:27" ht="10.5" customHeight="1" x14ac:dyDescent="0.25">
      <c r="A7" s="2706" t="s">
        <v>249</v>
      </c>
      <c r="B7" s="2706"/>
      <c r="C7" s="1218"/>
      <c r="D7" s="1206"/>
      <c r="E7" s="1219"/>
      <c r="F7" s="1206"/>
      <c r="G7" s="1220"/>
      <c r="H7" s="1221"/>
      <c r="I7" s="1206"/>
      <c r="J7" s="1222"/>
      <c r="K7" s="1206"/>
      <c r="L7" s="1222"/>
      <c r="M7" s="1221"/>
      <c r="N7" s="1206"/>
      <c r="O7" s="1222"/>
      <c r="P7" s="1206"/>
      <c r="Q7" s="1222"/>
      <c r="R7" s="1221"/>
      <c r="S7" s="1206"/>
      <c r="T7" s="1222"/>
      <c r="U7" s="1206"/>
      <c r="V7" s="1222"/>
      <c r="W7" s="1221"/>
      <c r="X7" s="1206"/>
      <c r="Y7" s="1222"/>
      <c r="Z7" s="1206"/>
      <c r="AA7" s="1208"/>
    </row>
    <row r="8" spans="1:27" ht="10.5" customHeight="1" x14ac:dyDescent="0.25">
      <c r="A8" s="1090"/>
      <c r="B8" s="1090" t="s">
        <v>250</v>
      </c>
      <c r="C8" s="2087">
        <v>0.44</v>
      </c>
      <c r="D8" s="2088"/>
      <c r="E8" s="2089">
        <v>0.2</v>
      </c>
      <c r="F8" s="1223"/>
      <c r="G8" s="1224"/>
      <c r="H8" s="1225">
        <v>0.47</v>
      </c>
      <c r="I8" s="1226"/>
      <c r="J8" s="1227">
        <v>0.18</v>
      </c>
      <c r="K8" s="1228"/>
      <c r="L8" s="1224"/>
      <c r="M8" s="1225">
        <v>0.49</v>
      </c>
      <c r="N8" s="1226"/>
      <c r="O8" s="1227">
        <v>0.16</v>
      </c>
      <c r="P8" s="1228"/>
      <c r="Q8" s="1224"/>
      <c r="R8" s="1229">
        <v>0.49</v>
      </c>
      <c r="S8" s="1230"/>
      <c r="T8" s="1231">
        <v>0.05</v>
      </c>
      <c r="U8" s="1228"/>
      <c r="V8" s="1224"/>
      <c r="W8" s="1225">
        <v>0.5</v>
      </c>
      <c r="X8" s="1226"/>
      <c r="Y8" s="1227">
        <v>0.05</v>
      </c>
      <c r="Z8" s="1228"/>
      <c r="AA8" s="1208"/>
    </row>
    <row r="9" spans="1:27" ht="10.5" customHeight="1" x14ac:dyDescent="0.25">
      <c r="A9" s="1090"/>
      <c r="B9" s="1090" t="s">
        <v>259</v>
      </c>
      <c r="C9" s="2090">
        <v>0.01</v>
      </c>
      <c r="D9" s="2088"/>
      <c r="E9" s="2089">
        <v>0</v>
      </c>
      <c r="F9" s="1223"/>
      <c r="G9" s="1224"/>
      <c r="H9" s="1232">
        <v>0.01</v>
      </c>
      <c r="I9" s="1226"/>
      <c r="J9" s="1227">
        <v>0</v>
      </c>
      <c r="K9" s="1228"/>
      <c r="L9" s="1224"/>
      <c r="M9" s="1232">
        <v>0.01</v>
      </c>
      <c r="N9" s="1226"/>
      <c r="O9" s="1227">
        <v>0</v>
      </c>
      <c r="P9" s="1228"/>
      <c r="Q9" s="1224"/>
      <c r="R9" s="1233">
        <v>0.01</v>
      </c>
      <c r="S9" s="1230"/>
      <c r="T9" s="1231">
        <v>0</v>
      </c>
      <c r="U9" s="1228"/>
      <c r="V9" s="1224"/>
      <c r="W9" s="1232">
        <v>0.01</v>
      </c>
      <c r="X9" s="1226"/>
      <c r="Y9" s="1227">
        <v>0</v>
      </c>
      <c r="Z9" s="1228"/>
      <c r="AA9" s="1208"/>
    </row>
    <row r="10" spans="1:27" ht="10.5" customHeight="1" x14ac:dyDescent="0.25">
      <c r="A10" s="1090"/>
      <c r="B10" s="1090" t="s">
        <v>191</v>
      </c>
      <c r="C10" s="2091">
        <v>0.1</v>
      </c>
      <c r="D10" s="1237"/>
      <c r="E10" s="2089">
        <v>0</v>
      </c>
      <c r="F10" s="1223"/>
      <c r="G10" s="1224"/>
      <c r="H10" s="1235">
        <v>0.11</v>
      </c>
      <c r="I10" s="1234"/>
      <c r="J10" s="1227">
        <v>0</v>
      </c>
      <c r="K10" s="1228"/>
      <c r="L10" s="1224"/>
      <c r="M10" s="1235">
        <v>0.11</v>
      </c>
      <c r="N10" s="1234"/>
      <c r="O10" s="1227">
        <v>0</v>
      </c>
      <c r="P10" s="1228"/>
      <c r="Q10" s="1224"/>
      <c r="R10" s="1236">
        <v>0.12</v>
      </c>
      <c r="S10" s="1237"/>
      <c r="T10" s="1231">
        <v>0</v>
      </c>
      <c r="U10" s="1228"/>
      <c r="V10" s="1224"/>
      <c r="W10" s="1235">
        <v>0.1</v>
      </c>
      <c r="X10" s="1234"/>
      <c r="Y10" s="1227">
        <v>0</v>
      </c>
      <c r="Z10" s="1228"/>
      <c r="AA10" s="1208"/>
    </row>
    <row r="11" spans="1:27" ht="10.5" customHeight="1" x14ac:dyDescent="0.25">
      <c r="A11" s="1238"/>
      <c r="B11" s="1238"/>
      <c r="C11" s="2092"/>
      <c r="D11" s="2093"/>
      <c r="E11" s="2094"/>
      <c r="F11" s="1239"/>
      <c r="G11" s="1240"/>
      <c r="H11" s="1244"/>
      <c r="I11" s="1245"/>
      <c r="J11" s="1246"/>
      <c r="K11" s="1239"/>
      <c r="L11" s="1240"/>
      <c r="M11" s="1241"/>
      <c r="N11" s="1242"/>
      <c r="O11" s="1243"/>
      <c r="P11" s="1239"/>
      <c r="Q11" s="1240"/>
      <c r="R11" s="1244"/>
      <c r="S11" s="1245"/>
      <c r="T11" s="1246"/>
      <c r="U11" s="1239"/>
      <c r="V11" s="1240"/>
      <c r="W11" s="1241"/>
      <c r="X11" s="1242"/>
      <c r="Y11" s="1243"/>
      <c r="Z11" s="1239"/>
      <c r="AA11" s="1208"/>
    </row>
    <row r="12" spans="1:27" ht="10.5" customHeight="1" x14ac:dyDescent="0.25">
      <c r="A12" s="2706" t="s">
        <v>496</v>
      </c>
      <c r="B12" s="2706"/>
      <c r="C12" s="2095"/>
      <c r="D12" s="2096"/>
      <c r="E12" s="2097"/>
      <c r="F12" s="1222"/>
      <c r="G12" s="1240"/>
      <c r="H12" s="1250"/>
      <c r="I12" s="1251"/>
      <c r="J12" s="1252"/>
      <c r="K12" s="1222"/>
      <c r="L12" s="1240"/>
      <c r="M12" s="1247"/>
      <c r="N12" s="1248"/>
      <c r="O12" s="1249"/>
      <c r="P12" s="1222"/>
      <c r="Q12" s="1240"/>
      <c r="R12" s="1250"/>
      <c r="S12" s="1251"/>
      <c r="T12" s="1252"/>
      <c r="U12" s="1222"/>
      <c r="V12" s="1240"/>
      <c r="W12" s="1247"/>
      <c r="X12" s="1248"/>
      <c r="Y12" s="1249"/>
      <c r="Z12" s="1222"/>
      <c r="AA12" s="1208"/>
    </row>
    <row r="13" spans="1:27" ht="10.5" customHeight="1" x14ac:dyDescent="0.25">
      <c r="A13" s="1090"/>
      <c r="B13" s="1090" t="s">
        <v>878</v>
      </c>
      <c r="C13" s="2098">
        <v>0.1</v>
      </c>
      <c r="D13" s="2088"/>
      <c r="E13" s="2099">
        <v>0.01</v>
      </c>
      <c r="F13" s="1228"/>
      <c r="G13" s="1224"/>
      <c r="H13" s="1253">
        <v>0.1</v>
      </c>
      <c r="I13" s="1230"/>
      <c r="J13" s="1254">
        <v>0.01</v>
      </c>
      <c r="K13" s="1228"/>
      <c r="L13" s="1224"/>
      <c r="M13" s="1253">
        <v>0.1</v>
      </c>
      <c r="N13" s="1230"/>
      <c r="O13" s="1254">
        <v>0.01</v>
      </c>
      <c r="P13" s="1228"/>
      <c r="Q13" s="1224"/>
      <c r="R13" s="1253">
        <v>0.09</v>
      </c>
      <c r="S13" s="1230"/>
      <c r="T13" s="1254">
        <v>0.01</v>
      </c>
      <c r="U13" s="1228"/>
      <c r="V13" s="1224"/>
      <c r="W13" s="1255">
        <v>0.09</v>
      </c>
      <c r="X13" s="1226"/>
      <c r="Y13" s="1256">
        <v>0.01</v>
      </c>
      <c r="Z13" s="1228"/>
      <c r="AA13" s="1208"/>
    </row>
    <row r="14" spans="1:27" ht="10.5" customHeight="1" x14ac:dyDescent="0.25">
      <c r="A14" s="1090"/>
      <c r="B14" s="1090" t="s">
        <v>499</v>
      </c>
      <c r="C14" s="2100">
        <v>3.76</v>
      </c>
      <c r="D14" s="2101"/>
      <c r="E14" s="2102">
        <v>2.82</v>
      </c>
      <c r="F14" s="1228"/>
      <c r="G14" s="1224"/>
      <c r="H14" s="1257">
        <v>3.82</v>
      </c>
      <c r="I14" s="1258"/>
      <c r="J14" s="1259">
        <v>2.82</v>
      </c>
      <c r="K14" s="1228"/>
      <c r="L14" s="1224"/>
      <c r="M14" s="1257">
        <v>3.72</v>
      </c>
      <c r="N14" s="1258"/>
      <c r="O14" s="1259">
        <v>2.46</v>
      </c>
      <c r="P14" s="1228"/>
      <c r="Q14" s="1224"/>
      <c r="R14" s="1257">
        <v>3.83</v>
      </c>
      <c r="S14" s="1258"/>
      <c r="T14" s="1259">
        <v>2.8</v>
      </c>
      <c r="U14" s="1228"/>
      <c r="V14" s="1224"/>
      <c r="W14" s="1260">
        <v>3.7</v>
      </c>
      <c r="X14" s="1261"/>
      <c r="Y14" s="1262">
        <v>2.78</v>
      </c>
      <c r="Z14" s="1228"/>
      <c r="AA14" s="1208"/>
    </row>
    <row r="15" spans="1:27" ht="10.5" customHeight="1" x14ac:dyDescent="0.25">
      <c r="A15" s="1090"/>
      <c r="B15" s="1090" t="s">
        <v>500</v>
      </c>
      <c r="C15" s="2103">
        <v>2.2599999999999998</v>
      </c>
      <c r="D15" s="2104"/>
      <c r="E15" s="2105">
        <v>0.74</v>
      </c>
      <c r="F15" s="1263"/>
      <c r="G15" s="1264"/>
      <c r="H15" s="1265">
        <v>2.2999999999999998</v>
      </c>
      <c r="I15" s="1266"/>
      <c r="J15" s="1267">
        <v>0.76</v>
      </c>
      <c r="K15" s="1263"/>
      <c r="L15" s="1264"/>
      <c r="M15" s="1265">
        <v>2.41</v>
      </c>
      <c r="N15" s="1266"/>
      <c r="O15" s="1267">
        <v>0.81</v>
      </c>
      <c r="P15" s="1263"/>
      <c r="Q15" s="1264"/>
      <c r="R15" s="1265">
        <v>2.17</v>
      </c>
      <c r="S15" s="1266"/>
      <c r="T15" s="1267">
        <v>0.8</v>
      </c>
      <c r="U15" s="1263"/>
      <c r="V15" s="1264"/>
      <c r="W15" s="1268">
        <v>2.35</v>
      </c>
      <c r="X15" s="1269"/>
      <c r="Y15" s="1270">
        <v>0.82</v>
      </c>
      <c r="Z15" s="1263"/>
      <c r="AA15" s="1217"/>
    </row>
    <row r="16" spans="1:27" ht="4.5" customHeight="1" x14ac:dyDescent="0.25">
      <c r="A16" s="1271"/>
      <c r="B16" s="1271"/>
      <c r="C16" s="1271"/>
      <c r="D16" s="1272"/>
      <c r="E16" s="1271"/>
      <c r="F16" s="1272"/>
      <c r="G16" s="1271"/>
      <c r="H16" s="1271"/>
      <c r="I16" s="1272"/>
      <c r="J16" s="1271"/>
      <c r="K16" s="1272"/>
      <c r="L16" s="1271"/>
      <c r="M16" s="1271"/>
      <c r="N16" s="1272"/>
      <c r="O16" s="1271"/>
      <c r="P16" s="1272"/>
      <c r="Q16" s="1271"/>
      <c r="R16" s="1271"/>
      <c r="S16" s="1272"/>
      <c r="T16" s="1271"/>
      <c r="U16" s="1272"/>
      <c r="V16" s="1271"/>
      <c r="W16" s="1271"/>
      <c r="X16" s="1272"/>
      <c r="Y16" s="1271"/>
      <c r="Z16" s="1272"/>
      <c r="AA16" s="1273"/>
    </row>
    <row r="17" spans="1:27" s="1101" customFormat="1" ht="9.75" customHeight="1" x14ac:dyDescent="0.15">
      <c r="A17" s="1274" t="s">
        <v>72</v>
      </c>
      <c r="B17" s="2732" t="s">
        <v>879</v>
      </c>
      <c r="C17" s="2732"/>
      <c r="D17" s="2732"/>
      <c r="E17" s="2732"/>
      <c r="F17" s="2732"/>
      <c r="G17" s="2732"/>
      <c r="H17" s="2732"/>
      <c r="I17" s="2732"/>
      <c r="J17" s="2732"/>
      <c r="K17" s="2732"/>
      <c r="L17" s="2732"/>
      <c r="M17" s="2732"/>
      <c r="N17" s="2732"/>
      <c r="O17" s="2732"/>
      <c r="P17" s="2732"/>
      <c r="Q17" s="2732"/>
      <c r="R17" s="2732"/>
      <c r="S17" s="2732"/>
      <c r="T17" s="2732"/>
      <c r="U17" s="2732"/>
      <c r="V17" s="2732"/>
      <c r="W17" s="2732"/>
      <c r="X17" s="2732"/>
      <c r="Y17" s="2732"/>
      <c r="Z17" s="2732"/>
      <c r="AA17" s="2732"/>
    </row>
    <row r="18" spans="1:27" s="1101" customFormat="1" ht="9.75" customHeight="1" x14ac:dyDescent="0.15">
      <c r="A18" s="1275"/>
      <c r="B18" s="2732"/>
      <c r="C18" s="2732"/>
      <c r="D18" s="2732"/>
      <c r="E18" s="2732"/>
      <c r="F18" s="2732"/>
      <c r="G18" s="2732"/>
      <c r="H18" s="2732"/>
      <c r="I18" s="2732"/>
      <c r="J18" s="2732"/>
      <c r="K18" s="2732"/>
      <c r="L18" s="2732"/>
      <c r="M18" s="2732"/>
      <c r="N18" s="2732"/>
      <c r="O18" s="2732"/>
      <c r="P18" s="2732"/>
      <c r="Q18" s="2732"/>
      <c r="R18" s="2732"/>
      <c r="S18" s="2732"/>
      <c r="T18" s="2732"/>
      <c r="U18" s="2732"/>
      <c r="V18" s="2732"/>
      <c r="W18" s="2732"/>
      <c r="X18" s="2732"/>
      <c r="Y18" s="2732"/>
      <c r="Z18" s="2732"/>
      <c r="AA18" s="2732"/>
    </row>
    <row r="19" spans="1:27" s="1101" customFormat="1" ht="9.75" customHeight="1" x14ac:dyDescent="0.15">
      <c r="A19" s="1275"/>
      <c r="B19" s="2713" t="s">
        <v>880</v>
      </c>
      <c r="C19" s="2713"/>
      <c r="D19" s="2733"/>
      <c r="E19" s="2713"/>
      <c r="F19" s="2733"/>
      <c r="G19" s="2713"/>
      <c r="H19" s="2713"/>
      <c r="I19" s="2733"/>
      <c r="J19" s="2713"/>
      <c r="K19" s="2733"/>
      <c r="L19" s="2713"/>
      <c r="M19" s="2713"/>
      <c r="N19" s="2713"/>
      <c r="O19" s="2713"/>
      <c r="P19" s="2713"/>
      <c r="Q19" s="2713"/>
      <c r="R19" s="2713"/>
      <c r="S19" s="2733"/>
      <c r="T19" s="2713"/>
      <c r="U19" s="2733"/>
      <c r="V19" s="2713"/>
      <c r="W19" s="2713"/>
      <c r="X19" s="2733"/>
      <c r="Y19" s="2713"/>
      <c r="Z19" s="2733"/>
      <c r="AA19" s="2713"/>
    </row>
    <row r="20" spans="1:27" s="1101" customFormat="1" ht="20.25" customHeight="1" x14ac:dyDescent="0.15">
      <c r="A20" s="1275"/>
      <c r="B20" s="2732" t="s">
        <v>881</v>
      </c>
      <c r="C20" s="2732"/>
      <c r="D20" s="2734"/>
      <c r="E20" s="2732"/>
      <c r="F20" s="2734"/>
      <c r="G20" s="2732"/>
      <c r="H20" s="2732"/>
      <c r="I20" s="2734"/>
      <c r="J20" s="2732"/>
      <c r="K20" s="2734"/>
      <c r="L20" s="2732"/>
      <c r="M20" s="2732"/>
      <c r="N20" s="2732"/>
      <c r="O20" s="2732"/>
      <c r="P20" s="2732"/>
      <c r="Q20" s="2732"/>
      <c r="R20" s="2732"/>
      <c r="S20" s="2734"/>
      <c r="T20" s="2732"/>
      <c r="U20" s="2734"/>
      <c r="V20" s="2732"/>
      <c r="W20" s="2732"/>
      <c r="X20" s="2734"/>
      <c r="Y20" s="2732"/>
      <c r="Z20" s="2734"/>
      <c r="AA20" s="2732"/>
    </row>
  </sheetData>
  <sheetProtection formatCells="0" formatColumns="0" formatRows="0" sort="0" autoFilter="0" pivotTables="0"/>
  <mergeCells count="12">
    <mergeCell ref="B17:AA18"/>
    <mergeCell ref="B19:AA19"/>
    <mergeCell ref="B20:AA20"/>
    <mergeCell ref="A1:AA1"/>
    <mergeCell ref="A3:B3"/>
    <mergeCell ref="C3:G3"/>
    <mergeCell ref="H3:L3"/>
    <mergeCell ref="R3:V3"/>
    <mergeCell ref="W3:AA3"/>
    <mergeCell ref="A7:B7"/>
    <mergeCell ref="A12:B12"/>
    <mergeCell ref="M3:Q3"/>
  </mergeCells>
  <pageMargins left="0.5" right="0.5" top="0.5" bottom="0.5" header="0.3" footer="0.3"/>
  <pageSetup scale="95" orientation="landscape" r:id="rId1"/>
  <colBreaks count="1" manualBreakCount="1">
    <brk id="27" min="3"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election activeCell="A54" sqref="A54:N54"/>
    </sheetView>
  </sheetViews>
  <sheetFormatPr defaultColWidth="9.140625" defaultRowHeight="11.25" x14ac:dyDescent="0.2"/>
  <cols>
    <col min="1" max="1" width="2.85546875" style="37" customWidth="1"/>
    <col min="2" max="2" width="2.140625" style="37" customWidth="1"/>
    <col min="3" max="3" width="77.85546875" style="37" customWidth="1"/>
    <col min="4" max="4" width="1.7109375" style="37" customWidth="1"/>
    <col min="5" max="5" width="8.5703125" style="37" customWidth="1"/>
    <col min="6" max="6" width="2.28515625" style="37" customWidth="1"/>
    <col min="7" max="7" width="10" style="37" customWidth="1"/>
    <col min="8" max="8" width="1.7109375" style="1658" customWidth="1"/>
    <col min="9" max="9" width="7.85546875" style="1658" customWidth="1"/>
    <col min="10" max="10" width="1.7109375" style="1658" customWidth="1"/>
    <col min="11" max="11" width="7.85546875" style="37" customWidth="1"/>
    <col min="12" max="12" width="1.7109375" style="37" customWidth="1"/>
    <col min="13" max="13" width="7.85546875" style="37" customWidth="1"/>
    <col min="14" max="14" width="1.7109375" style="37" customWidth="1"/>
    <col min="15" max="15" width="9.140625" style="37" customWidth="1"/>
    <col min="16" max="16384" width="9.140625" style="37"/>
  </cols>
  <sheetData>
    <row r="1" spans="1:14" ht="14.25" customHeight="1" x14ac:dyDescent="0.25">
      <c r="A1" s="2253" t="s">
        <v>105</v>
      </c>
      <c r="B1" s="2253"/>
      <c r="C1" s="2253"/>
      <c r="D1" s="2253"/>
      <c r="E1" s="2253"/>
      <c r="F1" s="2253"/>
      <c r="G1" s="2253"/>
      <c r="H1" s="2253"/>
      <c r="I1" s="2253"/>
      <c r="J1" s="2253"/>
      <c r="K1" s="2253"/>
      <c r="L1" s="2253"/>
      <c r="M1" s="2253"/>
      <c r="N1" s="2253"/>
    </row>
    <row r="2" spans="1:14" ht="9" customHeight="1" x14ac:dyDescent="0.25">
      <c r="A2" s="81"/>
      <c r="B2" s="81"/>
      <c r="C2" s="81"/>
      <c r="D2" s="81"/>
      <c r="E2" s="81"/>
      <c r="F2" s="81"/>
      <c r="G2" s="81"/>
      <c r="H2" s="81"/>
      <c r="I2" s="81"/>
      <c r="J2" s="81"/>
      <c r="K2" s="81"/>
      <c r="L2" s="81"/>
      <c r="M2" s="81"/>
      <c r="N2" s="38"/>
    </row>
    <row r="3" spans="1:14" s="4" customFormat="1" ht="9.75" customHeight="1" x14ac:dyDescent="0.15">
      <c r="A3" s="2330" t="s">
        <v>1</v>
      </c>
      <c r="B3" s="2330"/>
      <c r="C3" s="2330"/>
      <c r="D3" s="83"/>
      <c r="E3" s="2331" t="s">
        <v>1220</v>
      </c>
      <c r="F3" s="2331"/>
      <c r="G3" s="2331"/>
      <c r="H3" s="84"/>
      <c r="I3" s="85" t="s">
        <v>2</v>
      </c>
      <c r="J3" s="84"/>
      <c r="K3" s="85" t="s">
        <v>95</v>
      </c>
      <c r="L3" s="84"/>
      <c r="M3" s="85" t="s">
        <v>106</v>
      </c>
      <c r="N3" s="86"/>
    </row>
    <row r="4" spans="1:14" s="4" customFormat="1" ht="9.75" customHeight="1" x14ac:dyDescent="0.15">
      <c r="A4" s="2311"/>
      <c r="B4" s="2311"/>
      <c r="C4" s="2311"/>
      <c r="D4" s="17"/>
      <c r="E4" s="7" t="s">
        <v>3</v>
      </c>
      <c r="F4" s="7"/>
      <c r="G4" s="7" t="s">
        <v>4</v>
      </c>
      <c r="H4" s="7"/>
      <c r="I4" s="7" t="s">
        <v>5</v>
      </c>
      <c r="J4" s="7"/>
      <c r="K4" s="7" t="s">
        <v>6</v>
      </c>
      <c r="L4" s="7"/>
      <c r="M4" s="7" t="s">
        <v>7</v>
      </c>
      <c r="N4" s="6"/>
    </row>
    <row r="5" spans="1:14" s="4" customFormat="1" ht="9.75" customHeight="1" x14ac:dyDescent="0.15">
      <c r="A5" s="2311"/>
      <c r="B5" s="2311"/>
      <c r="C5" s="2311"/>
      <c r="D5" s="17"/>
      <c r="E5" s="87"/>
      <c r="F5" s="88"/>
      <c r="G5" s="89" t="s">
        <v>107</v>
      </c>
      <c r="H5" s="1639"/>
      <c r="I5" s="1639"/>
      <c r="J5" s="1639"/>
      <c r="K5" s="6"/>
      <c r="L5" s="6"/>
      <c r="M5" s="6"/>
      <c r="N5" s="90"/>
    </row>
    <row r="6" spans="1:14" s="4" customFormat="1" ht="9.75" customHeight="1" x14ac:dyDescent="0.15">
      <c r="A6" s="2333"/>
      <c r="B6" s="2333"/>
      <c r="C6" s="2333"/>
      <c r="D6" s="17"/>
      <c r="E6" s="88"/>
      <c r="F6" s="88"/>
      <c r="G6" s="89" t="s">
        <v>108</v>
      </c>
      <c r="H6" s="17"/>
      <c r="I6" s="91"/>
      <c r="J6" s="17"/>
      <c r="K6" s="91"/>
      <c r="L6" s="17"/>
      <c r="M6" s="91"/>
      <c r="N6" s="92"/>
    </row>
    <row r="7" spans="1:14" s="4" customFormat="1" ht="9.75" customHeight="1" x14ac:dyDescent="0.15">
      <c r="A7" s="2311"/>
      <c r="B7" s="2311"/>
      <c r="C7" s="2311"/>
      <c r="E7" s="93" t="s">
        <v>1106</v>
      </c>
      <c r="F7" s="88"/>
      <c r="G7" s="94" t="s">
        <v>110</v>
      </c>
      <c r="H7" s="1636"/>
      <c r="I7" s="1636"/>
      <c r="J7" s="1636"/>
      <c r="K7" s="2332" t="s">
        <v>1105</v>
      </c>
      <c r="L7" s="2332"/>
      <c r="M7" s="2332"/>
      <c r="N7" s="2332"/>
    </row>
    <row r="8" spans="1:14" s="4" customFormat="1" ht="9.75" customHeight="1" x14ac:dyDescent="0.15">
      <c r="A8" s="95">
        <v>1</v>
      </c>
      <c r="B8" s="2317" t="s">
        <v>111</v>
      </c>
      <c r="C8" s="2317"/>
      <c r="D8" s="96"/>
      <c r="E8" s="1861">
        <f>SUM(E9:E11)</f>
        <v>176384</v>
      </c>
      <c r="F8" s="97"/>
      <c r="G8" s="1861">
        <v>14111</v>
      </c>
      <c r="H8" s="97"/>
      <c r="I8" s="97">
        <f>SUM(I9:I11)</f>
        <v>175655</v>
      </c>
      <c r="J8" s="97"/>
      <c r="K8" s="97">
        <f>SUM(K9:K11)</f>
        <v>168663</v>
      </c>
      <c r="L8" s="97"/>
      <c r="M8" s="97">
        <f>SUM(M9:M11)</f>
        <v>165470</v>
      </c>
      <c r="N8" s="98"/>
    </row>
    <row r="9" spans="1:14" s="4" customFormat="1" ht="9.75" customHeight="1" x14ac:dyDescent="0.15">
      <c r="A9" s="99">
        <v>2</v>
      </c>
      <c r="B9" s="100"/>
      <c r="C9" s="101" t="s">
        <v>1115</v>
      </c>
      <c r="D9" s="102"/>
      <c r="E9" s="1845">
        <v>49698</v>
      </c>
      <c r="F9" s="103"/>
      <c r="G9" s="1845">
        <v>3976</v>
      </c>
      <c r="H9" s="103"/>
      <c r="I9" s="103">
        <v>49015</v>
      </c>
      <c r="J9" s="103"/>
      <c r="K9" s="103">
        <v>45325</v>
      </c>
      <c r="L9" s="103"/>
      <c r="M9" s="103">
        <v>44739</v>
      </c>
      <c r="N9" s="98"/>
    </row>
    <row r="10" spans="1:14" s="4" customFormat="1" ht="9.75" customHeight="1" x14ac:dyDescent="0.15">
      <c r="A10" s="99"/>
      <c r="B10" s="100"/>
      <c r="C10" s="101" t="s">
        <v>113</v>
      </c>
      <c r="D10" s="102"/>
      <c r="E10" s="1845">
        <v>347</v>
      </c>
      <c r="F10" s="103"/>
      <c r="G10" s="1845">
        <v>28</v>
      </c>
      <c r="H10" s="103"/>
      <c r="I10" s="103">
        <v>389</v>
      </c>
      <c r="J10" s="103"/>
      <c r="K10" s="103">
        <v>431</v>
      </c>
      <c r="L10" s="103"/>
      <c r="M10" s="103">
        <v>497</v>
      </c>
      <c r="N10" s="98"/>
    </row>
    <row r="11" spans="1:14" s="4" customFormat="1" ht="9.75" customHeight="1" x14ac:dyDescent="0.15">
      <c r="A11" s="92">
        <v>3</v>
      </c>
      <c r="B11" s="23"/>
      <c r="C11" s="17" t="s">
        <v>114</v>
      </c>
      <c r="D11" s="104"/>
      <c r="E11" s="1845">
        <v>126339</v>
      </c>
      <c r="F11" s="105"/>
      <c r="G11" s="1845">
        <v>10107</v>
      </c>
      <c r="H11" s="105"/>
      <c r="I11" s="103">
        <v>126251</v>
      </c>
      <c r="J11" s="105"/>
      <c r="K11" s="105">
        <v>122907</v>
      </c>
      <c r="L11" s="105"/>
      <c r="M11" s="105">
        <v>120234</v>
      </c>
      <c r="N11" s="98"/>
    </row>
    <row r="12" spans="1:14" s="4" customFormat="1" ht="9.75" customHeight="1" x14ac:dyDescent="0.15">
      <c r="A12" s="99">
        <v>4</v>
      </c>
      <c r="B12" s="2318" t="s">
        <v>1114</v>
      </c>
      <c r="C12" s="2318"/>
      <c r="D12" s="107"/>
      <c r="E12" s="1845">
        <f>SUM(E13:E17)</f>
        <v>17057</v>
      </c>
      <c r="F12" s="103"/>
      <c r="G12" s="1845">
        <v>1365</v>
      </c>
      <c r="H12" s="103"/>
      <c r="I12" s="103">
        <f>SUM(I13:I17)</f>
        <v>17004</v>
      </c>
      <c r="J12" s="103"/>
      <c r="K12" s="103">
        <f>SUM(K13:K17)</f>
        <v>14902</v>
      </c>
      <c r="L12" s="103"/>
      <c r="M12" s="103">
        <f>SUM(M13:M17)</f>
        <v>11584</v>
      </c>
      <c r="N12" s="98"/>
    </row>
    <row r="13" spans="1:14" s="4" customFormat="1" ht="9.75" customHeight="1" x14ac:dyDescent="0.15">
      <c r="A13" s="99"/>
      <c r="B13" s="100"/>
      <c r="C13" s="108" t="s">
        <v>116</v>
      </c>
      <c r="D13" s="102"/>
      <c r="E13" s="1845">
        <v>0</v>
      </c>
      <c r="F13" s="103"/>
      <c r="G13" s="1845">
        <v>0</v>
      </c>
      <c r="H13" s="103"/>
      <c r="I13" s="103">
        <v>0</v>
      </c>
      <c r="J13" s="103"/>
      <c r="K13" s="103">
        <v>0</v>
      </c>
      <c r="L13" s="103"/>
      <c r="M13" s="103">
        <v>6746</v>
      </c>
      <c r="N13" s="98"/>
    </row>
    <row r="14" spans="1:14" s="4" customFormat="1" ht="9.75" customHeight="1" x14ac:dyDescent="0.15">
      <c r="A14" s="99"/>
      <c r="B14" s="100"/>
      <c r="C14" s="108" t="s">
        <v>117</v>
      </c>
      <c r="D14" s="102"/>
      <c r="E14" s="1845">
        <v>6151</v>
      </c>
      <c r="F14" s="103"/>
      <c r="G14" s="1845">
        <v>492</v>
      </c>
      <c r="H14" s="103"/>
      <c r="I14" s="103">
        <v>6705</v>
      </c>
      <c r="J14" s="103"/>
      <c r="K14" s="103">
        <v>5790</v>
      </c>
      <c r="L14" s="103"/>
      <c r="M14" s="103">
        <v>4236</v>
      </c>
      <c r="N14" s="98"/>
    </row>
    <row r="15" spans="1:14" s="4" customFormat="1" ht="9.75" customHeight="1" x14ac:dyDescent="0.15">
      <c r="A15" s="99"/>
      <c r="B15" s="100"/>
      <c r="C15" s="108" t="s">
        <v>118</v>
      </c>
      <c r="D15" s="102"/>
      <c r="E15" s="1845">
        <v>413</v>
      </c>
      <c r="F15" s="103"/>
      <c r="G15" s="1845">
        <v>33</v>
      </c>
      <c r="H15" s="103"/>
      <c r="I15" s="103">
        <v>401</v>
      </c>
      <c r="J15" s="103"/>
      <c r="K15" s="103">
        <v>387</v>
      </c>
      <c r="L15" s="103"/>
      <c r="M15" s="103">
        <v>602</v>
      </c>
      <c r="N15" s="98"/>
    </row>
    <row r="16" spans="1:14" s="4" customFormat="1" ht="9.75" customHeight="1" x14ac:dyDescent="0.15">
      <c r="A16" s="92">
        <v>5</v>
      </c>
      <c r="B16" s="23"/>
      <c r="C16" s="17" t="s">
        <v>119</v>
      </c>
      <c r="D16" s="104"/>
      <c r="E16" s="1845">
        <v>10493</v>
      </c>
      <c r="F16" s="105"/>
      <c r="G16" s="1845">
        <v>839</v>
      </c>
      <c r="H16" s="105"/>
      <c r="I16" s="103">
        <v>9898</v>
      </c>
      <c r="J16" s="105"/>
      <c r="K16" s="105">
        <v>8725</v>
      </c>
      <c r="L16" s="105"/>
      <c r="M16" s="105">
        <v>0</v>
      </c>
      <c r="N16" s="98"/>
    </row>
    <row r="17" spans="1:14" s="4" customFormat="1" ht="9.75" customHeight="1" x14ac:dyDescent="0.15">
      <c r="A17" s="99">
        <v>6</v>
      </c>
      <c r="B17" s="100"/>
      <c r="C17" s="108" t="s">
        <v>120</v>
      </c>
      <c r="D17" s="102"/>
      <c r="E17" s="1845">
        <v>0</v>
      </c>
      <c r="F17" s="103"/>
      <c r="G17" s="1845">
        <v>0</v>
      </c>
      <c r="H17" s="103"/>
      <c r="I17" s="103">
        <v>0</v>
      </c>
      <c r="J17" s="103"/>
      <c r="K17" s="103">
        <v>0</v>
      </c>
      <c r="L17" s="103"/>
      <c r="M17" s="103">
        <v>0</v>
      </c>
      <c r="N17" s="98"/>
    </row>
    <row r="18" spans="1:14" s="4" customFormat="1" ht="9.75" customHeight="1" x14ac:dyDescent="0.15">
      <c r="A18" s="92">
        <v>7</v>
      </c>
      <c r="B18" s="2311" t="s">
        <v>121</v>
      </c>
      <c r="C18" s="2311"/>
      <c r="D18" s="109"/>
      <c r="E18" s="1845">
        <v>0</v>
      </c>
      <c r="F18" s="105"/>
      <c r="G18" s="1845">
        <v>0</v>
      </c>
      <c r="H18" s="105"/>
      <c r="I18" s="103">
        <v>0</v>
      </c>
      <c r="J18" s="105"/>
      <c r="K18" s="105">
        <v>0</v>
      </c>
      <c r="L18" s="105"/>
      <c r="M18" s="105">
        <v>0</v>
      </c>
      <c r="N18" s="98"/>
    </row>
    <row r="19" spans="1:14" s="4" customFormat="1" ht="9.75" customHeight="1" x14ac:dyDescent="0.15">
      <c r="A19" s="99">
        <v>8</v>
      </c>
      <c r="B19" s="2316" t="s">
        <v>1113</v>
      </c>
      <c r="C19" s="2316"/>
      <c r="D19" s="107"/>
      <c r="E19" s="1845">
        <v>383</v>
      </c>
      <c r="F19" s="103"/>
      <c r="G19" s="1845">
        <v>31</v>
      </c>
      <c r="H19" s="103"/>
      <c r="I19" s="103">
        <v>370</v>
      </c>
      <c r="J19" s="103"/>
      <c r="K19" s="103">
        <v>349</v>
      </c>
      <c r="L19" s="103"/>
      <c r="M19" s="103">
        <v>314</v>
      </c>
      <c r="N19" s="98"/>
    </row>
    <row r="20" spans="1:14" s="4" customFormat="1" ht="9.75" customHeight="1" x14ac:dyDescent="0.15">
      <c r="A20" s="92">
        <v>9</v>
      </c>
      <c r="B20" s="2311" t="s">
        <v>1112</v>
      </c>
      <c r="C20" s="2311"/>
      <c r="D20" s="109"/>
      <c r="E20" s="1845">
        <v>12</v>
      </c>
      <c r="F20" s="105"/>
      <c r="G20" s="1845">
        <v>1</v>
      </c>
      <c r="H20" s="105"/>
      <c r="I20" s="103">
        <v>19</v>
      </c>
      <c r="J20" s="105"/>
      <c r="K20" s="105">
        <v>3</v>
      </c>
      <c r="L20" s="105"/>
      <c r="M20" s="105">
        <v>3</v>
      </c>
      <c r="N20" s="98"/>
    </row>
    <row r="21" spans="1:14" s="4" customFormat="1" ht="9.75" customHeight="1" x14ac:dyDescent="0.15">
      <c r="A21" s="99">
        <v>10</v>
      </c>
      <c r="B21" s="2316" t="s">
        <v>1111</v>
      </c>
      <c r="C21" s="2316"/>
      <c r="D21" s="107"/>
      <c r="E21" s="1845">
        <v>0</v>
      </c>
      <c r="F21" s="103"/>
      <c r="G21" s="1845">
        <v>0</v>
      </c>
      <c r="H21" s="103"/>
      <c r="I21" s="103">
        <v>0</v>
      </c>
      <c r="J21" s="103"/>
      <c r="K21" s="103">
        <v>0</v>
      </c>
      <c r="L21" s="103"/>
      <c r="M21" s="103">
        <v>0</v>
      </c>
      <c r="N21" s="98"/>
    </row>
    <row r="22" spans="1:14" s="4" customFormat="1" ht="9.75" customHeight="1" x14ac:dyDescent="0.15">
      <c r="A22" s="92">
        <v>11</v>
      </c>
      <c r="B22" s="2311" t="s">
        <v>122</v>
      </c>
      <c r="C22" s="2311"/>
      <c r="D22" s="109"/>
      <c r="E22" s="1845">
        <v>0</v>
      </c>
      <c r="F22" s="105"/>
      <c r="G22" s="1845">
        <v>0</v>
      </c>
      <c r="H22" s="105"/>
      <c r="I22" s="103">
        <v>1</v>
      </c>
      <c r="J22" s="105"/>
      <c r="K22" s="105">
        <v>0</v>
      </c>
      <c r="L22" s="105"/>
      <c r="M22" s="105">
        <v>0</v>
      </c>
      <c r="N22" s="98"/>
    </row>
    <row r="23" spans="1:14" s="4" customFormat="1" ht="9.75" customHeight="1" x14ac:dyDescent="0.15">
      <c r="A23" s="99">
        <v>12</v>
      </c>
      <c r="B23" s="2316" t="s">
        <v>123</v>
      </c>
      <c r="C23" s="2316"/>
      <c r="D23" s="107"/>
      <c r="E23" s="1845">
        <f>SUM(E24:E27)</f>
        <v>1639</v>
      </c>
      <c r="F23" s="103"/>
      <c r="G23" s="1845">
        <v>131</v>
      </c>
      <c r="H23" s="103"/>
      <c r="I23" s="103">
        <f>SUM(I24:I27)</f>
        <v>1409</v>
      </c>
      <c r="J23" s="103"/>
      <c r="K23" s="103">
        <f>SUM(K24:K27)</f>
        <v>1538</v>
      </c>
      <c r="L23" s="103"/>
      <c r="M23" s="103">
        <f>SUM(M24:M27)</f>
        <v>1113</v>
      </c>
      <c r="N23" s="98"/>
    </row>
    <row r="24" spans="1:14" s="4" customFormat="1" ht="9.75" customHeight="1" x14ac:dyDescent="0.15">
      <c r="A24" s="99" t="s">
        <v>124</v>
      </c>
      <c r="B24" s="106"/>
      <c r="C24" s="108" t="s">
        <v>1110</v>
      </c>
      <c r="D24" s="102"/>
      <c r="E24" s="1845">
        <v>-698</v>
      </c>
      <c r="F24" s="103"/>
      <c r="G24" s="1845">
        <v>-56</v>
      </c>
      <c r="H24" s="103"/>
      <c r="I24" s="103">
        <v>-698</v>
      </c>
      <c r="J24" s="103"/>
      <c r="K24" s="103">
        <v>-698</v>
      </c>
      <c r="L24" s="103"/>
      <c r="M24" s="103" t="s">
        <v>125</v>
      </c>
      <c r="N24" s="98"/>
    </row>
    <row r="25" spans="1:14" s="4" customFormat="1" ht="9.75" customHeight="1" x14ac:dyDescent="0.15">
      <c r="A25" s="92">
        <v>13</v>
      </c>
      <c r="B25" s="110"/>
      <c r="C25" s="111" t="s">
        <v>126</v>
      </c>
      <c r="D25" s="104"/>
      <c r="E25" s="1845">
        <v>370</v>
      </c>
      <c r="F25" s="105"/>
      <c r="G25" s="1845">
        <v>30</v>
      </c>
      <c r="H25" s="105"/>
      <c r="I25" s="103">
        <v>266</v>
      </c>
      <c r="J25" s="105"/>
      <c r="K25" s="105">
        <v>252</v>
      </c>
      <c r="L25" s="105"/>
      <c r="M25" s="105">
        <v>871</v>
      </c>
      <c r="N25" s="98"/>
    </row>
    <row r="26" spans="1:14" s="4" customFormat="1" ht="19.5" x14ac:dyDescent="0.15">
      <c r="A26" s="112">
        <v>14</v>
      </c>
      <c r="B26" s="106"/>
      <c r="C26" s="113" t="s">
        <v>127</v>
      </c>
      <c r="D26" s="102"/>
      <c r="E26" s="1845">
        <v>1757</v>
      </c>
      <c r="F26" s="103"/>
      <c r="G26" s="1845">
        <v>141</v>
      </c>
      <c r="H26" s="103"/>
      <c r="I26" s="103">
        <v>1708</v>
      </c>
      <c r="J26" s="103"/>
      <c r="K26" s="103">
        <v>1852</v>
      </c>
      <c r="L26" s="103"/>
      <c r="M26" s="103">
        <v>242</v>
      </c>
      <c r="N26" s="98"/>
    </row>
    <row r="27" spans="1:14" s="4" customFormat="1" ht="9.75" customHeight="1" x14ac:dyDescent="0.15">
      <c r="A27" s="92">
        <v>15</v>
      </c>
      <c r="B27" s="110"/>
      <c r="C27" s="111" t="s">
        <v>1109</v>
      </c>
      <c r="D27" s="104"/>
      <c r="E27" s="1845">
        <v>210</v>
      </c>
      <c r="F27" s="105"/>
      <c r="G27" s="1845">
        <v>17</v>
      </c>
      <c r="H27" s="105"/>
      <c r="I27" s="103">
        <v>133</v>
      </c>
      <c r="J27" s="105"/>
      <c r="K27" s="105">
        <v>132</v>
      </c>
      <c r="L27" s="105"/>
      <c r="M27" s="105">
        <v>0</v>
      </c>
      <c r="N27" s="98"/>
    </row>
    <row r="28" spans="1:14" s="4" customFormat="1" ht="9.75" customHeight="1" x14ac:dyDescent="0.15">
      <c r="A28" s="99">
        <v>16</v>
      </c>
      <c r="B28" s="2318" t="s">
        <v>85</v>
      </c>
      <c r="C28" s="2318"/>
      <c r="D28" s="107"/>
      <c r="E28" s="1845">
        <f>SUM(E29:E30)</f>
        <v>8682</v>
      </c>
      <c r="F28" s="103"/>
      <c r="G28" s="1845">
        <v>695</v>
      </c>
      <c r="H28" s="103"/>
      <c r="I28" s="103">
        <f>SUM(I29:I30)</f>
        <v>7912</v>
      </c>
      <c r="J28" s="103"/>
      <c r="K28" s="103">
        <f>SUM(K29:K30)</f>
        <v>8498</v>
      </c>
      <c r="L28" s="103"/>
      <c r="M28" s="103">
        <f>SUM(M29:M30)</f>
        <v>6383</v>
      </c>
      <c r="N28" s="98"/>
    </row>
    <row r="29" spans="1:14" s="4" customFormat="1" ht="9.75" customHeight="1" x14ac:dyDescent="0.15">
      <c r="A29" s="92">
        <v>17</v>
      </c>
      <c r="B29" s="110"/>
      <c r="C29" s="111" t="s">
        <v>112</v>
      </c>
      <c r="D29" s="104"/>
      <c r="E29" s="1845">
        <v>35</v>
      </c>
      <c r="F29" s="105"/>
      <c r="G29" s="1845">
        <v>3</v>
      </c>
      <c r="H29" s="105"/>
      <c r="I29" s="103">
        <v>41</v>
      </c>
      <c r="J29" s="105"/>
      <c r="K29" s="105">
        <v>57</v>
      </c>
      <c r="L29" s="105"/>
      <c r="M29" s="105">
        <v>33</v>
      </c>
      <c r="N29" s="98"/>
    </row>
    <row r="30" spans="1:14" s="4" customFormat="1" ht="9.75" customHeight="1" x14ac:dyDescent="0.15">
      <c r="A30" s="99">
        <v>18</v>
      </c>
      <c r="B30" s="106"/>
      <c r="C30" s="108" t="s">
        <v>120</v>
      </c>
      <c r="D30" s="102"/>
      <c r="E30" s="1845">
        <v>8647</v>
      </c>
      <c r="F30" s="103"/>
      <c r="G30" s="1845">
        <v>692</v>
      </c>
      <c r="H30" s="103"/>
      <c r="I30" s="103">
        <v>7871</v>
      </c>
      <c r="J30" s="103"/>
      <c r="K30" s="103">
        <v>8441</v>
      </c>
      <c r="L30" s="103"/>
      <c r="M30" s="103">
        <v>6350</v>
      </c>
      <c r="N30" s="98"/>
    </row>
    <row r="31" spans="1:14" s="4" customFormat="1" ht="9.75" customHeight="1" x14ac:dyDescent="0.15">
      <c r="A31" s="92">
        <v>19</v>
      </c>
      <c r="B31" s="2311" t="s">
        <v>128</v>
      </c>
      <c r="C31" s="2311"/>
      <c r="D31" s="109"/>
      <c r="E31" s="1844">
        <f>SUM(E32:E34)</f>
        <v>28150</v>
      </c>
      <c r="F31" s="105"/>
      <c r="G31" s="1844">
        <v>2252</v>
      </c>
      <c r="H31" s="105"/>
      <c r="I31" s="105">
        <f>SUM(I32:I34)</f>
        <v>27678</v>
      </c>
      <c r="J31" s="105"/>
      <c r="K31" s="105">
        <f>SUM(K32:K34)</f>
        <v>27154</v>
      </c>
      <c r="L31" s="105"/>
      <c r="M31" s="105">
        <f>SUM(M32:M34)</f>
        <v>26626</v>
      </c>
      <c r="N31" s="98"/>
    </row>
    <row r="32" spans="1:14" s="4" customFormat="1" ht="9.75" customHeight="1" x14ac:dyDescent="0.15">
      <c r="A32" s="99">
        <v>20</v>
      </c>
      <c r="B32" s="100"/>
      <c r="C32" s="101" t="s">
        <v>129</v>
      </c>
      <c r="D32" s="102"/>
      <c r="E32" s="1845">
        <v>0</v>
      </c>
      <c r="F32" s="103"/>
      <c r="G32" s="1845">
        <v>0</v>
      </c>
      <c r="H32" s="103"/>
      <c r="I32" s="103">
        <v>0</v>
      </c>
      <c r="J32" s="103"/>
      <c r="K32" s="103">
        <v>0</v>
      </c>
      <c r="L32" s="103"/>
      <c r="M32" s="103">
        <v>0</v>
      </c>
      <c r="N32" s="98"/>
    </row>
    <row r="33" spans="1:14" s="4" customFormat="1" ht="9.75" customHeight="1" x14ac:dyDescent="0.15">
      <c r="A33" s="92">
        <v>21</v>
      </c>
      <c r="B33" s="23"/>
      <c r="C33" s="17" t="s">
        <v>1108</v>
      </c>
      <c r="D33" s="104"/>
      <c r="E33" s="1845">
        <v>0</v>
      </c>
      <c r="F33" s="105"/>
      <c r="G33" s="1845">
        <v>0</v>
      </c>
      <c r="H33" s="105"/>
      <c r="I33" s="103">
        <v>0</v>
      </c>
      <c r="J33" s="105"/>
      <c r="K33" s="105">
        <v>0</v>
      </c>
      <c r="L33" s="105"/>
      <c r="M33" s="105">
        <v>0</v>
      </c>
      <c r="N33" s="98"/>
    </row>
    <row r="34" spans="1:14" s="4" customFormat="1" ht="9.75" customHeight="1" x14ac:dyDescent="0.15">
      <c r="A34" s="99">
        <v>22</v>
      </c>
      <c r="B34" s="100"/>
      <c r="C34" s="101" t="s">
        <v>1107</v>
      </c>
      <c r="D34" s="102"/>
      <c r="E34" s="1845">
        <v>28150</v>
      </c>
      <c r="F34" s="103"/>
      <c r="G34" s="1845">
        <v>2252</v>
      </c>
      <c r="H34" s="103"/>
      <c r="I34" s="103">
        <v>27678</v>
      </c>
      <c r="J34" s="103"/>
      <c r="K34" s="103">
        <v>27154</v>
      </c>
      <c r="L34" s="103"/>
      <c r="M34" s="103">
        <v>26626</v>
      </c>
      <c r="N34" s="98"/>
    </row>
    <row r="35" spans="1:14" s="4" customFormat="1" ht="9.75" customHeight="1" x14ac:dyDescent="0.15">
      <c r="A35" s="99">
        <v>23</v>
      </c>
      <c r="B35" s="2316" t="s">
        <v>130</v>
      </c>
      <c r="C35" s="2316"/>
      <c r="D35" s="107"/>
      <c r="E35" s="1845">
        <v>4529</v>
      </c>
      <c r="F35" s="103"/>
      <c r="G35" s="1845">
        <v>362</v>
      </c>
      <c r="H35" s="103"/>
      <c r="I35" s="103">
        <v>4768</v>
      </c>
      <c r="J35" s="103"/>
      <c r="K35" s="103">
        <v>4556</v>
      </c>
      <c r="L35" s="103"/>
      <c r="M35" s="103">
        <v>4651</v>
      </c>
      <c r="N35" s="98"/>
    </row>
    <row r="36" spans="1:14" s="4" customFormat="1" ht="9.75" customHeight="1" x14ac:dyDescent="0.15">
      <c r="A36" s="114">
        <v>24</v>
      </c>
      <c r="B36" s="2311" t="s">
        <v>131</v>
      </c>
      <c r="C36" s="2311"/>
      <c r="D36" s="109"/>
      <c r="E36" s="1862">
        <v>0</v>
      </c>
      <c r="F36" s="105"/>
      <c r="G36" s="1862">
        <v>0</v>
      </c>
      <c r="H36" s="105"/>
      <c r="I36" s="1671">
        <v>0</v>
      </c>
      <c r="J36" s="105"/>
      <c r="K36" s="105">
        <v>0</v>
      </c>
      <c r="L36" s="105"/>
      <c r="M36" s="105">
        <v>0</v>
      </c>
      <c r="N36" s="115"/>
    </row>
    <row r="37" spans="1:14" s="4" customFormat="1" ht="9.75" customHeight="1" x14ac:dyDescent="0.15">
      <c r="A37" s="116">
        <v>25</v>
      </c>
      <c r="B37" s="2315" t="s">
        <v>132</v>
      </c>
      <c r="C37" s="2315"/>
      <c r="D37" s="117"/>
      <c r="E37" s="1863">
        <f>E36+E35+E31+E28+E23+E22+E21+E20+E19+E18+E12+E8</f>
        <v>236836</v>
      </c>
      <c r="F37" s="118"/>
      <c r="G37" s="1863">
        <v>18947</v>
      </c>
      <c r="H37" s="118"/>
      <c r="I37" s="118">
        <f>I36+I35+I31+I28+I23+I22+I21+I20+I19+I18+I12+I8</f>
        <v>234816</v>
      </c>
      <c r="J37" s="118"/>
      <c r="K37" s="118">
        <f>K36+K35+K31+K28+K23+K22+K21+K20+K19+K18+K12+K8</f>
        <v>225663</v>
      </c>
      <c r="L37" s="118"/>
      <c r="M37" s="118">
        <f>M36+M35+M31+M28+M23+M22+M21+M20+M19+M18+M12+M8</f>
        <v>216144</v>
      </c>
      <c r="N37" s="119"/>
    </row>
    <row r="38" spans="1:14" ht="9" hidden="1" customHeight="1" x14ac:dyDescent="0.2">
      <c r="A38" s="120"/>
      <c r="B38" s="121"/>
      <c r="C38" s="121"/>
      <c r="D38" s="121"/>
      <c r="E38" s="122"/>
      <c r="F38" s="122"/>
      <c r="G38" s="122"/>
      <c r="H38" s="122"/>
      <c r="I38" s="122"/>
      <c r="J38" s="122"/>
      <c r="K38" s="122"/>
      <c r="L38" s="122"/>
      <c r="M38" s="122"/>
      <c r="N38" s="122"/>
    </row>
    <row r="39" spans="1:14" ht="8.25" customHeight="1" x14ac:dyDescent="0.2">
      <c r="A39" s="123" t="s">
        <v>72</v>
      </c>
      <c r="B39" s="2314" t="s">
        <v>133</v>
      </c>
      <c r="C39" s="2314"/>
      <c r="D39" s="2314"/>
      <c r="E39" s="2314"/>
      <c r="F39" s="2314"/>
      <c r="G39" s="2314"/>
      <c r="H39" s="2314"/>
      <c r="I39" s="2314"/>
      <c r="J39" s="2314"/>
      <c r="K39" s="2314"/>
      <c r="L39" s="2314"/>
      <c r="M39" s="2314"/>
      <c r="N39" s="2314"/>
    </row>
    <row r="40" spans="1:14" ht="18.75" customHeight="1" x14ac:dyDescent="0.2">
      <c r="A40" s="75" t="s">
        <v>74</v>
      </c>
      <c r="B40" s="2314" t="s">
        <v>1250</v>
      </c>
      <c r="C40" s="2314"/>
      <c r="D40" s="2314"/>
      <c r="E40" s="2314"/>
      <c r="F40" s="2314"/>
      <c r="G40" s="2314"/>
      <c r="H40" s="2314"/>
      <c r="I40" s="2314"/>
      <c r="J40" s="2314"/>
      <c r="K40" s="2314"/>
      <c r="L40" s="2314"/>
      <c r="M40" s="2314"/>
      <c r="N40" s="2314"/>
    </row>
    <row r="41" spans="1:14" ht="8.25" customHeight="1" x14ac:dyDescent="0.2">
      <c r="A41" s="75" t="s">
        <v>33</v>
      </c>
      <c r="B41" s="2314" t="s">
        <v>134</v>
      </c>
      <c r="C41" s="2314"/>
      <c r="D41" s="2314"/>
      <c r="E41" s="2314"/>
      <c r="F41" s="2314"/>
      <c r="G41" s="2314"/>
      <c r="H41" s="2314"/>
      <c r="I41" s="2314"/>
      <c r="J41" s="2314"/>
      <c r="K41" s="2314"/>
      <c r="L41" s="2314"/>
      <c r="M41" s="2314"/>
      <c r="N41" s="2314"/>
    </row>
    <row r="42" spans="1:14" ht="8.25" customHeight="1" x14ac:dyDescent="0.2">
      <c r="A42" s="75" t="s">
        <v>39</v>
      </c>
      <c r="B42" s="2314" t="s">
        <v>135</v>
      </c>
      <c r="C42" s="2314"/>
      <c r="D42" s="2314"/>
      <c r="E42" s="2314"/>
      <c r="F42" s="2314"/>
      <c r="G42" s="2314"/>
      <c r="H42" s="2314"/>
      <c r="I42" s="2314"/>
      <c r="J42" s="2314"/>
      <c r="K42" s="2314"/>
      <c r="L42" s="2314"/>
      <c r="M42" s="2314"/>
      <c r="N42" s="2314"/>
    </row>
    <row r="43" spans="1:14" ht="8.25" customHeight="1" x14ac:dyDescent="0.2">
      <c r="A43" s="75" t="s">
        <v>46</v>
      </c>
      <c r="B43" s="2314" t="s">
        <v>136</v>
      </c>
      <c r="C43" s="2314"/>
      <c r="D43" s="2314"/>
      <c r="E43" s="2314"/>
      <c r="F43" s="2314"/>
      <c r="G43" s="2314"/>
      <c r="H43" s="2314"/>
      <c r="I43" s="2314"/>
      <c r="J43" s="2314"/>
      <c r="K43" s="2314"/>
      <c r="L43" s="2314"/>
      <c r="M43" s="2314"/>
      <c r="N43" s="2314"/>
    </row>
    <row r="44" spans="1:14" ht="8.25" customHeight="1" x14ac:dyDescent="0.2">
      <c r="A44" s="75" t="s">
        <v>49</v>
      </c>
      <c r="B44" s="2314" t="s">
        <v>137</v>
      </c>
      <c r="C44" s="2314"/>
      <c r="D44" s="2314"/>
      <c r="E44" s="2314"/>
      <c r="F44" s="2314"/>
      <c r="G44" s="2314"/>
      <c r="H44" s="2314"/>
      <c r="I44" s="2314"/>
      <c r="J44" s="2314"/>
      <c r="K44" s="2314"/>
      <c r="L44" s="2314"/>
      <c r="M44" s="2314"/>
      <c r="N44" s="2314"/>
    </row>
    <row r="45" spans="1:14" ht="8.25" customHeight="1" x14ac:dyDescent="0.2">
      <c r="A45" s="75" t="s">
        <v>56</v>
      </c>
      <c r="B45" s="2314" t="s">
        <v>138</v>
      </c>
      <c r="C45" s="2314"/>
      <c r="D45" s="2314"/>
      <c r="E45" s="2314"/>
      <c r="F45" s="2314"/>
      <c r="G45" s="2314"/>
      <c r="H45" s="2314"/>
      <c r="I45" s="2314"/>
      <c r="J45" s="2314"/>
      <c r="K45" s="2314"/>
      <c r="L45" s="2314"/>
      <c r="M45" s="2314"/>
      <c r="N45" s="2314"/>
    </row>
    <row r="46" spans="1:14" ht="8.25" customHeight="1" x14ac:dyDescent="0.2">
      <c r="A46" s="75" t="s">
        <v>101</v>
      </c>
      <c r="B46" s="2314" t="s">
        <v>1241</v>
      </c>
      <c r="C46" s="2314"/>
      <c r="D46" s="2314"/>
      <c r="E46" s="2314"/>
      <c r="F46" s="2314"/>
      <c r="G46" s="2314"/>
      <c r="H46" s="2314"/>
      <c r="I46" s="2314"/>
      <c r="J46" s="2314"/>
      <c r="K46" s="2314"/>
      <c r="L46" s="2314"/>
      <c r="M46" s="2314"/>
      <c r="N46" s="2314"/>
    </row>
    <row r="47" spans="1:14" ht="8.25" customHeight="1" x14ac:dyDescent="0.2">
      <c r="A47" s="75" t="s">
        <v>125</v>
      </c>
      <c r="B47" s="2314" t="s">
        <v>139</v>
      </c>
      <c r="C47" s="2314"/>
      <c r="D47" s="2314"/>
      <c r="E47" s="2314"/>
      <c r="F47" s="2314"/>
      <c r="G47" s="2314"/>
      <c r="H47" s="2314"/>
      <c r="I47" s="2314"/>
      <c r="J47" s="2314"/>
      <c r="K47" s="2314"/>
      <c r="L47" s="2314"/>
      <c r="M47" s="2314"/>
      <c r="N47" s="2314"/>
    </row>
    <row r="48" spans="1:14" s="4" customFormat="1" ht="8.25" customHeight="1" x14ac:dyDescent="0.15">
      <c r="A48" s="2326"/>
      <c r="B48" s="2326"/>
      <c r="C48" s="2326"/>
      <c r="D48" s="2326"/>
      <c r="E48" s="2326"/>
      <c r="F48" s="2326"/>
      <c r="G48" s="2326"/>
      <c r="H48" s="2326"/>
      <c r="I48" s="2326"/>
      <c r="J48" s="2326"/>
      <c r="K48" s="2326"/>
      <c r="L48" s="2326"/>
      <c r="M48" s="2326"/>
      <c r="N48" s="2326"/>
    </row>
    <row r="49" spans="1:14" s="4" customFormat="1" ht="10.5" customHeight="1" x14ac:dyDescent="0.15">
      <c r="A49" s="2325" t="s">
        <v>1252</v>
      </c>
      <c r="B49" s="2325"/>
      <c r="C49" s="2325"/>
      <c r="D49" s="2325"/>
      <c r="E49" s="2325"/>
      <c r="F49" s="2325"/>
      <c r="G49" s="2325"/>
      <c r="H49" s="2325"/>
      <c r="I49" s="2325"/>
      <c r="J49" s="2325"/>
      <c r="K49" s="2325"/>
      <c r="L49" s="2325"/>
      <c r="M49" s="2325"/>
      <c r="N49" s="2325"/>
    </row>
    <row r="50" spans="1:14" s="4" customFormat="1" ht="8.25" customHeight="1" x14ac:dyDescent="0.15">
      <c r="A50" s="2327" t="s">
        <v>1267</v>
      </c>
      <c r="B50" s="2328"/>
      <c r="C50" s="2328"/>
      <c r="D50" s="2328"/>
      <c r="E50" s="2328"/>
      <c r="F50" s="2328"/>
      <c r="G50" s="2328"/>
      <c r="H50" s="2328"/>
      <c r="I50" s="2328"/>
      <c r="J50" s="2328"/>
      <c r="K50" s="2328"/>
      <c r="L50" s="2328"/>
      <c r="M50" s="2328"/>
      <c r="N50" s="2329"/>
    </row>
    <row r="51" spans="1:14" s="4" customFormat="1" ht="8.25" customHeight="1" x14ac:dyDescent="0.15">
      <c r="A51" s="125"/>
      <c r="B51" s="1638"/>
      <c r="C51" s="1638"/>
      <c r="D51" s="1638"/>
      <c r="E51" s="1638"/>
      <c r="F51" s="1638"/>
      <c r="G51" s="1638"/>
      <c r="H51" s="1638"/>
      <c r="I51" s="1638"/>
      <c r="J51" s="1638"/>
      <c r="K51" s="1638"/>
      <c r="L51" s="1638"/>
      <c r="M51" s="1638"/>
      <c r="N51" s="126"/>
    </row>
    <row r="52" spans="1:14" s="4" customFormat="1" ht="8.25" customHeight="1" x14ac:dyDescent="0.15">
      <c r="A52" s="2319" t="s">
        <v>1268</v>
      </c>
      <c r="B52" s="2320"/>
      <c r="C52" s="2320"/>
      <c r="D52" s="2320"/>
      <c r="E52" s="2320"/>
      <c r="F52" s="2320"/>
      <c r="G52" s="2320"/>
      <c r="H52" s="2320"/>
      <c r="I52" s="2320"/>
      <c r="J52" s="2320"/>
      <c r="K52" s="2320"/>
      <c r="L52" s="2320"/>
      <c r="M52" s="2320"/>
      <c r="N52" s="2321"/>
    </row>
    <row r="53" spans="1:14" s="4" customFormat="1" ht="8.25" customHeight="1" x14ac:dyDescent="0.15">
      <c r="A53" s="125"/>
      <c r="B53" s="1638"/>
      <c r="C53" s="1638"/>
      <c r="D53" s="1638"/>
      <c r="E53" s="1638"/>
      <c r="F53" s="1638"/>
      <c r="G53" s="1638"/>
      <c r="H53" s="1638"/>
      <c r="I53" s="1638"/>
      <c r="J53" s="1638"/>
      <c r="K53" s="1638"/>
      <c r="L53" s="1638"/>
      <c r="M53" s="1638"/>
      <c r="N53" s="126"/>
    </row>
    <row r="54" spans="1:14" s="4" customFormat="1" ht="18.75" customHeight="1" x14ac:dyDescent="0.15">
      <c r="A54" s="2322" t="s">
        <v>140</v>
      </c>
      <c r="B54" s="2323"/>
      <c r="C54" s="2323"/>
      <c r="D54" s="2323"/>
      <c r="E54" s="2323"/>
      <c r="F54" s="2323"/>
      <c r="G54" s="2323"/>
      <c r="H54" s="2323"/>
      <c r="I54" s="2323"/>
      <c r="J54" s="2323"/>
      <c r="K54" s="2323"/>
      <c r="L54" s="2323"/>
      <c r="M54" s="2323"/>
      <c r="N54" s="2324"/>
    </row>
  </sheetData>
  <mergeCells count="35">
    <mergeCell ref="B31:C31"/>
    <mergeCell ref="K7:N7"/>
    <mergeCell ref="B22:C22"/>
    <mergeCell ref="B23:C23"/>
    <mergeCell ref="A6:C6"/>
    <mergeCell ref="B28:C28"/>
    <mergeCell ref="A3:C3"/>
    <mergeCell ref="A5:C5"/>
    <mergeCell ref="A4:C4"/>
    <mergeCell ref="A1:N1"/>
    <mergeCell ref="E3:G3"/>
    <mergeCell ref="A52:N52"/>
    <mergeCell ref="A54:N54"/>
    <mergeCell ref="A49:N49"/>
    <mergeCell ref="A48:N48"/>
    <mergeCell ref="B45:N45"/>
    <mergeCell ref="B46:N46"/>
    <mergeCell ref="B47:N47"/>
    <mergeCell ref="A50:N50"/>
    <mergeCell ref="B42:N42"/>
    <mergeCell ref="B43:N43"/>
    <mergeCell ref="B44:N44"/>
    <mergeCell ref="B37:C37"/>
    <mergeCell ref="A7:C7"/>
    <mergeCell ref="B41:N41"/>
    <mergeCell ref="B39:N39"/>
    <mergeCell ref="B40:N40"/>
    <mergeCell ref="B35:C35"/>
    <mergeCell ref="B36:C36"/>
    <mergeCell ref="B18:C18"/>
    <mergeCell ref="B20:C20"/>
    <mergeCell ref="B21:C21"/>
    <mergeCell ref="B8:C8"/>
    <mergeCell ref="B12:C12"/>
    <mergeCell ref="B19:C19"/>
  </mergeCells>
  <pageMargins left="0.5" right="0.5" top="0.5" bottom="0.5" header="0.3" footer="0.3"/>
  <pageSetup scale="9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zoomScaleNormal="100" zoomScaleSheetLayoutView="100" workbookViewId="0">
      <selection activeCell="D54" sqref="D54"/>
    </sheetView>
  </sheetViews>
  <sheetFormatPr defaultColWidth="8.42578125" defaultRowHeight="15" x14ac:dyDescent="0.25"/>
  <cols>
    <col min="1" max="1" width="2.42578125" style="1103" customWidth="1"/>
    <col min="2" max="2" width="2.140625" style="1103" customWidth="1"/>
    <col min="3" max="3" width="34.85546875" style="1103" customWidth="1"/>
    <col min="4" max="4" width="9.5703125" style="1103" customWidth="1"/>
    <col min="5" max="5" width="7.7109375" style="1103" customWidth="1"/>
    <col min="6" max="6" width="1.42578125" style="1103" customWidth="1"/>
    <col min="7" max="7" width="8.140625" style="1103" customWidth="1"/>
    <col min="8" max="8" width="7.7109375" style="1103" customWidth="1"/>
    <col min="9" max="9" width="8.140625" style="1103" customWidth="1"/>
    <col min="10" max="10" width="7.7109375" style="1103" customWidth="1"/>
    <col min="11" max="12" width="1.42578125" style="1103" customWidth="1"/>
    <col min="13" max="13" width="7.7109375" style="1103" customWidth="1"/>
    <col min="14" max="14" width="7.140625" style="1103" customWidth="1"/>
    <col min="15" max="15" width="1.42578125" style="1103" customWidth="1"/>
    <col min="16" max="16" width="7.7109375" style="1103" customWidth="1"/>
    <col min="17" max="17" width="7.140625" style="1103" customWidth="1"/>
    <col min="18" max="18" width="7.7109375" style="1103" customWidth="1"/>
    <col min="19" max="19" width="7.140625" style="1103" customWidth="1"/>
    <col min="20" max="20" width="1.42578125" style="1103" customWidth="1"/>
    <col min="21" max="21" width="8.42578125" style="1103" customWidth="1"/>
    <col min="22" max="22" width="8.42578125" style="1276" customWidth="1"/>
    <col min="23" max="24" width="8.42578125" style="1103" customWidth="1"/>
    <col min="25" max="25" width="8.42578125" style="1276" customWidth="1"/>
    <col min="26" max="27" width="8.42578125" style="1103" customWidth="1"/>
    <col min="28" max="28" width="8.42578125" style="1276" customWidth="1"/>
    <col min="29" max="30" width="8.42578125" style="1103" customWidth="1"/>
    <col min="31" max="31" width="8.42578125" style="1276" customWidth="1"/>
    <col min="32" max="33" width="8.42578125" style="1103" customWidth="1"/>
    <col min="34" max="34" width="8.42578125" style="1276" customWidth="1"/>
    <col min="35" max="35" width="8.42578125" style="1103" customWidth="1"/>
    <col min="36" max="16384" width="8.42578125" style="1103"/>
  </cols>
  <sheetData>
    <row r="1" spans="1:20" ht="15" customHeight="1" x14ac:dyDescent="0.25">
      <c r="A1" s="2688" t="s">
        <v>882</v>
      </c>
      <c r="B1" s="2688"/>
      <c r="C1" s="2688"/>
      <c r="D1" s="2688"/>
      <c r="E1" s="2688"/>
      <c r="F1" s="2688"/>
      <c r="G1" s="2688"/>
      <c r="H1" s="2688"/>
      <c r="I1" s="2688"/>
      <c r="J1" s="2688"/>
      <c r="K1" s="2688"/>
      <c r="L1" s="2688"/>
      <c r="M1" s="2688"/>
      <c r="N1" s="2688"/>
      <c r="O1" s="2688"/>
      <c r="P1" s="2688"/>
      <c r="Q1" s="2688"/>
      <c r="R1" s="2688"/>
      <c r="S1" s="2688"/>
      <c r="T1" s="2688"/>
    </row>
    <row r="2" spans="1:20" ht="10.5" customHeight="1" x14ac:dyDescent="0.25">
      <c r="A2" s="1074"/>
      <c r="B2" s="1074"/>
      <c r="C2" s="1074"/>
      <c r="D2" s="1192"/>
      <c r="E2" s="1192"/>
      <c r="F2" s="1192"/>
      <c r="G2" s="1192"/>
      <c r="H2" s="1192"/>
      <c r="I2" s="1192"/>
      <c r="J2" s="1192"/>
      <c r="K2" s="1192"/>
      <c r="L2" s="1192"/>
      <c r="M2" s="1192"/>
      <c r="N2" s="1192"/>
      <c r="O2" s="1192"/>
      <c r="P2" s="1192"/>
      <c r="Q2" s="1192"/>
      <c r="R2" s="1192"/>
      <c r="S2" s="1192"/>
      <c r="T2" s="1192"/>
    </row>
    <row r="3" spans="1:20" ht="10.5" customHeight="1" x14ac:dyDescent="0.25">
      <c r="A3" s="2746"/>
      <c r="B3" s="2746"/>
      <c r="C3" s="2746"/>
      <c r="D3" s="2748" t="s">
        <v>1220</v>
      </c>
      <c r="E3" s="2749"/>
      <c r="F3" s="2749"/>
      <c r="G3" s="2749"/>
      <c r="H3" s="2749"/>
      <c r="I3" s="2749"/>
      <c r="J3" s="2749"/>
      <c r="K3" s="2750"/>
      <c r="L3" s="1279"/>
      <c r="M3" s="2751" t="s">
        <v>2</v>
      </c>
      <c r="N3" s="2752"/>
      <c r="O3" s="2752"/>
      <c r="P3" s="2752"/>
      <c r="Q3" s="2752"/>
      <c r="R3" s="2752"/>
      <c r="S3" s="2752"/>
      <c r="T3" s="1280"/>
    </row>
    <row r="4" spans="1:20" ht="10.5" customHeight="1" x14ac:dyDescent="0.25">
      <c r="A4" s="1279"/>
      <c r="B4" s="1279"/>
      <c r="C4" s="1279"/>
      <c r="D4" s="1281" t="s">
        <v>233</v>
      </c>
      <c r="E4" s="1282" t="s">
        <v>875</v>
      </c>
      <c r="F4" s="1282"/>
      <c r="G4" s="1282" t="s">
        <v>233</v>
      </c>
      <c r="H4" s="1283"/>
      <c r="I4" s="1284"/>
      <c r="J4" s="1282"/>
      <c r="K4" s="1200"/>
      <c r="L4" s="1198"/>
      <c r="M4" s="1285" t="s">
        <v>233</v>
      </c>
      <c r="N4" s="1286" t="s">
        <v>875</v>
      </c>
      <c r="O4" s="1286"/>
      <c r="P4" s="1286" t="s">
        <v>233</v>
      </c>
      <c r="Q4" s="1287"/>
      <c r="R4" s="1288"/>
      <c r="S4" s="1286"/>
      <c r="T4" s="1289"/>
    </row>
    <row r="5" spans="1:20" ht="10.5" customHeight="1" x14ac:dyDescent="0.25">
      <c r="A5" s="1279"/>
      <c r="B5" s="1279"/>
      <c r="C5" s="1279"/>
      <c r="D5" s="1290" t="s">
        <v>883</v>
      </c>
      <c r="E5" s="1284" t="s">
        <v>884</v>
      </c>
      <c r="F5" s="1284"/>
      <c r="G5" s="1284" t="s">
        <v>883</v>
      </c>
      <c r="H5" s="1284" t="s">
        <v>875</v>
      </c>
      <c r="I5" s="1284" t="s">
        <v>885</v>
      </c>
      <c r="J5" s="1284" t="s">
        <v>875</v>
      </c>
      <c r="K5" s="1289"/>
      <c r="L5" s="1198"/>
      <c r="M5" s="1291" t="s">
        <v>883</v>
      </c>
      <c r="N5" s="1288" t="s">
        <v>884</v>
      </c>
      <c r="O5" s="1288"/>
      <c r="P5" s="1288" t="s">
        <v>883</v>
      </c>
      <c r="Q5" s="1288" t="s">
        <v>875</v>
      </c>
      <c r="R5" s="1288" t="s">
        <v>885</v>
      </c>
      <c r="S5" s="1288" t="s">
        <v>875</v>
      </c>
      <c r="T5" s="1289"/>
    </row>
    <row r="6" spans="1:20" ht="10.5" customHeight="1" x14ac:dyDescent="0.25">
      <c r="A6" s="1292"/>
      <c r="B6" s="1292"/>
      <c r="C6" s="1292"/>
      <c r="D6" s="1293" t="s">
        <v>243</v>
      </c>
      <c r="E6" s="1294" t="s">
        <v>877</v>
      </c>
      <c r="F6" s="1609" t="s">
        <v>74</v>
      </c>
      <c r="G6" s="1294" t="s">
        <v>245</v>
      </c>
      <c r="H6" s="1294" t="s">
        <v>245</v>
      </c>
      <c r="I6" s="1294" t="s">
        <v>886</v>
      </c>
      <c r="J6" s="1294" t="s">
        <v>886</v>
      </c>
      <c r="K6" s="1214"/>
      <c r="L6" s="1295"/>
      <c r="M6" s="1296" t="s">
        <v>243</v>
      </c>
      <c r="N6" s="856" t="s">
        <v>877</v>
      </c>
      <c r="O6" s="1609" t="s">
        <v>74</v>
      </c>
      <c r="P6" s="856" t="s">
        <v>245</v>
      </c>
      <c r="Q6" s="856" t="s">
        <v>245</v>
      </c>
      <c r="R6" s="856" t="s">
        <v>886</v>
      </c>
      <c r="S6" s="856" t="s">
        <v>886</v>
      </c>
      <c r="T6" s="1214"/>
    </row>
    <row r="7" spans="1:20" ht="12" customHeight="1" x14ac:dyDescent="0.25">
      <c r="A7" s="2753" t="s">
        <v>1139</v>
      </c>
      <c r="B7" s="2753"/>
      <c r="C7" s="2753"/>
      <c r="D7" s="1298"/>
      <c r="E7" s="1299"/>
      <c r="F7" s="1299"/>
      <c r="G7" s="1299"/>
      <c r="H7" s="1299"/>
      <c r="I7" s="1299"/>
      <c r="J7" s="1299"/>
      <c r="K7" s="1300"/>
      <c r="L7" s="1298"/>
      <c r="M7" s="1301"/>
      <c r="N7" s="1302"/>
      <c r="O7" s="1302"/>
      <c r="P7" s="1302"/>
      <c r="Q7" s="1302"/>
      <c r="R7" s="1302"/>
      <c r="S7" s="1302"/>
      <c r="T7" s="1300"/>
    </row>
    <row r="8" spans="1:20" ht="10.5" customHeight="1" x14ac:dyDescent="0.25">
      <c r="A8" s="1303"/>
      <c r="B8" s="2747" t="s">
        <v>250</v>
      </c>
      <c r="C8" s="2747"/>
      <c r="D8" s="2177">
        <v>2.74</v>
      </c>
      <c r="E8" s="2178">
        <v>0.35</v>
      </c>
      <c r="F8" s="2178"/>
      <c r="G8" s="2178">
        <v>29.4</v>
      </c>
      <c r="H8" s="2178">
        <v>16.98</v>
      </c>
      <c r="I8" s="2178">
        <v>77.989999999999995</v>
      </c>
      <c r="J8" s="2178">
        <v>91.07</v>
      </c>
      <c r="K8" s="1306"/>
      <c r="L8" s="1307"/>
      <c r="M8" s="1308">
        <v>2.75</v>
      </c>
      <c r="N8" s="1309">
        <v>0.38</v>
      </c>
      <c r="O8" s="1309"/>
      <c r="P8" s="1309">
        <v>37.06</v>
      </c>
      <c r="Q8" s="1309">
        <v>32.61</v>
      </c>
      <c r="R8" s="1309">
        <v>77.25</v>
      </c>
      <c r="S8" s="1309">
        <v>88.19</v>
      </c>
      <c r="T8" s="1310"/>
    </row>
    <row r="9" spans="1:20" ht="10.5" customHeight="1" x14ac:dyDescent="0.25">
      <c r="A9" s="1303"/>
      <c r="B9" s="2745" t="s">
        <v>259</v>
      </c>
      <c r="C9" s="2745"/>
      <c r="D9" s="2177">
        <v>1.1000000000000001</v>
      </c>
      <c r="E9" s="2178">
        <v>0.18</v>
      </c>
      <c r="F9" s="2178"/>
      <c r="G9" s="2178">
        <v>0</v>
      </c>
      <c r="H9" s="2178">
        <v>0</v>
      </c>
      <c r="I9" s="2178">
        <v>94.33</v>
      </c>
      <c r="J9" s="2178">
        <v>95.05</v>
      </c>
      <c r="K9" s="1311"/>
      <c r="L9" s="1312"/>
      <c r="M9" s="1308">
        <v>1.1100000000000001</v>
      </c>
      <c r="N9" s="1309">
        <v>0.18</v>
      </c>
      <c r="O9" s="1309"/>
      <c r="P9" s="1309">
        <v>0</v>
      </c>
      <c r="Q9" s="1309">
        <v>0</v>
      </c>
      <c r="R9" s="1309">
        <v>93.03</v>
      </c>
      <c r="S9" s="1309">
        <v>95.05</v>
      </c>
      <c r="T9" s="1310"/>
    </row>
    <row r="10" spans="1:20" ht="10.5" customHeight="1" x14ac:dyDescent="0.25">
      <c r="A10" s="1303"/>
      <c r="B10" s="2745" t="s">
        <v>191</v>
      </c>
      <c r="C10" s="2745"/>
      <c r="D10" s="2177">
        <v>0.6</v>
      </c>
      <c r="E10" s="2178">
        <v>0</v>
      </c>
      <c r="F10" s="2178"/>
      <c r="G10" s="2178" t="s">
        <v>125</v>
      </c>
      <c r="H10" s="2178" t="s">
        <v>125</v>
      </c>
      <c r="I10" s="2178">
        <v>84.74</v>
      </c>
      <c r="J10" s="2178" t="s">
        <v>125</v>
      </c>
      <c r="K10" s="1311"/>
      <c r="L10" s="1312"/>
      <c r="M10" s="1308">
        <v>1.17</v>
      </c>
      <c r="N10" s="1309">
        <v>0</v>
      </c>
      <c r="O10" s="1309"/>
      <c r="P10" s="1309" t="s">
        <v>125</v>
      </c>
      <c r="Q10" s="1309" t="s">
        <v>125</v>
      </c>
      <c r="R10" s="1309">
        <v>93.46</v>
      </c>
      <c r="S10" s="1309" t="s">
        <v>125</v>
      </c>
      <c r="T10" s="1310"/>
    </row>
    <row r="11" spans="1:20" ht="10.5" customHeight="1" x14ac:dyDescent="0.25">
      <c r="A11" s="1313"/>
      <c r="B11" s="1313"/>
      <c r="C11" s="1313"/>
      <c r="D11" s="2179"/>
      <c r="E11" s="2180"/>
      <c r="F11" s="2180"/>
      <c r="G11" s="2180"/>
      <c r="H11" s="2180"/>
      <c r="I11" s="2180"/>
      <c r="J11" s="2180"/>
      <c r="K11" s="882"/>
      <c r="L11" s="1314"/>
      <c r="M11" s="1315"/>
      <c r="N11" s="1316"/>
      <c r="O11" s="1316"/>
      <c r="P11" s="1316"/>
      <c r="Q11" s="1316"/>
      <c r="R11" s="1316"/>
      <c r="S11" s="1316"/>
      <c r="T11" s="1310"/>
    </row>
    <row r="12" spans="1:20" ht="12" customHeight="1" x14ac:dyDescent="0.25">
      <c r="A12" s="2753" t="s">
        <v>1140</v>
      </c>
      <c r="B12" s="2753"/>
      <c r="C12" s="2753"/>
      <c r="D12" s="2181"/>
      <c r="E12" s="2182"/>
      <c r="F12" s="2182"/>
      <c r="G12" s="2182"/>
      <c r="H12" s="2182"/>
      <c r="I12" s="2182"/>
      <c r="J12" s="2182"/>
      <c r="K12" s="882"/>
      <c r="L12" s="1314"/>
      <c r="M12" s="1317"/>
      <c r="N12" s="1318"/>
      <c r="O12" s="1318"/>
      <c r="P12" s="1318"/>
      <c r="Q12" s="1318"/>
      <c r="R12" s="1318"/>
      <c r="S12" s="1318"/>
      <c r="T12" s="1310"/>
    </row>
    <row r="13" spans="1:20" ht="10.5" customHeight="1" x14ac:dyDescent="0.25">
      <c r="A13" s="1297"/>
      <c r="B13" s="2746" t="s">
        <v>878</v>
      </c>
      <c r="C13" s="2746"/>
      <c r="D13" s="2181"/>
      <c r="E13" s="2182"/>
      <c r="F13" s="2182"/>
      <c r="G13" s="2182"/>
      <c r="H13" s="2182"/>
      <c r="I13" s="2182"/>
      <c r="J13" s="2182"/>
      <c r="K13" s="882"/>
      <c r="L13" s="1314"/>
      <c r="M13" s="1317"/>
      <c r="N13" s="1318"/>
      <c r="O13" s="1318"/>
      <c r="P13" s="1318"/>
      <c r="Q13" s="1318"/>
      <c r="R13" s="1318"/>
      <c r="S13" s="1318"/>
      <c r="T13" s="1310"/>
    </row>
    <row r="14" spans="1:20" ht="10.5" customHeight="1" x14ac:dyDescent="0.25">
      <c r="A14" s="1303"/>
      <c r="B14" s="1303"/>
      <c r="C14" s="1304" t="s">
        <v>887</v>
      </c>
      <c r="D14" s="2177">
        <v>0.46</v>
      </c>
      <c r="E14" s="2178">
        <v>0.41</v>
      </c>
      <c r="F14" s="2178"/>
      <c r="G14" s="2178">
        <v>21.25</v>
      </c>
      <c r="H14" s="2178">
        <v>8.24</v>
      </c>
      <c r="I14" s="2178" t="s">
        <v>125</v>
      </c>
      <c r="J14" s="2178" t="s">
        <v>125</v>
      </c>
      <c r="K14" s="1311"/>
      <c r="L14" s="1312"/>
      <c r="M14" s="1308">
        <v>0.47</v>
      </c>
      <c r="N14" s="1309">
        <v>0.41</v>
      </c>
      <c r="O14" s="1309"/>
      <c r="P14" s="1309">
        <v>21.71</v>
      </c>
      <c r="Q14" s="1309">
        <v>9.83</v>
      </c>
      <c r="R14" s="1309" t="s">
        <v>125</v>
      </c>
      <c r="S14" s="1309" t="s">
        <v>125</v>
      </c>
      <c r="T14" s="1310"/>
    </row>
    <row r="15" spans="1:20" ht="10.5" customHeight="1" x14ac:dyDescent="0.25">
      <c r="A15" s="1303"/>
      <c r="B15" s="1303"/>
      <c r="C15" s="1305" t="s">
        <v>888</v>
      </c>
      <c r="D15" s="2177">
        <v>0.56999999999999995</v>
      </c>
      <c r="E15" s="2178">
        <v>0.56000000000000005</v>
      </c>
      <c r="F15" s="2178"/>
      <c r="G15" s="2178" t="s">
        <v>125</v>
      </c>
      <c r="H15" s="2178" t="s">
        <v>125</v>
      </c>
      <c r="I15" s="2178" t="s">
        <v>125</v>
      </c>
      <c r="J15" s="2178" t="s">
        <v>125</v>
      </c>
      <c r="K15" s="1311"/>
      <c r="L15" s="1312"/>
      <c r="M15" s="1308">
        <v>0.57999999999999996</v>
      </c>
      <c r="N15" s="1309">
        <v>0.54</v>
      </c>
      <c r="O15" s="1309"/>
      <c r="P15" s="1309" t="s">
        <v>125</v>
      </c>
      <c r="Q15" s="1309" t="s">
        <v>125</v>
      </c>
      <c r="R15" s="1309" t="s">
        <v>125</v>
      </c>
      <c r="S15" s="1309" t="s">
        <v>125</v>
      </c>
      <c r="T15" s="1310"/>
    </row>
    <row r="16" spans="1:20" ht="10.5" customHeight="1" x14ac:dyDescent="0.25">
      <c r="A16" s="1303"/>
      <c r="B16" s="1303"/>
      <c r="C16" s="1303" t="s">
        <v>889</v>
      </c>
      <c r="D16" s="2177">
        <v>0.21</v>
      </c>
      <c r="E16" s="2178">
        <v>0.23</v>
      </c>
      <c r="F16" s="2178"/>
      <c r="G16" s="2178">
        <v>42.99</v>
      </c>
      <c r="H16" s="2178">
        <v>12.08</v>
      </c>
      <c r="I16" s="2178">
        <v>94.27</v>
      </c>
      <c r="J16" s="2178">
        <v>90.08</v>
      </c>
      <c r="K16" s="1306"/>
      <c r="L16" s="1307"/>
      <c r="M16" s="1308">
        <v>0.21</v>
      </c>
      <c r="N16" s="1309">
        <v>0.21</v>
      </c>
      <c r="O16" s="1309"/>
      <c r="P16" s="1309">
        <v>39.35</v>
      </c>
      <c r="Q16" s="1309">
        <v>9.06</v>
      </c>
      <c r="R16" s="1309">
        <v>96.73</v>
      </c>
      <c r="S16" s="1309">
        <v>94.82</v>
      </c>
      <c r="T16" s="1310"/>
    </row>
    <row r="17" spans="1:20" ht="10.5" customHeight="1" x14ac:dyDescent="0.25">
      <c r="A17" s="1303"/>
      <c r="B17" s="2745" t="s">
        <v>499</v>
      </c>
      <c r="C17" s="2745"/>
      <c r="D17" s="2177">
        <v>1.37</v>
      </c>
      <c r="E17" s="2178">
        <v>1.1499999999999999</v>
      </c>
      <c r="F17" s="2178"/>
      <c r="G17" s="2178">
        <v>88.11</v>
      </c>
      <c r="H17" s="2178">
        <v>86.97</v>
      </c>
      <c r="I17" s="2178">
        <v>97.94</v>
      </c>
      <c r="J17" s="2178">
        <v>95.2</v>
      </c>
      <c r="K17" s="1306"/>
      <c r="L17" s="1307"/>
      <c r="M17" s="1308">
        <v>1.33</v>
      </c>
      <c r="N17" s="1309">
        <v>1.1100000000000001</v>
      </c>
      <c r="O17" s="1309"/>
      <c r="P17" s="1309">
        <v>91.04</v>
      </c>
      <c r="Q17" s="1309">
        <v>85.16</v>
      </c>
      <c r="R17" s="1309">
        <v>103.74</v>
      </c>
      <c r="S17" s="1309">
        <v>97.83</v>
      </c>
      <c r="T17" s="1310"/>
    </row>
    <row r="18" spans="1:20" ht="10.5" customHeight="1" x14ac:dyDescent="0.25">
      <c r="A18" s="1303"/>
      <c r="B18" s="2745" t="s">
        <v>500</v>
      </c>
      <c r="C18" s="2745"/>
      <c r="D18" s="2183">
        <v>2.1800000000000002</v>
      </c>
      <c r="E18" s="2184">
        <v>1.75</v>
      </c>
      <c r="F18" s="2184"/>
      <c r="G18" s="2184">
        <v>84.08</v>
      </c>
      <c r="H18" s="2184">
        <v>67.58</v>
      </c>
      <c r="I18" s="2185">
        <v>114.15</v>
      </c>
      <c r="J18" s="2185">
        <v>92.78</v>
      </c>
      <c r="K18" s="1319"/>
      <c r="L18" s="1307"/>
      <c r="M18" s="1320">
        <v>2.21</v>
      </c>
      <c r="N18" s="1321">
        <v>1.76</v>
      </c>
      <c r="O18" s="1321"/>
      <c r="P18" s="1321">
        <v>84.04</v>
      </c>
      <c r="Q18" s="1321">
        <v>70</v>
      </c>
      <c r="R18" s="1322">
        <v>114.68</v>
      </c>
      <c r="S18" s="1322">
        <v>112.44</v>
      </c>
      <c r="T18" s="1323"/>
    </row>
    <row r="19" spans="1:20" ht="10.5" customHeight="1" x14ac:dyDescent="0.25">
      <c r="A19" s="1278"/>
      <c r="B19" s="1278"/>
      <c r="C19" s="1278"/>
      <c r="D19" s="1324"/>
      <c r="E19" s="1324"/>
      <c r="F19" s="1324"/>
      <c r="G19" s="1324"/>
      <c r="H19" s="1324"/>
      <c r="I19" s="1324"/>
      <c r="J19" s="1325"/>
      <c r="K19" s="1324"/>
      <c r="L19" s="1324"/>
      <c r="M19" s="1326"/>
      <c r="N19" s="1326"/>
      <c r="O19" s="1326"/>
      <c r="P19" s="1326"/>
      <c r="Q19" s="1326"/>
      <c r="R19" s="1326"/>
      <c r="S19" s="1326"/>
      <c r="T19" s="1324"/>
    </row>
    <row r="20" spans="1:20" ht="10.5" customHeight="1" x14ac:dyDescent="0.25">
      <c r="A20" s="2746"/>
      <c r="B20" s="2746"/>
      <c r="C20" s="2746"/>
      <c r="D20" s="2751" t="s">
        <v>95</v>
      </c>
      <c r="E20" s="2752"/>
      <c r="F20" s="2752"/>
      <c r="G20" s="2752"/>
      <c r="H20" s="2752"/>
      <c r="I20" s="2752"/>
      <c r="J20" s="2752"/>
      <c r="K20" s="2754"/>
      <c r="L20" s="1279"/>
      <c r="M20" s="2751" t="s">
        <v>106</v>
      </c>
      <c r="N20" s="2752"/>
      <c r="O20" s="2752"/>
      <c r="P20" s="2752"/>
      <c r="Q20" s="2752"/>
      <c r="R20" s="2752"/>
      <c r="S20" s="2752"/>
      <c r="T20" s="1280"/>
    </row>
    <row r="21" spans="1:20" ht="10.5" customHeight="1" x14ac:dyDescent="0.25">
      <c r="A21" s="1279"/>
      <c r="B21" s="1279"/>
      <c r="C21" s="1279"/>
      <c r="D21" s="1285" t="s">
        <v>233</v>
      </c>
      <c r="E21" s="1286" t="s">
        <v>875</v>
      </c>
      <c r="F21" s="1286"/>
      <c r="G21" s="1286" t="s">
        <v>233</v>
      </c>
      <c r="H21" s="1287"/>
      <c r="I21" s="1288"/>
      <c r="J21" s="1286"/>
      <c r="K21" s="1327"/>
      <c r="L21" s="1200"/>
      <c r="M21" s="1285" t="s">
        <v>233</v>
      </c>
      <c r="N21" s="1286" t="s">
        <v>875</v>
      </c>
      <c r="O21" s="1286"/>
      <c r="P21" s="1286" t="s">
        <v>233</v>
      </c>
      <c r="Q21" s="1287"/>
      <c r="R21" s="1288"/>
      <c r="S21" s="1286"/>
      <c r="T21" s="1289"/>
    </row>
    <row r="22" spans="1:20" ht="10.5" customHeight="1" x14ac:dyDescent="0.25">
      <c r="A22" s="1279"/>
      <c r="B22" s="1279"/>
      <c r="C22" s="1279"/>
      <c r="D22" s="1291" t="s">
        <v>883</v>
      </c>
      <c r="E22" s="1288" t="s">
        <v>884</v>
      </c>
      <c r="F22" s="1288"/>
      <c r="G22" s="1288" t="s">
        <v>883</v>
      </c>
      <c r="H22" s="1288" t="s">
        <v>875</v>
      </c>
      <c r="I22" s="1288" t="s">
        <v>885</v>
      </c>
      <c r="J22" s="1288" t="s">
        <v>875</v>
      </c>
      <c r="K22" s="1328"/>
      <c r="L22" s="1200"/>
      <c r="M22" s="1291" t="s">
        <v>883</v>
      </c>
      <c r="N22" s="1288" t="s">
        <v>884</v>
      </c>
      <c r="O22" s="1288"/>
      <c r="P22" s="1288" t="s">
        <v>883</v>
      </c>
      <c r="Q22" s="1288" t="s">
        <v>875</v>
      </c>
      <c r="R22" s="1288" t="s">
        <v>885</v>
      </c>
      <c r="S22" s="1288" t="s">
        <v>875</v>
      </c>
      <c r="T22" s="1289"/>
    </row>
    <row r="23" spans="1:20" ht="10.5" customHeight="1" x14ac:dyDescent="0.25">
      <c r="A23" s="1292"/>
      <c r="B23" s="1292"/>
      <c r="C23" s="1292"/>
      <c r="D23" s="1296" t="s">
        <v>243</v>
      </c>
      <c r="E23" s="856" t="s">
        <v>877</v>
      </c>
      <c r="F23" s="1609" t="s">
        <v>74</v>
      </c>
      <c r="G23" s="856" t="s">
        <v>245</v>
      </c>
      <c r="H23" s="856" t="s">
        <v>245</v>
      </c>
      <c r="I23" s="856" t="s">
        <v>886</v>
      </c>
      <c r="J23" s="856" t="s">
        <v>886</v>
      </c>
      <c r="K23" s="1329"/>
      <c r="L23" s="1330"/>
      <c r="M23" s="1296" t="s">
        <v>243</v>
      </c>
      <c r="N23" s="856" t="s">
        <v>877</v>
      </c>
      <c r="O23" s="1609" t="s">
        <v>74</v>
      </c>
      <c r="P23" s="856" t="s">
        <v>245</v>
      </c>
      <c r="Q23" s="856" t="s">
        <v>245</v>
      </c>
      <c r="R23" s="856" t="s">
        <v>886</v>
      </c>
      <c r="S23" s="856" t="s">
        <v>886</v>
      </c>
      <c r="T23" s="1214"/>
    </row>
    <row r="24" spans="1:20" ht="12" customHeight="1" x14ac:dyDescent="0.25">
      <c r="A24" s="2753" t="s">
        <v>1139</v>
      </c>
      <c r="B24" s="2753"/>
      <c r="C24" s="2753"/>
      <c r="D24" s="1301"/>
      <c r="E24" s="1302"/>
      <c r="F24" s="1302"/>
      <c r="G24" s="1302"/>
      <c r="H24" s="1302"/>
      <c r="I24" s="1302"/>
      <c r="J24" s="1302"/>
      <c r="K24" s="1331"/>
      <c r="L24" s="1299"/>
      <c r="M24" s="1301"/>
      <c r="N24" s="1302"/>
      <c r="O24" s="1302"/>
      <c r="P24" s="1302"/>
      <c r="Q24" s="1302"/>
      <c r="R24" s="1302"/>
      <c r="S24" s="1302"/>
      <c r="T24" s="1300"/>
    </row>
    <row r="25" spans="1:20" ht="10.5" customHeight="1" x14ac:dyDescent="0.25">
      <c r="A25" s="1303"/>
      <c r="B25" s="2747" t="s">
        <v>250</v>
      </c>
      <c r="C25" s="2747"/>
      <c r="D25" s="1308">
        <v>2.91</v>
      </c>
      <c r="E25" s="1309">
        <v>0.33</v>
      </c>
      <c r="F25" s="1309"/>
      <c r="G25" s="1309">
        <v>37.29</v>
      </c>
      <c r="H25" s="1309">
        <v>32.299999999999997</v>
      </c>
      <c r="I25" s="1309">
        <v>77.540000000000006</v>
      </c>
      <c r="J25" s="1309">
        <v>84.85</v>
      </c>
      <c r="K25" s="1332"/>
      <c r="L25" s="1324"/>
      <c r="M25" s="1308">
        <v>2.79</v>
      </c>
      <c r="N25" s="1309">
        <v>0.35</v>
      </c>
      <c r="O25" s="1309"/>
      <c r="P25" s="1309">
        <v>32.58</v>
      </c>
      <c r="Q25" s="1309">
        <v>28.49</v>
      </c>
      <c r="R25" s="1309">
        <v>77.91</v>
      </c>
      <c r="S25" s="1309">
        <v>73.83</v>
      </c>
      <c r="T25" s="1310"/>
    </row>
    <row r="26" spans="1:20" ht="10.5" customHeight="1" x14ac:dyDescent="0.25">
      <c r="A26" s="1303"/>
      <c r="B26" s="2745" t="s">
        <v>259</v>
      </c>
      <c r="C26" s="2745"/>
      <c r="D26" s="1308">
        <v>1.06</v>
      </c>
      <c r="E26" s="1309">
        <v>0.06</v>
      </c>
      <c r="F26" s="1309"/>
      <c r="G26" s="1309">
        <v>0</v>
      </c>
      <c r="H26" s="1309">
        <v>0</v>
      </c>
      <c r="I26" s="1309">
        <v>93.03</v>
      </c>
      <c r="J26" s="1309">
        <v>59.59</v>
      </c>
      <c r="K26" s="1333"/>
      <c r="L26" s="1334"/>
      <c r="M26" s="1308">
        <v>1.26</v>
      </c>
      <c r="N26" s="1309">
        <v>0.13</v>
      </c>
      <c r="O26" s="1309"/>
      <c r="P26" s="1309">
        <v>0</v>
      </c>
      <c r="Q26" s="1309">
        <v>0</v>
      </c>
      <c r="R26" s="1309">
        <v>92.63</v>
      </c>
      <c r="S26" s="1309">
        <v>59.59</v>
      </c>
      <c r="T26" s="1310"/>
    </row>
    <row r="27" spans="1:20" ht="10.5" customHeight="1" x14ac:dyDescent="0.25">
      <c r="A27" s="1303"/>
      <c r="B27" s="2745" t="s">
        <v>191</v>
      </c>
      <c r="C27" s="2745"/>
      <c r="D27" s="1308">
        <v>1</v>
      </c>
      <c r="E27" s="1309">
        <v>0</v>
      </c>
      <c r="F27" s="1309"/>
      <c r="G27" s="1309" t="s">
        <v>125</v>
      </c>
      <c r="H27" s="1309" t="s">
        <v>125</v>
      </c>
      <c r="I27" s="1309">
        <v>88.05</v>
      </c>
      <c r="J27" s="1309" t="s">
        <v>125</v>
      </c>
      <c r="K27" s="1333"/>
      <c r="L27" s="1334"/>
      <c r="M27" s="1308">
        <v>0.38</v>
      </c>
      <c r="N27" s="1309">
        <v>0</v>
      </c>
      <c r="O27" s="1309"/>
      <c r="P27" s="1309" t="s">
        <v>125</v>
      </c>
      <c r="Q27" s="1309" t="s">
        <v>125</v>
      </c>
      <c r="R27" s="1309">
        <v>88.36</v>
      </c>
      <c r="S27" s="1309" t="s">
        <v>125</v>
      </c>
      <c r="T27" s="1310"/>
    </row>
    <row r="28" spans="1:20" ht="10.5" customHeight="1" x14ac:dyDescent="0.25">
      <c r="A28" s="1313"/>
      <c r="B28" s="1313"/>
      <c r="C28" s="1313"/>
      <c r="D28" s="1315"/>
      <c r="E28" s="1316"/>
      <c r="F28" s="1316"/>
      <c r="G28" s="1316"/>
      <c r="H28" s="1316"/>
      <c r="I28" s="1316"/>
      <c r="J28" s="1316"/>
      <c r="K28" s="1335"/>
      <c r="L28" s="1336"/>
      <c r="M28" s="1315"/>
      <c r="N28" s="1316"/>
      <c r="O28" s="1316"/>
      <c r="P28" s="1316"/>
      <c r="Q28" s="1316"/>
      <c r="R28" s="1316"/>
      <c r="S28" s="1316"/>
      <c r="T28" s="1310"/>
    </row>
    <row r="29" spans="1:20" ht="12" customHeight="1" x14ac:dyDescent="0.25">
      <c r="A29" s="2753" t="s">
        <v>1140</v>
      </c>
      <c r="B29" s="2753"/>
      <c r="C29" s="2753"/>
      <c r="D29" s="1317"/>
      <c r="E29" s="1318"/>
      <c r="F29" s="1318"/>
      <c r="G29" s="1318"/>
      <c r="H29" s="1318"/>
      <c r="I29" s="1318"/>
      <c r="J29" s="1318"/>
      <c r="K29" s="1335"/>
      <c r="L29" s="1336"/>
      <c r="M29" s="1317"/>
      <c r="N29" s="1318"/>
      <c r="O29" s="1318"/>
      <c r="P29" s="1318"/>
      <c r="Q29" s="1318"/>
      <c r="R29" s="1318"/>
      <c r="S29" s="1318"/>
      <c r="T29" s="1310"/>
    </row>
    <row r="30" spans="1:20" ht="10.5" customHeight="1" x14ac:dyDescent="0.25">
      <c r="A30" s="1297"/>
      <c r="B30" s="2746" t="s">
        <v>878</v>
      </c>
      <c r="C30" s="2746"/>
      <c r="D30" s="1317"/>
      <c r="E30" s="1318"/>
      <c r="F30" s="1318"/>
      <c r="G30" s="1318"/>
      <c r="H30" s="1318"/>
      <c r="I30" s="1318"/>
      <c r="J30" s="1318"/>
      <c r="K30" s="1335"/>
      <c r="L30" s="1336"/>
      <c r="M30" s="1317"/>
      <c r="N30" s="1318"/>
      <c r="O30" s="1318"/>
      <c r="P30" s="1318"/>
      <c r="Q30" s="1318"/>
      <c r="R30" s="1318"/>
      <c r="S30" s="1318"/>
      <c r="T30" s="1310"/>
    </row>
    <row r="31" spans="1:20" ht="10.5" customHeight="1" x14ac:dyDescent="0.25">
      <c r="A31" s="1303"/>
      <c r="B31" s="1303"/>
      <c r="C31" s="1304" t="s">
        <v>887</v>
      </c>
      <c r="D31" s="1308">
        <v>0.48</v>
      </c>
      <c r="E31" s="1309">
        <v>0.4</v>
      </c>
      <c r="F31" s="1309"/>
      <c r="G31" s="1309">
        <v>21.4</v>
      </c>
      <c r="H31" s="1309">
        <v>8.4499999999999993</v>
      </c>
      <c r="I31" s="1309" t="s">
        <v>125</v>
      </c>
      <c r="J31" s="1309" t="s">
        <v>125</v>
      </c>
      <c r="K31" s="1333"/>
      <c r="L31" s="1337"/>
      <c r="M31" s="1308">
        <v>0.48</v>
      </c>
      <c r="N31" s="1309">
        <v>0.4</v>
      </c>
      <c r="O31" s="1309"/>
      <c r="P31" s="1309">
        <v>21.17</v>
      </c>
      <c r="Q31" s="1309">
        <v>7.64</v>
      </c>
      <c r="R31" s="1309" t="s">
        <v>125</v>
      </c>
      <c r="S31" s="1309" t="s">
        <v>125</v>
      </c>
      <c r="T31" s="1310"/>
    </row>
    <row r="32" spans="1:20" ht="10.5" customHeight="1" x14ac:dyDescent="0.25">
      <c r="A32" s="1303"/>
      <c r="B32" s="1303"/>
      <c r="C32" s="1305" t="s">
        <v>888</v>
      </c>
      <c r="D32" s="1308">
        <v>0.57999999999999996</v>
      </c>
      <c r="E32" s="1309">
        <v>0.55000000000000004</v>
      </c>
      <c r="F32" s="1309"/>
      <c r="G32" s="1309" t="s">
        <v>125</v>
      </c>
      <c r="H32" s="1309" t="s">
        <v>125</v>
      </c>
      <c r="I32" s="1309" t="s">
        <v>125</v>
      </c>
      <c r="J32" s="1309" t="s">
        <v>125</v>
      </c>
      <c r="K32" s="1333"/>
      <c r="L32" s="1338"/>
      <c r="M32" s="1308">
        <v>0.56999999999999995</v>
      </c>
      <c r="N32" s="1309">
        <v>0.55000000000000004</v>
      </c>
      <c r="O32" s="1309"/>
      <c r="P32" s="1309" t="s">
        <v>125</v>
      </c>
      <c r="Q32" s="1309" t="s">
        <v>125</v>
      </c>
      <c r="R32" s="1309" t="s">
        <v>125</v>
      </c>
      <c r="S32" s="1309" t="s">
        <v>125</v>
      </c>
      <c r="T32" s="1310"/>
    </row>
    <row r="33" spans="1:20" ht="10.5" customHeight="1" x14ac:dyDescent="0.25">
      <c r="A33" s="1303"/>
      <c r="B33" s="1303"/>
      <c r="C33" s="1303" t="s">
        <v>889</v>
      </c>
      <c r="D33" s="1308">
        <v>0.21</v>
      </c>
      <c r="E33" s="1309">
        <v>0.2</v>
      </c>
      <c r="F33" s="1309"/>
      <c r="G33" s="1309">
        <v>42.2</v>
      </c>
      <c r="H33" s="1309">
        <v>9.23</v>
      </c>
      <c r="I33" s="1309">
        <v>95.62</v>
      </c>
      <c r="J33" s="1309">
        <v>93.06</v>
      </c>
      <c r="K33" s="1332"/>
      <c r="L33" s="1339"/>
      <c r="M33" s="1308">
        <v>0.21</v>
      </c>
      <c r="N33" s="1309">
        <v>0.19</v>
      </c>
      <c r="O33" s="1309"/>
      <c r="P33" s="1309">
        <v>46.06</v>
      </c>
      <c r="Q33" s="1309">
        <v>10.45</v>
      </c>
      <c r="R33" s="1309">
        <v>95.49</v>
      </c>
      <c r="S33" s="1309">
        <v>91.33</v>
      </c>
      <c r="T33" s="1310"/>
    </row>
    <row r="34" spans="1:20" ht="10.5" customHeight="1" x14ac:dyDescent="0.25">
      <c r="A34" s="1303"/>
      <c r="B34" s="2745" t="s">
        <v>499</v>
      </c>
      <c r="C34" s="2745"/>
      <c r="D34" s="1308">
        <v>1.32</v>
      </c>
      <c r="E34" s="1309">
        <v>1.1200000000000001</v>
      </c>
      <c r="F34" s="1309"/>
      <c r="G34" s="1309">
        <v>90.89</v>
      </c>
      <c r="H34" s="1309">
        <v>85.92</v>
      </c>
      <c r="I34" s="1309">
        <v>101.69</v>
      </c>
      <c r="J34" s="1309">
        <v>92.01</v>
      </c>
      <c r="K34" s="1332"/>
      <c r="L34" s="1339"/>
      <c r="M34" s="1308">
        <v>1.33</v>
      </c>
      <c r="N34" s="1309">
        <v>1.1000000000000001</v>
      </c>
      <c r="O34" s="1309"/>
      <c r="P34" s="1309">
        <v>90.88</v>
      </c>
      <c r="Q34" s="1309">
        <v>87.48</v>
      </c>
      <c r="R34" s="1309">
        <v>97.99</v>
      </c>
      <c r="S34" s="1309">
        <v>90.22</v>
      </c>
      <c r="T34" s="1310"/>
    </row>
    <row r="35" spans="1:20" ht="10.5" customHeight="1" x14ac:dyDescent="0.25">
      <c r="A35" s="1303"/>
      <c r="B35" s="2745" t="s">
        <v>500</v>
      </c>
      <c r="C35" s="2745"/>
      <c r="D35" s="1320">
        <v>2.2400000000000002</v>
      </c>
      <c r="E35" s="1321">
        <v>1.75</v>
      </c>
      <c r="F35" s="1321"/>
      <c r="G35" s="1321">
        <v>81.569999999999993</v>
      </c>
      <c r="H35" s="1321">
        <v>70.75</v>
      </c>
      <c r="I35" s="1322">
        <v>105.31</v>
      </c>
      <c r="J35" s="1322">
        <v>106.26</v>
      </c>
      <c r="K35" s="1340"/>
      <c r="L35" s="1339"/>
      <c r="M35" s="1320">
        <v>2.2599999999999998</v>
      </c>
      <c r="N35" s="1321">
        <v>1.75</v>
      </c>
      <c r="O35" s="1321"/>
      <c r="P35" s="1321">
        <v>82.51</v>
      </c>
      <c r="Q35" s="1321">
        <v>68.180000000000007</v>
      </c>
      <c r="R35" s="1322">
        <v>104.48</v>
      </c>
      <c r="S35" s="1322">
        <v>100.46</v>
      </c>
      <c r="T35" s="1323"/>
    </row>
    <row r="36" spans="1:20" ht="4.5" customHeight="1" x14ac:dyDescent="0.25">
      <c r="A36" s="1273"/>
      <c r="B36" s="1273"/>
      <c r="C36" s="1273"/>
      <c r="D36" s="1341"/>
      <c r="E36" s="1341"/>
      <c r="F36" s="1341"/>
      <c r="G36" s="1341"/>
      <c r="H36" s="1341"/>
      <c r="I36" s="1341"/>
      <c r="J36" s="1341"/>
      <c r="K36" s="1341"/>
      <c r="L36" s="1341"/>
      <c r="M36" s="1341"/>
      <c r="N36" s="1341"/>
      <c r="O36" s="1341"/>
      <c r="P36" s="1341"/>
      <c r="Q36" s="1341"/>
      <c r="R36" s="1341"/>
      <c r="S36" s="1341"/>
      <c r="T36" s="1341"/>
    </row>
    <row r="37" spans="1:20" s="1101" customFormat="1" ht="18.75" customHeight="1" x14ac:dyDescent="0.15">
      <c r="A37" s="1342" t="s">
        <v>72</v>
      </c>
      <c r="B37" s="2757" t="s">
        <v>890</v>
      </c>
      <c r="C37" s="2757"/>
      <c r="D37" s="2757"/>
      <c r="E37" s="2757"/>
      <c r="F37" s="2757"/>
      <c r="G37" s="2757"/>
      <c r="H37" s="2757"/>
      <c r="I37" s="2757"/>
      <c r="J37" s="2757"/>
      <c r="K37" s="2757"/>
      <c r="L37" s="2757"/>
      <c r="M37" s="2757"/>
      <c r="N37" s="2757"/>
      <c r="O37" s="2757"/>
      <c r="P37" s="2757"/>
      <c r="Q37" s="2757"/>
      <c r="R37" s="2757"/>
      <c r="S37" s="2757"/>
      <c r="T37" s="2757"/>
    </row>
    <row r="38" spans="1:20" s="1101" customFormat="1" ht="9" customHeight="1" x14ac:dyDescent="0.15">
      <c r="A38" s="1342" t="s">
        <v>74</v>
      </c>
      <c r="B38" s="2757" t="s">
        <v>891</v>
      </c>
      <c r="C38" s="2757"/>
      <c r="D38" s="2757"/>
      <c r="E38" s="2757"/>
      <c r="F38" s="2757"/>
      <c r="G38" s="2757"/>
      <c r="H38" s="2757"/>
      <c r="I38" s="2757"/>
      <c r="J38" s="2757"/>
      <c r="K38" s="2757"/>
      <c r="L38" s="2757"/>
      <c r="M38" s="2757"/>
      <c r="N38" s="2757"/>
      <c r="O38" s="2757"/>
      <c r="P38" s="2757"/>
      <c r="Q38" s="2757"/>
      <c r="R38" s="2757"/>
      <c r="S38" s="2757"/>
      <c r="T38" s="2757"/>
    </row>
    <row r="39" spans="1:20" s="1101" customFormat="1" ht="18.75" customHeight="1" x14ac:dyDescent="0.15">
      <c r="A39" s="1342" t="s">
        <v>33</v>
      </c>
      <c r="B39" s="2755" t="s">
        <v>892</v>
      </c>
      <c r="C39" s="2755"/>
      <c r="D39" s="2755"/>
      <c r="E39" s="2755"/>
      <c r="F39" s="2755"/>
      <c r="G39" s="2755"/>
      <c r="H39" s="2755"/>
      <c r="I39" s="2755"/>
      <c r="J39" s="2755"/>
      <c r="K39" s="2755"/>
      <c r="L39" s="2755"/>
      <c r="M39" s="2755"/>
      <c r="N39" s="2755"/>
      <c r="O39" s="2755"/>
      <c r="P39" s="2755"/>
      <c r="Q39" s="2755"/>
      <c r="R39" s="2755"/>
      <c r="S39" s="2755"/>
      <c r="T39" s="2755"/>
    </row>
    <row r="40" spans="1:20" s="1101" customFormat="1" ht="27" customHeight="1" x14ac:dyDescent="0.15">
      <c r="A40" s="1342" t="s">
        <v>39</v>
      </c>
      <c r="B40" s="2755" t="s">
        <v>893</v>
      </c>
      <c r="C40" s="2755"/>
      <c r="D40" s="2755"/>
      <c r="E40" s="2755"/>
      <c r="F40" s="2755"/>
      <c r="G40" s="2755"/>
      <c r="H40" s="2755"/>
      <c r="I40" s="2755"/>
      <c r="J40" s="2755"/>
      <c r="K40" s="2755"/>
      <c r="L40" s="2755"/>
      <c r="M40" s="2755"/>
      <c r="N40" s="2755"/>
      <c r="O40" s="2755"/>
      <c r="P40" s="2755"/>
      <c r="Q40" s="2755"/>
      <c r="R40" s="2755"/>
      <c r="S40" s="2755"/>
      <c r="T40" s="2755"/>
    </row>
    <row r="41" spans="1:20" s="1101" customFormat="1" ht="9" customHeight="1" x14ac:dyDescent="0.15">
      <c r="A41" s="1343" t="s">
        <v>125</v>
      </c>
      <c r="B41" s="2756" t="s">
        <v>894</v>
      </c>
      <c r="C41" s="2756"/>
      <c r="D41" s="2756"/>
      <c r="E41" s="2756"/>
      <c r="F41" s="2756"/>
      <c r="G41" s="2756"/>
      <c r="H41" s="2756"/>
      <c r="I41" s="2756"/>
      <c r="J41" s="2756"/>
      <c r="K41" s="2756"/>
      <c r="L41" s="2756"/>
      <c r="M41" s="2756"/>
      <c r="N41" s="2756"/>
      <c r="O41" s="2756"/>
      <c r="P41" s="2756"/>
      <c r="Q41" s="2756"/>
      <c r="R41" s="2756"/>
      <c r="S41" s="2756"/>
      <c r="T41" s="2756"/>
    </row>
    <row r="42" spans="1:20" ht="9" customHeight="1" x14ac:dyDescent="0.25"/>
  </sheetData>
  <sheetProtection formatCells="0" formatColumns="0" formatRows="0" sort="0" autoFilter="0" pivotTables="0"/>
  <mergeCells count="28">
    <mergeCell ref="B41:T41"/>
    <mergeCell ref="B27:C27"/>
    <mergeCell ref="A29:C29"/>
    <mergeCell ref="B30:C30"/>
    <mergeCell ref="B34:C34"/>
    <mergeCell ref="B35:C35"/>
    <mergeCell ref="B37:T37"/>
    <mergeCell ref="B38:T38"/>
    <mergeCell ref="A24:C24"/>
    <mergeCell ref="B25:C25"/>
    <mergeCell ref="B39:T39"/>
    <mergeCell ref="B26:C26"/>
    <mergeCell ref="B40:T40"/>
    <mergeCell ref="B18:C18"/>
    <mergeCell ref="A20:C20"/>
    <mergeCell ref="B8:C8"/>
    <mergeCell ref="A1:T1"/>
    <mergeCell ref="A3:C3"/>
    <mergeCell ref="D3:K3"/>
    <mergeCell ref="M3:S3"/>
    <mergeCell ref="A7:C7"/>
    <mergeCell ref="B9:C9"/>
    <mergeCell ref="B10:C10"/>
    <mergeCell ref="A12:C12"/>
    <mergeCell ref="B13:C13"/>
    <mergeCell ref="B17:C17"/>
    <mergeCell ref="D20:K20"/>
    <mergeCell ref="M20:S20"/>
  </mergeCells>
  <pageMargins left="0.5" right="0.5" top="0.5" bottom="0.5" header="0.3" footer="0.3"/>
  <pageSetup scale="92" orientation="landscape" r:id="rId1"/>
  <colBreaks count="1" manualBreakCount="1">
    <brk id="20" min="3" max="39"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zoomScaleSheetLayoutView="100" workbookViewId="0">
      <selection activeCell="A63" sqref="A63"/>
    </sheetView>
  </sheetViews>
  <sheetFormatPr defaultColWidth="9.140625" defaultRowHeight="12.75" x14ac:dyDescent="0.2"/>
  <cols>
    <col min="1" max="1" width="137.140625" style="1583" customWidth="1"/>
    <col min="2" max="2" width="9.140625" style="1583" customWidth="1"/>
    <col min="3" max="16384" width="9.140625" style="1583"/>
  </cols>
  <sheetData>
    <row r="1" spans="1:1" ht="15" customHeight="1" x14ac:dyDescent="0.2">
      <c r="A1" s="1611" t="s">
        <v>1141</v>
      </c>
    </row>
    <row r="2" spans="1:1" s="1580" customFormat="1" ht="10.5" customHeight="1" x14ac:dyDescent="0.2">
      <c r="A2" s="1612"/>
    </row>
    <row r="3" spans="1:1" s="1581" customFormat="1" ht="9" customHeight="1" x14ac:dyDescent="0.15">
      <c r="A3" s="1613" t="s">
        <v>1142</v>
      </c>
    </row>
    <row r="4" spans="1:1" s="1581" customFormat="1" ht="9" customHeight="1" x14ac:dyDescent="0.15">
      <c r="A4" s="2759" t="s">
        <v>1143</v>
      </c>
    </row>
    <row r="5" spans="1:1" s="1581" customFormat="1" ht="9" customHeight="1" x14ac:dyDescent="0.15">
      <c r="A5" s="2759"/>
    </row>
    <row r="6" spans="1:1" s="1581" customFormat="1" ht="9" customHeight="1" x14ac:dyDescent="0.15">
      <c r="A6" s="1614"/>
    </row>
    <row r="7" spans="1:1" s="1581" customFormat="1" ht="9" customHeight="1" x14ac:dyDescent="0.15">
      <c r="A7" s="1615" t="s">
        <v>1144</v>
      </c>
    </row>
    <row r="8" spans="1:1" s="1581" customFormat="1" ht="9" customHeight="1" x14ac:dyDescent="0.15">
      <c r="A8" s="1616" t="s">
        <v>1145</v>
      </c>
    </row>
    <row r="9" spans="1:1" s="1581" customFormat="1" ht="9" customHeight="1" x14ac:dyDescent="0.15">
      <c r="A9" s="1616"/>
    </row>
    <row r="10" spans="1:1" s="1581" customFormat="1" ht="9" customHeight="1" x14ac:dyDescent="0.15">
      <c r="A10" s="1613" t="s">
        <v>1146</v>
      </c>
    </row>
    <row r="11" spans="1:1" s="1581" customFormat="1" ht="9" customHeight="1" x14ac:dyDescent="0.15">
      <c r="A11" s="1616" t="s">
        <v>1147</v>
      </c>
    </row>
    <row r="12" spans="1:1" s="1581" customFormat="1" ht="9" customHeight="1" x14ac:dyDescent="0.15">
      <c r="A12" s="1617"/>
    </row>
    <row r="13" spans="1:1" s="1581" customFormat="1" ht="9" customHeight="1" x14ac:dyDescent="0.15">
      <c r="A13" s="1613" t="s">
        <v>1148</v>
      </c>
    </row>
    <row r="14" spans="1:1" s="1581" customFormat="1" ht="18.75" customHeight="1" x14ac:dyDescent="0.15">
      <c r="A14" s="1616" t="s">
        <v>1149</v>
      </c>
    </row>
    <row r="15" spans="1:1" s="1581" customFormat="1" ht="9" customHeight="1" x14ac:dyDescent="0.15">
      <c r="A15" s="1617"/>
    </row>
    <row r="16" spans="1:1" s="1581" customFormat="1" ht="9" customHeight="1" x14ac:dyDescent="0.15">
      <c r="A16" s="1615" t="s">
        <v>1150</v>
      </c>
    </row>
    <row r="17" spans="1:1" s="1581" customFormat="1" ht="9" customHeight="1" x14ac:dyDescent="0.15">
      <c r="A17" s="2760" t="s">
        <v>1246</v>
      </c>
    </row>
    <row r="18" spans="1:1" s="1581" customFormat="1" ht="9" customHeight="1" x14ac:dyDescent="0.15">
      <c r="A18" s="2760"/>
    </row>
    <row r="19" spans="1:1" s="1581" customFormat="1" ht="9" customHeight="1" x14ac:dyDescent="0.15">
      <c r="A19" s="2760"/>
    </row>
    <row r="20" spans="1:1" s="1581" customFormat="1" ht="9" customHeight="1" x14ac:dyDescent="0.15">
      <c r="A20" s="1618"/>
    </row>
    <row r="21" spans="1:1" s="1581" customFormat="1" ht="9" customHeight="1" x14ac:dyDescent="0.15">
      <c r="A21" s="1615" t="s">
        <v>1151</v>
      </c>
    </row>
    <row r="22" spans="1:1" s="1581" customFormat="1" ht="9" customHeight="1" x14ac:dyDescent="0.15">
      <c r="A22" s="1619" t="s">
        <v>1152</v>
      </c>
    </row>
    <row r="23" spans="1:1" s="1581" customFormat="1" ht="9" customHeight="1" x14ac:dyDescent="0.15">
      <c r="A23" s="1617"/>
    </row>
    <row r="24" spans="1:1" s="1581" customFormat="1" ht="9" customHeight="1" x14ac:dyDescent="0.15">
      <c r="A24" s="1615" t="s">
        <v>83</v>
      </c>
    </row>
    <row r="25" spans="1:1" s="1581" customFormat="1" ht="9" customHeight="1" x14ac:dyDescent="0.15">
      <c r="A25" s="1619" t="s">
        <v>1153</v>
      </c>
    </row>
    <row r="26" spans="1:1" s="1581" customFormat="1" ht="9" customHeight="1" x14ac:dyDescent="0.15">
      <c r="A26" s="1617"/>
    </row>
    <row r="27" spans="1:1" s="1581" customFormat="1" ht="9" customHeight="1" x14ac:dyDescent="0.15">
      <c r="A27" s="1615" t="s">
        <v>1154</v>
      </c>
    </row>
    <row r="28" spans="1:1" s="1581" customFormat="1" ht="9" customHeight="1" x14ac:dyDescent="0.15">
      <c r="A28" s="1620" t="s">
        <v>1155</v>
      </c>
    </row>
    <row r="29" spans="1:1" s="1581" customFormat="1" ht="9" customHeight="1" x14ac:dyDescent="0.15">
      <c r="A29" s="1617"/>
    </row>
    <row r="30" spans="1:1" s="1581" customFormat="1" ht="9" customHeight="1" x14ac:dyDescent="0.15">
      <c r="A30" s="1615" t="s">
        <v>1156</v>
      </c>
    </row>
    <row r="31" spans="1:1" s="1581" customFormat="1" ht="9" customHeight="1" x14ac:dyDescent="0.15">
      <c r="A31" s="1620" t="s">
        <v>1157</v>
      </c>
    </row>
    <row r="32" spans="1:1" s="1581" customFormat="1" ht="9" customHeight="1" x14ac:dyDescent="0.15">
      <c r="A32" s="1617"/>
    </row>
    <row r="33" spans="1:1" s="1581" customFormat="1" ht="9" customHeight="1" x14ac:dyDescent="0.15">
      <c r="A33" s="1615" t="s">
        <v>1158</v>
      </c>
    </row>
    <row r="34" spans="1:1" s="1581" customFormat="1" ht="9" customHeight="1" x14ac:dyDescent="0.15">
      <c r="A34" s="1616" t="s">
        <v>1159</v>
      </c>
    </row>
    <row r="35" spans="1:1" s="1581" customFormat="1" ht="9" customHeight="1" x14ac:dyDescent="0.15">
      <c r="A35" s="1617"/>
    </row>
    <row r="36" spans="1:1" s="1581" customFormat="1" ht="9" customHeight="1" x14ac:dyDescent="0.15">
      <c r="A36" s="1615" t="s">
        <v>1160</v>
      </c>
    </row>
    <row r="37" spans="1:1" s="1581" customFormat="1" ht="9" customHeight="1" x14ac:dyDescent="0.15">
      <c r="A37" s="2758" t="s">
        <v>1161</v>
      </c>
    </row>
    <row r="38" spans="1:1" s="1581" customFormat="1" ht="9" customHeight="1" x14ac:dyDescent="0.15">
      <c r="A38" s="2758"/>
    </row>
    <row r="39" spans="1:1" s="1581" customFormat="1" ht="9" customHeight="1" x14ac:dyDescent="0.15">
      <c r="A39" s="1616"/>
    </row>
    <row r="40" spans="1:1" s="1581" customFormat="1" ht="9" customHeight="1" x14ac:dyDescent="0.15">
      <c r="A40" s="1613" t="s">
        <v>1162</v>
      </c>
    </row>
    <row r="41" spans="1:1" s="1581" customFormat="1" ht="9" customHeight="1" x14ac:dyDescent="0.15">
      <c r="A41" s="2759" t="s">
        <v>1163</v>
      </c>
    </row>
    <row r="42" spans="1:1" s="1581" customFormat="1" ht="9" customHeight="1" x14ac:dyDescent="0.15">
      <c r="A42" s="2759"/>
    </row>
    <row r="43" spans="1:1" s="1581" customFormat="1" ht="9" customHeight="1" x14ac:dyDescent="0.15">
      <c r="A43" s="1614"/>
    </row>
    <row r="44" spans="1:1" s="1581" customFormat="1" ht="9" customHeight="1" x14ac:dyDescent="0.15">
      <c r="A44" s="1613" t="s">
        <v>981</v>
      </c>
    </row>
    <row r="45" spans="1:1" s="1581" customFormat="1" ht="9" customHeight="1" x14ac:dyDescent="0.15">
      <c r="A45" s="1616" t="s">
        <v>1164</v>
      </c>
    </row>
    <row r="46" spans="1:1" s="1581" customFormat="1" ht="9" customHeight="1" x14ac:dyDescent="0.15">
      <c r="A46" s="1616"/>
    </row>
    <row r="47" spans="1:1" s="1581" customFormat="1" ht="9" customHeight="1" x14ac:dyDescent="0.15">
      <c r="A47" s="1615" t="s">
        <v>1165</v>
      </c>
    </row>
    <row r="48" spans="1:1" s="1581" customFormat="1" ht="9" customHeight="1" x14ac:dyDescent="0.15">
      <c r="A48" s="2758" t="s">
        <v>1166</v>
      </c>
    </row>
    <row r="49" spans="1:1" s="1581" customFormat="1" ht="9" customHeight="1" x14ac:dyDescent="0.15">
      <c r="A49" s="2758"/>
    </row>
    <row r="50" spans="1:1" s="1581" customFormat="1" ht="9" customHeight="1" x14ac:dyDescent="0.15">
      <c r="A50" s="1616"/>
    </row>
    <row r="51" spans="1:1" s="1581" customFormat="1" ht="9" customHeight="1" x14ac:dyDescent="0.15">
      <c r="A51" s="1613" t="s">
        <v>1167</v>
      </c>
    </row>
    <row r="52" spans="1:1" s="1581" customFormat="1" ht="9" customHeight="1" x14ac:dyDescent="0.15">
      <c r="A52" s="2759" t="s">
        <v>1168</v>
      </c>
    </row>
    <row r="53" spans="1:1" s="1581" customFormat="1" ht="9" customHeight="1" x14ac:dyDescent="0.15">
      <c r="A53" s="2759"/>
    </row>
    <row r="54" spans="1:1" s="1581" customFormat="1" ht="9" customHeight="1" x14ac:dyDescent="0.15">
      <c r="A54" s="1616"/>
    </row>
    <row r="55" spans="1:1" s="1581" customFormat="1" ht="9" customHeight="1" x14ac:dyDescent="0.15">
      <c r="A55" s="1615" t="s">
        <v>128</v>
      </c>
    </row>
    <row r="56" spans="1:1" s="1581" customFormat="1" ht="9" customHeight="1" x14ac:dyDescent="0.15">
      <c r="A56" s="1620" t="s">
        <v>1169</v>
      </c>
    </row>
    <row r="57" spans="1:1" s="1581" customFormat="1" ht="9" customHeight="1" x14ac:dyDescent="0.15">
      <c r="A57" s="1617"/>
    </row>
    <row r="58" spans="1:1" s="1581" customFormat="1" ht="9" customHeight="1" x14ac:dyDescent="0.15">
      <c r="A58" s="1615" t="s">
        <v>1170</v>
      </c>
    </row>
    <row r="59" spans="1:1" s="1581" customFormat="1" ht="9" customHeight="1" x14ac:dyDescent="0.15">
      <c r="A59" s="2758" t="s">
        <v>1171</v>
      </c>
    </row>
    <row r="60" spans="1:1" s="1581" customFormat="1" ht="9" customHeight="1" x14ac:dyDescent="0.15">
      <c r="A60" s="2758"/>
    </row>
    <row r="61" spans="1:1" s="1581" customFormat="1" ht="9" customHeight="1" x14ac:dyDescent="0.15">
      <c r="A61" s="1617"/>
    </row>
    <row r="62" spans="1:1" s="1581" customFormat="1" ht="9" customHeight="1" x14ac:dyDescent="0.15">
      <c r="A62" s="1615" t="s">
        <v>1172</v>
      </c>
    </row>
    <row r="63" spans="1:1" s="1581" customFormat="1" ht="9" customHeight="1" x14ac:dyDescent="0.15">
      <c r="A63" s="1619" t="s">
        <v>1173</v>
      </c>
    </row>
    <row r="64" spans="1:1" ht="7.5" customHeight="1" x14ac:dyDescent="0.2"/>
    <row r="65" s="1582" customFormat="1" ht="6.75" customHeight="1" x14ac:dyDescent="0.15"/>
    <row r="66" ht="7.5" customHeight="1" x14ac:dyDescent="0.2"/>
    <row r="67" ht="8.25" customHeight="1" x14ac:dyDescent="0.2"/>
    <row r="72" ht="12.75" customHeight="1" x14ac:dyDescent="0.2"/>
  </sheetData>
  <sheetProtection formatCells="0" formatColumns="0" formatRows="0" sort="0" autoFilter="0" pivotTables="0"/>
  <mergeCells count="7">
    <mergeCell ref="A59:A60"/>
    <mergeCell ref="A4:A5"/>
    <mergeCell ref="A17:A19"/>
    <mergeCell ref="A37:A38"/>
    <mergeCell ref="A41:A42"/>
    <mergeCell ref="A48:A49"/>
    <mergeCell ref="A52:A53"/>
  </mergeCells>
  <pageMargins left="0.5" right="0.5" top="0.5" bottom="0.5" header="0.3" footer="0.3"/>
  <pageSetup scale="9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zoomScaleSheetLayoutView="100" workbookViewId="0">
      <selection activeCell="A51" sqref="A51:A54"/>
    </sheetView>
  </sheetViews>
  <sheetFormatPr defaultColWidth="9.140625" defaultRowHeight="12.75" x14ac:dyDescent="0.2"/>
  <cols>
    <col min="1" max="1" width="137.140625" style="1583" customWidth="1"/>
    <col min="2" max="2" width="9.140625" style="1583" customWidth="1"/>
    <col min="3" max="16384" width="9.140625" style="1583"/>
  </cols>
  <sheetData>
    <row r="1" spans="1:1" ht="15" customHeight="1" x14ac:dyDescent="0.2">
      <c r="A1" s="1611" t="s">
        <v>1174</v>
      </c>
    </row>
    <row r="2" spans="1:1" s="1580" customFormat="1" ht="10.5" customHeight="1" x14ac:dyDescent="0.2">
      <c r="A2" s="1612"/>
    </row>
    <row r="3" spans="1:1" s="1581" customFormat="1" ht="9" customHeight="1" x14ac:dyDescent="0.15">
      <c r="A3" s="1615" t="s">
        <v>499</v>
      </c>
    </row>
    <row r="4" spans="1:1" s="1581" customFormat="1" ht="9" customHeight="1" x14ac:dyDescent="0.15">
      <c r="A4" s="1616" t="s">
        <v>1175</v>
      </c>
    </row>
    <row r="5" spans="1:1" s="1580" customFormat="1" ht="9" customHeight="1" x14ac:dyDescent="0.2">
      <c r="A5" s="1612"/>
    </row>
    <row r="6" spans="1:1" s="1581" customFormat="1" ht="9" customHeight="1" x14ac:dyDescent="0.15">
      <c r="A6" s="1615" t="s">
        <v>878</v>
      </c>
    </row>
    <row r="7" spans="1:1" s="1581" customFormat="1" ht="9" customHeight="1" x14ac:dyDescent="0.15">
      <c r="A7" s="1616" t="s">
        <v>1176</v>
      </c>
    </row>
    <row r="8" spans="1:1" s="1580" customFormat="1" ht="9" customHeight="1" x14ac:dyDescent="0.2">
      <c r="A8" s="1612"/>
    </row>
    <row r="9" spans="1:1" s="1580" customFormat="1" ht="9" customHeight="1" x14ac:dyDescent="0.2">
      <c r="A9" s="1613" t="s">
        <v>1177</v>
      </c>
    </row>
    <row r="10" spans="1:1" s="1580" customFormat="1" ht="10.5" customHeight="1" x14ac:dyDescent="0.2">
      <c r="A10" s="2759" t="s">
        <v>1178</v>
      </c>
    </row>
    <row r="11" spans="1:1" s="1580" customFormat="1" ht="10.5" customHeight="1" x14ac:dyDescent="0.2">
      <c r="A11" s="2759"/>
    </row>
    <row r="12" spans="1:1" s="1580" customFormat="1" ht="10.5" customHeight="1" x14ac:dyDescent="0.2">
      <c r="A12" s="2759"/>
    </row>
    <row r="13" spans="1:1" s="1580" customFormat="1" ht="10.5" customHeight="1" x14ac:dyDescent="0.2">
      <c r="A13" s="2759"/>
    </row>
    <row r="14" spans="1:1" s="1580" customFormat="1" ht="10.5" customHeight="1" x14ac:dyDescent="0.2">
      <c r="A14" s="2759"/>
    </row>
    <row r="15" spans="1:1" s="1580" customFormat="1" ht="10.5" customHeight="1" x14ac:dyDescent="0.2">
      <c r="A15" s="2759"/>
    </row>
    <row r="16" spans="1:1" s="1580" customFormat="1" ht="9" customHeight="1" x14ac:dyDescent="0.2">
      <c r="A16" s="1618"/>
    </row>
    <row r="17" spans="1:1" s="1581" customFormat="1" ht="9" customHeight="1" x14ac:dyDescent="0.15">
      <c r="A17" s="1615" t="s">
        <v>496</v>
      </c>
    </row>
    <row r="18" spans="1:1" s="1581" customFormat="1" ht="9" customHeight="1" x14ac:dyDescent="0.15">
      <c r="A18" s="1616" t="s">
        <v>1179</v>
      </c>
    </row>
    <row r="19" spans="1:1" s="1581" customFormat="1" ht="9" customHeight="1" x14ac:dyDescent="0.15">
      <c r="A19" s="1616"/>
    </row>
    <row r="20" spans="1:1" s="1581" customFormat="1" ht="9" customHeight="1" x14ac:dyDescent="0.15">
      <c r="A20" s="1615" t="s">
        <v>1180</v>
      </c>
    </row>
    <row r="21" spans="1:1" s="1581" customFormat="1" ht="9" customHeight="1" x14ac:dyDescent="0.15">
      <c r="A21" s="1616" t="s">
        <v>1181</v>
      </c>
    </row>
    <row r="22" spans="1:1" s="1581" customFormat="1" ht="9" customHeight="1" x14ac:dyDescent="0.15">
      <c r="A22" s="1616"/>
    </row>
    <row r="23" spans="1:1" s="1581" customFormat="1" ht="9" customHeight="1" x14ac:dyDescent="0.15">
      <c r="A23" s="1613" t="s">
        <v>1182</v>
      </c>
    </row>
    <row r="24" spans="1:1" s="1581" customFormat="1" ht="2.25" customHeight="1" x14ac:dyDescent="0.15">
      <c r="A24" s="2760" t="s">
        <v>1247</v>
      </c>
    </row>
    <row r="25" spans="1:1" s="1581" customFormat="1" ht="9" customHeight="1" x14ac:dyDescent="0.15">
      <c r="A25" s="2760"/>
    </row>
    <row r="26" spans="1:1" s="1581" customFormat="1" ht="9" customHeight="1" x14ac:dyDescent="0.15">
      <c r="A26" s="2760"/>
    </row>
    <row r="27" spans="1:1" s="1581" customFormat="1" ht="9" customHeight="1" x14ac:dyDescent="0.15">
      <c r="A27" s="2760"/>
    </row>
    <row r="28" spans="1:1" s="1581" customFormat="1" ht="9" customHeight="1" x14ac:dyDescent="0.15">
      <c r="A28" s="2760"/>
    </row>
    <row r="29" spans="1:1" s="1581" customFormat="1" ht="9" customHeight="1" x14ac:dyDescent="0.15">
      <c r="A29" s="2760"/>
    </row>
    <row r="30" spans="1:1" s="1581" customFormat="1" ht="9" customHeight="1" x14ac:dyDescent="0.15">
      <c r="A30" s="2760"/>
    </row>
    <row r="31" spans="1:1" s="1581" customFormat="1" ht="7.5" customHeight="1" x14ac:dyDescent="0.15">
      <c r="A31" s="2760"/>
    </row>
    <row r="32" spans="1:1" s="1581" customFormat="1" ht="9" customHeight="1" x14ac:dyDescent="0.15">
      <c r="A32" s="1613" t="s">
        <v>84</v>
      </c>
    </row>
    <row r="33" spans="1:1" s="1581" customFormat="1" ht="9" customHeight="1" x14ac:dyDescent="0.15">
      <c r="A33" s="2760" t="s">
        <v>1183</v>
      </c>
    </row>
    <row r="34" spans="1:1" s="1581" customFormat="1" ht="9" customHeight="1" x14ac:dyDescent="0.15">
      <c r="A34" s="2760"/>
    </row>
    <row r="35" spans="1:1" s="1581" customFormat="1" ht="9" customHeight="1" x14ac:dyDescent="0.15">
      <c r="A35" s="2760"/>
    </row>
    <row r="36" spans="1:1" s="1581" customFormat="1" ht="9" customHeight="1" x14ac:dyDescent="0.15">
      <c r="A36" s="1618"/>
    </row>
    <row r="37" spans="1:1" s="1581" customFormat="1" ht="9" customHeight="1" x14ac:dyDescent="0.15">
      <c r="A37" s="1615" t="s">
        <v>1184</v>
      </c>
    </row>
    <row r="38" spans="1:1" s="1581" customFormat="1" ht="9" customHeight="1" x14ac:dyDescent="0.15">
      <c r="A38" s="1616" t="s">
        <v>1185</v>
      </c>
    </row>
    <row r="39" spans="1:1" s="1581" customFormat="1" ht="9" customHeight="1" x14ac:dyDescent="0.15">
      <c r="A39" s="1616"/>
    </row>
    <row r="40" spans="1:1" s="1581" customFormat="1" ht="9" customHeight="1" x14ac:dyDescent="0.15">
      <c r="A40" s="1615" t="s">
        <v>1186</v>
      </c>
    </row>
    <row r="41" spans="1:1" s="1581" customFormat="1" ht="9" customHeight="1" x14ac:dyDescent="0.15">
      <c r="A41" s="2759" t="s">
        <v>1187</v>
      </c>
    </row>
    <row r="42" spans="1:1" s="1581" customFormat="1" ht="9" customHeight="1" x14ac:dyDescent="0.15">
      <c r="A42" s="2759"/>
    </row>
    <row r="43" spans="1:1" s="1581" customFormat="1" ht="9" customHeight="1" x14ac:dyDescent="0.15">
      <c r="A43" s="1616"/>
    </row>
    <row r="44" spans="1:1" s="1581" customFormat="1" ht="9" customHeight="1" x14ac:dyDescent="0.15">
      <c r="A44" s="1613" t="s">
        <v>1188</v>
      </c>
    </row>
    <row r="45" spans="1:1" s="1581" customFormat="1" ht="9" customHeight="1" x14ac:dyDescent="0.15">
      <c r="A45" s="1614" t="s">
        <v>1189</v>
      </c>
    </row>
    <row r="46" spans="1:1" s="1581" customFormat="1" ht="9" customHeight="1" x14ac:dyDescent="0.15">
      <c r="A46" s="1614"/>
    </row>
    <row r="47" spans="1:1" s="1581" customFormat="1" ht="9" customHeight="1" x14ac:dyDescent="0.15">
      <c r="A47" s="1613" t="s">
        <v>1190</v>
      </c>
    </row>
    <row r="48" spans="1:1" s="1581" customFormat="1" ht="9" customHeight="1" x14ac:dyDescent="0.15">
      <c r="A48" s="1614" t="s">
        <v>1191</v>
      </c>
    </row>
    <row r="49" spans="1:1" s="1581" customFormat="1" ht="9" customHeight="1" x14ac:dyDescent="0.15">
      <c r="A49" s="1614"/>
    </row>
    <row r="50" spans="1:1" s="1581" customFormat="1" ht="9" customHeight="1" x14ac:dyDescent="0.15">
      <c r="A50" s="1613" t="s">
        <v>1192</v>
      </c>
    </row>
    <row r="51" spans="1:1" s="1581" customFormat="1" ht="9" customHeight="1" x14ac:dyDescent="0.15">
      <c r="A51" s="2759" t="s">
        <v>1193</v>
      </c>
    </row>
    <row r="52" spans="1:1" s="1581" customFormat="1" ht="9" customHeight="1" x14ac:dyDescent="0.15">
      <c r="A52" s="2759"/>
    </row>
    <row r="53" spans="1:1" s="1581" customFormat="1" ht="9" customHeight="1" x14ac:dyDescent="0.15">
      <c r="A53" s="2759"/>
    </row>
    <row r="54" spans="1:1" s="1581" customFormat="1" ht="9" customHeight="1" x14ac:dyDescent="0.15">
      <c r="A54" s="2759"/>
    </row>
    <row r="55" spans="1:1" ht="7.5" customHeight="1" x14ac:dyDescent="0.2"/>
    <row r="56" spans="1:1" s="1582" customFormat="1" ht="6.75" customHeight="1" x14ac:dyDescent="0.15"/>
    <row r="57" spans="1:1" ht="7.5" customHeight="1" x14ac:dyDescent="0.2"/>
    <row r="58" spans="1:1" ht="8.25" customHeight="1" x14ac:dyDescent="0.2"/>
    <row r="63" spans="1:1" ht="12.75" customHeight="1" x14ac:dyDescent="0.2"/>
  </sheetData>
  <sheetProtection formatCells="0" formatColumns="0" formatRows="0" sort="0" autoFilter="0" pivotTables="0"/>
  <mergeCells count="5">
    <mergeCell ref="A10:A15"/>
    <mergeCell ref="A24:A31"/>
    <mergeCell ref="A33:A35"/>
    <mergeCell ref="A41:A42"/>
    <mergeCell ref="A51:A54"/>
  </mergeCells>
  <pageMargins left="0.5" right="0.5" top="0.5" bottom="0.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100" workbookViewId="0">
      <selection activeCell="B48" sqref="B48:S48"/>
    </sheetView>
  </sheetViews>
  <sheetFormatPr defaultColWidth="9.140625" defaultRowHeight="12.75" x14ac:dyDescent="0.2"/>
  <cols>
    <col min="1" max="2" width="2.140625" style="1073" customWidth="1"/>
    <col min="3" max="3" width="50.140625" style="1073" customWidth="1"/>
    <col min="4" max="4" width="10" style="1073" customWidth="1"/>
    <col min="5" max="5" width="1.28515625" style="1073" customWidth="1"/>
    <col min="6" max="6" width="13.140625" style="1073" customWidth="1"/>
    <col min="7" max="7" width="1.28515625" style="1073" customWidth="1"/>
    <col min="8" max="8" width="10" style="1073" customWidth="1"/>
    <col min="9" max="9" width="1.85546875" style="1073" customWidth="1"/>
    <col min="10" max="11" width="1.28515625" style="1073" customWidth="1"/>
    <col min="12" max="12" width="10" style="1073" customWidth="1"/>
    <col min="13" max="14" width="1.28515625" style="1073" customWidth="1"/>
    <col min="15" max="15" width="10" style="1073" customWidth="1"/>
    <col min="16" max="17" width="1.28515625" style="1073" customWidth="1"/>
    <col min="18" max="18" width="10" style="1073" customWidth="1"/>
    <col min="19" max="19" width="1.28515625" style="1073" customWidth="1"/>
    <col min="20" max="20" width="6.7109375" style="1073" customWidth="1"/>
    <col min="21" max="21" width="9.140625" style="1073" customWidth="1"/>
    <col min="22" max="16384" width="9.140625" style="1073"/>
  </cols>
  <sheetData>
    <row r="1" spans="1:19" s="1010" customFormat="1" ht="15" customHeight="1" x14ac:dyDescent="0.25">
      <c r="A1" s="2336" t="s">
        <v>803</v>
      </c>
      <c r="B1" s="2336"/>
      <c r="C1" s="2336"/>
      <c r="D1" s="2336"/>
      <c r="E1" s="2336"/>
      <c r="F1" s="2336"/>
      <c r="G1" s="2336"/>
      <c r="H1" s="2336"/>
      <c r="I1" s="2336"/>
      <c r="J1" s="2336"/>
      <c r="K1" s="2336"/>
      <c r="L1" s="2336"/>
      <c r="M1" s="2336"/>
      <c r="N1" s="2336"/>
      <c r="O1" s="2336"/>
      <c r="P1" s="2336"/>
      <c r="Q1" s="2336"/>
      <c r="R1" s="2336"/>
      <c r="S1" s="2336"/>
    </row>
    <row r="2" spans="1:19" s="1011" customFormat="1" ht="10.5" customHeight="1" x14ac:dyDescent="0.2">
      <c r="A2" s="2349"/>
      <c r="B2" s="2349"/>
      <c r="C2" s="2349"/>
      <c r="D2" s="2349"/>
      <c r="E2" s="2349"/>
      <c r="F2" s="2349"/>
      <c r="G2" s="2349"/>
      <c r="H2" s="2349"/>
      <c r="I2" s="2349"/>
      <c r="J2" s="2349"/>
      <c r="K2" s="2349"/>
      <c r="L2" s="2349"/>
      <c r="M2" s="2349"/>
      <c r="N2" s="2349"/>
      <c r="O2" s="2349"/>
      <c r="P2" s="2349"/>
      <c r="Q2" s="2349"/>
      <c r="R2" s="2349"/>
      <c r="S2" s="2349"/>
    </row>
    <row r="3" spans="1:19" s="1012" customFormat="1" ht="10.5" customHeight="1" x14ac:dyDescent="0.15">
      <c r="A3" s="2339" t="s">
        <v>1</v>
      </c>
      <c r="B3" s="2339"/>
      <c r="C3" s="2339"/>
      <c r="D3" s="2343" t="s">
        <v>1221</v>
      </c>
      <c r="E3" s="2344"/>
      <c r="F3" s="2344"/>
      <c r="G3" s="2344"/>
      <c r="H3" s="2344"/>
      <c r="I3" s="2344"/>
      <c r="J3" s="2345"/>
      <c r="K3" s="1014"/>
      <c r="L3" s="2346" t="s">
        <v>804</v>
      </c>
      <c r="M3" s="2347"/>
      <c r="N3" s="1015"/>
      <c r="O3" s="2346" t="s">
        <v>805</v>
      </c>
      <c r="P3" s="2347"/>
      <c r="Q3" s="1015"/>
      <c r="R3" s="2346" t="s">
        <v>806</v>
      </c>
      <c r="S3" s="2347"/>
    </row>
    <row r="4" spans="1:19" s="1012" customFormat="1" ht="10.5" customHeight="1" x14ac:dyDescent="0.15">
      <c r="A4" s="2340"/>
      <c r="B4" s="2340"/>
      <c r="C4" s="2340"/>
      <c r="D4" s="2340"/>
      <c r="E4" s="2340"/>
      <c r="F4" s="2340"/>
      <c r="G4" s="2340"/>
      <c r="H4" s="2340"/>
      <c r="I4" s="2340"/>
      <c r="J4" s="2340"/>
      <c r="K4" s="2340"/>
      <c r="L4" s="2340"/>
      <c r="M4" s="2340"/>
      <c r="N4" s="2340"/>
      <c r="O4" s="2340"/>
      <c r="P4" s="2340"/>
      <c r="Q4" s="2340"/>
      <c r="R4" s="2340"/>
      <c r="S4" s="2340"/>
    </row>
    <row r="5" spans="1:19" s="1012" customFormat="1" ht="10.5" customHeight="1" x14ac:dyDescent="0.15">
      <c r="A5" s="1016"/>
      <c r="B5" s="1016"/>
      <c r="C5" s="1016"/>
      <c r="D5" s="1016"/>
      <c r="E5" s="1016"/>
      <c r="F5" s="2341" t="s">
        <v>807</v>
      </c>
      <c r="G5" s="2342"/>
      <c r="H5" s="1016"/>
      <c r="I5" s="1016"/>
      <c r="J5" s="1016"/>
      <c r="K5" s="1016"/>
      <c r="L5" s="1016"/>
      <c r="M5" s="1016"/>
      <c r="N5" s="1016"/>
      <c r="O5" s="1016"/>
      <c r="P5" s="1016"/>
      <c r="Q5" s="1016"/>
      <c r="R5" s="1016"/>
      <c r="S5" s="1016"/>
    </row>
    <row r="6" spans="1:19" s="1012" customFormat="1" ht="10.5" customHeight="1" x14ac:dyDescent="0.15">
      <c r="A6" s="1013"/>
      <c r="B6" s="1013"/>
      <c r="C6" s="1013"/>
      <c r="D6" s="1017"/>
      <c r="E6" s="1018"/>
      <c r="F6" s="1019" t="s">
        <v>602</v>
      </c>
      <c r="G6" s="1021"/>
      <c r="H6" s="1019"/>
      <c r="I6" s="1020"/>
      <c r="J6" s="1021"/>
      <c r="K6" s="1022"/>
      <c r="L6" s="1017"/>
      <c r="M6" s="1018"/>
      <c r="N6" s="1022"/>
      <c r="O6" s="1017"/>
      <c r="P6" s="1018"/>
      <c r="Q6" s="1022"/>
      <c r="R6" s="1017"/>
      <c r="S6" s="1018"/>
    </row>
    <row r="7" spans="1:19" s="1012" customFormat="1" ht="10.5" customHeight="1" x14ac:dyDescent="0.15">
      <c r="A7" s="1023"/>
      <c r="B7" s="1023"/>
      <c r="C7" s="1023"/>
      <c r="D7" s="1024"/>
      <c r="E7" s="1018"/>
      <c r="F7" s="1025" t="s">
        <v>808</v>
      </c>
      <c r="G7" s="1026"/>
      <c r="H7" s="1025"/>
      <c r="I7" s="1024"/>
      <c r="J7" s="1026"/>
      <c r="K7" s="1022"/>
      <c r="L7" s="1024"/>
      <c r="M7" s="1018"/>
      <c r="N7" s="1022"/>
      <c r="O7" s="1024"/>
      <c r="P7" s="1018"/>
      <c r="Q7" s="1022"/>
      <c r="R7" s="1024"/>
      <c r="S7" s="1018"/>
    </row>
    <row r="8" spans="1:19" s="1012" customFormat="1" ht="10.5" customHeight="1" x14ac:dyDescent="0.15">
      <c r="A8" s="1027"/>
      <c r="B8" s="1027"/>
      <c r="C8" s="1027"/>
      <c r="D8" s="1024"/>
      <c r="E8" s="1028"/>
      <c r="F8" s="1025" t="s">
        <v>809</v>
      </c>
      <c r="G8" s="1029"/>
      <c r="H8" s="1025" t="s">
        <v>602</v>
      </c>
      <c r="I8" s="1024"/>
      <c r="J8" s="1029"/>
      <c r="K8" s="1022"/>
      <c r="L8" s="1024"/>
      <c r="M8" s="1028"/>
      <c r="N8" s="1022"/>
      <c r="O8" s="1024"/>
      <c r="P8" s="1028"/>
      <c r="Q8" s="1015"/>
      <c r="R8" s="1024"/>
      <c r="S8" s="1028"/>
    </row>
    <row r="9" spans="1:19" s="1012" customFormat="1" ht="10.5" customHeight="1" x14ac:dyDescent="0.15">
      <c r="A9" s="2338" t="s">
        <v>83</v>
      </c>
      <c r="B9" s="2338"/>
      <c r="C9" s="2338"/>
      <c r="D9" s="1030"/>
      <c r="E9" s="1031"/>
      <c r="F9" s="1032" t="s">
        <v>810</v>
      </c>
      <c r="G9" s="1033"/>
      <c r="H9" s="1032" t="s">
        <v>811</v>
      </c>
      <c r="I9" s="1593" t="s">
        <v>74</v>
      </c>
      <c r="J9" s="1033"/>
      <c r="K9" s="1022"/>
      <c r="L9" s="1030"/>
      <c r="M9" s="1031"/>
      <c r="N9" s="1022"/>
      <c r="O9" s="1030"/>
      <c r="P9" s="1031"/>
      <c r="Q9" s="1034"/>
      <c r="R9" s="1030"/>
      <c r="S9" s="1031"/>
    </row>
    <row r="10" spans="1:19" s="1012" customFormat="1" ht="10.5" customHeight="1" x14ac:dyDescent="0.15">
      <c r="A10" s="1035">
        <v>1</v>
      </c>
      <c r="B10" s="2337" t="s">
        <v>812</v>
      </c>
      <c r="C10" s="2337"/>
      <c r="D10" s="1846">
        <f>F10+H10</f>
        <v>182222</v>
      </c>
      <c r="E10" s="1036"/>
      <c r="F10" s="1846">
        <v>126251</v>
      </c>
      <c r="G10" s="2112"/>
      <c r="H10" s="1846">
        <v>55971</v>
      </c>
      <c r="I10" s="1037"/>
      <c r="J10" s="1038"/>
      <c r="K10" s="1039"/>
      <c r="L10" s="1040">
        <f>O18</f>
        <v>175109</v>
      </c>
      <c r="M10" s="1036"/>
      <c r="N10" s="1041"/>
      <c r="O10" s="1040">
        <f>R18</f>
        <v>171551</v>
      </c>
      <c r="P10" s="1036"/>
      <c r="Q10" s="1041"/>
      <c r="R10" s="1040">
        <v>167399</v>
      </c>
      <c r="S10" s="1042"/>
    </row>
    <row r="11" spans="1:19" s="1012" customFormat="1" ht="10.5" customHeight="1" x14ac:dyDescent="0.15">
      <c r="A11" s="1043">
        <v>2</v>
      </c>
      <c r="B11" s="1044"/>
      <c r="C11" s="1044" t="s">
        <v>1200</v>
      </c>
      <c r="D11" s="1846">
        <f>F11+H11</f>
        <v>4707</v>
      </c>
      <c r="E11" s="1045"/>
      <c r="F11" s="1846">
        <v>2625</v>
      </c>
      <c r="G11" s="2112"/>
      <c r="H11" s="1846">
        <v>2082</v>
      </c>
      <c r="I11" s="1037"/>
      <c r="J11" s="1038"/>
      <c r="K11" s="1039"/>
      <c r="L11" s="1040">
        <v>6429</v>
      </c>
      <c r="M11" s="1045"/>
      <c r="N11" s="1041"/>
      <c r="O11" s="1040">
        <v>3425</v>
      </c>
      <c r="P11" s="1045"/>
      <c r="Q11" s="1041"/>
      <c r="R11" s="1040">
        <v>4640</v>
      </c>
      <c r="S11" s="1046"/>
    </row>
    <row r="12" spans="1:19" s="1012" customFormat="1" ht="10.5" customHeight="1" x14ac:dyDescent="0.15">
      <c r="A12" s="1043">
        <v>3</v>
      </c>
      <c r="B12" s="1044"/>
      <c r="C12" s="1044" t="s">
        <v>1201</v>
      </c>
      <c r="D12" s="1846">
        <f t="shared" ref="D12:D16" si="0">F12+H12</f>
        <v>-449</v>
      </c>
      <c r="E12" s="1045"/>
      <c r="F12" s="1846">
        <v>-450</v>
      </c>
      <c r="G12" s="2112"/>
      <c r="H12" s="1846">
        <v>1</v>
      </c>
      <c r="I12" s="1037"/>
      <c r="J12" s="1038"/>
      <c r="K12" s="1039"/>
      <c r="L12" s="1040">
        <v>-575</v>
      </c>
      <c r="M12" s="1045"/>
      <c r="N12" s="1041"/>
      <c r="O12" s="1040">
        <v>2279</v>
      </c>
      <c r="P12" s="1045"/>
      <c r="Q12" s="1041"/>
      <c r="R12" s="1040">
        <v>-424</v>
      </c>
      <c r="S12" s="1046"/>
    </row>
    <row r="13" spans="1:19" s="1012" customFormat="1" ht="10.5" customHeight="1" x14ac:dyDescent="0.15">
      <c r="A13" s="1043">
        <v>4</v>
      </c>
      <c r="B13" s="1044"/>
      <c r="C13" s="1044" t="s">
        <v>1202</v>
      </c>
      <c r="D13" s="1846">
        <f t="shared" si="0"/>
        <v>-1397</v>
      </c>
      <c r="E13" s="1045"/>
      <c r="F13" s="1846">
        <v>-1081</v>
      </c>
      <c r="G13" s="2112"/>
      <c r="H13" s="1846">
        <v>-316</v>
      </c>
      <c r="I13" s="1037"/>
      <c r="J13" s="1038"/>
      <c r="K13" s="1039"/>
      <c r="L13" s="1040">
        <v>440</v>
      </c>
      <c r="M13" s="1045"/>
      <c r="N13" s="1041"/>
      <c r="O13" s="1040">
        <v>-33</v>
      </c>
      <c r="P13" s="1045"/>
      <c r="Q13" s="1041"/>
      <c r="R13" s="1040">
        <v>-21</v>
      </c>
      <c r="S13" s="1046"/>
    </row>
    <row r="14" spans="1:19" s="1012" customFormat="1" ht="10.5" customHeight="1" x14ac:dyDescent="0.15">
      <c r="A14" s="1043">
        <v>5</v>
      </c>
      <c r="B14" s="1044"/>
      <c r="C14" s="1044" t="s">
        <v>1203</v>
      </c>
      <c r="D14" s="1846">
        <f t="shared" si="0"/>
        <v>0</v>
      </c>
      <c r="E14" s="1045"/>
      <c r="F14" s="1846">
        <v>0</v>
      </c>
      <c r="G14" s="2112"/>
      <c r="H14" s="1846">
        <v>0</v>
      </c>
      <c r="I14" s="1037"/>
      <c r="J14" s="1038"/>
      <c r="K14" s="1039"/>
      <c r="L14" s="1040">
        <v>0</v>
      </c>
      <c r="M14" s="1045"/>
      <c r="N14" s="1041"/>
      <c r="O14" s="1040">
        <v>-1238</v>
      </c>
      <c r="P14" s="1045"/>
      <c r="Q14" s="1041"/>
      <c r="R14" s="1040">
        <v>0</v>
      </c>
      <c r="S14" s="1046"/>
    </row>
    <row r="15" spans="1:19" s="1012" customFormat="1" ht="10.5" customHeight="1" x14ac:dyDescent="0.15">
      <c r="A15" s="1043">
        <v>6</v>
      </c>
      <c r="B15" s="1044"/>
      <c r="C15" s="1044" t="s">
        <v>813</v>
      </c>
      <c r="D15" s="1846">
        <f t="shared" si="0"/>
        <v>0</v>
      </c>
      <c r="E15" s="1045"/>
      <c r="F15" s="1846">
        <v>0</v>
      </c>
      <c r="G15" s="2112"/>
      <c r="H15" s="1846">
        <v>0</v>
      </c>
      <c r="I15" s="1037"/>
      <c r="J15" s="1038"/>
      <c r="K15" s="1039"/>
      <c r="L15" s="1040">
        <v>0</v>
      </c>
      <c r="M15" s="1045"/>
      <c r="N15" s="1041"/>
      <c r="O15" s="1040">
        <v>0</v>
      </c>
      <c r="P15" s="1045"/>
      <c r="Q15" s="1041"/>
      <c r="R15" s="1040">
        <v>0</v>
      </c>
      <c r="S15" s="1046"/>
    </row>
    <row r="16" spans="1:19" s="1012" customFormat="1" ht="10.5" customHeight="1" x14ac:dyDescent="0.15">
      <c r="A16" s="1043">
        <v>7</v>
      </c>
      <c r="B16" s="1044"/>
      <c r="C16" s="1044" t="s">
        <v>814</v>
      </c>
      <c r="D16" s="1846">
        <f t="shared" si="0"/>
        <v>-1208</v>
      </c>
      <c r="E16" s="1045"/>
      <c r="F16" s="1846">
        <v>-541</v>
      </c>
      <c r="G16" s="2112"/>
      <c r="H16" s="1846">
        <v>-667</v>
      </c>
      <c r="I16" s="1037"/>
      <c r="J16" s="1038"/>
      <c r="K16" s="1039"/>
      <c r="L16" s="1040">
        <v>1324</v>
      </c>
      <c r="M16" s="1045"/>
      <c r="N16" s="1041"/>
      <c r="O16" s="1040">
        <v>-203</v>
      </c>
      <c r="P16" s="1045"/>
      <c r="Q16" s="1041"/>
      <c r="R16" s="1040">
        <v>775</v>
      </c>
      <c r="S16" s="1046"/>
    </row>
    <row r="17" spans="1:19" s="1012" customFormat="1" ht="10.5" customHeight="1" x14ac:dyDescent="0.15">
      <c r="A17" s="1043">
        <v>8</v>
      </c>
      <c r="B17" s="1044"/>
      <c r="C17" s="1044" t="s">
        <v>47</v>
      </c>
      <c r="D17" s="1846">
        <f>F17+H17</f>
        <v>-928</v>
      </c>
      <c r="E17" s="1045"/>
      <c r="F17" s="1846">
        <v>-465</v>
      </c>
      <c r="G17" s="2112"/>
      <c r="H17" s="1846">
        <v>-463</v>
      </c>
      <c r="I17" s="1037"/>
      <c r="J17" s="1038"/>
      <c r="K17" s="1039"/>
      <c r="L17" s="1040">
        <v>-505</v>
      </c>
      <c r="M17" s="1045"/>
      <c r="N17" s="1041"/>
      <c r="O17" s="1040">
        <v>-672</v>
      </c>
      <c r="P17" s="1045"/>
      <c r="Q17" s="1041"/>
      <c r="R17" s="1040">
        <v>-818</v>
      </c>
      <c r="S17" s="1046"/>
    </row>
    <row r="18" spans="1:19" s="1012" customFormat="1" ht="10.5" customHeight="1" x14ac:dyDescent="0.15">
      <c r="A18" s="1043">
        <v>9</v>
      </c>
      <c r="B18" s="2337" t="s">
        <v>815</v>
      </c>
      <c r="C18" s="2337"/>
      <c r="D18" s="2113">
        <f>SUM(D10:D17)</f>
        <v>182947</v>
      </c>
      <c r="E18" s="2114"/>
      <c r="F18" s="2113">
        <f>SUM(F10:F17)</f>
        <v>126339</v>
      </c>
      <c r="G18" s="2115"/>
      <c r="H18" s="2113">
        <f>SUM(H10:H17)</f>
        <v>56608</v>
      </c>
      <c r="I18" s="1047"/>
      <c r="J18" s="1048"/>
      <c r="K18" s="1039"/>
      <c r="L18" s="1049">
        <f>SUM(L10:L17)</f>
        <v>182222</v>
      </c>
      <c r="M18" s="1050"/>
      <c r="N18" s="1041"/>
      <c r="O18" s="1049">
        <f>SUM(O10:O17)</f>
        <v>175109</v>
      </c>
      <c r="P18" s="1050"/>
      <c r="Q18" s="1041"/>
      <c r="R18" s="1049">
        <f>SUM(R10:R17)</f>
        <v>171551</v>
      </c>
      <c r="S18" s="1051"/>
    </row>
    <row r="19" spans="1:19" s="1012" customFormat="1" ht="10.5" customHeight="1" x14ac:dyDescent="0.15">
      <c r="A19" s="2340"/>
      <c r="B19" s="2340"/>
      <c r="C19" s="2340"/>
      <c r="D19" s="2340"/>
      <c r="E19" s="2340"/>
      <c r="F19" s="2340"/>
      <c r="G19" s="2340"/>
      <c r="H19" s="2340"/>
      <c r="I19" s="2340"/>
      <c r="J19" s="2340"/>
      <c r="K19" s="2340"/>
      <c r="L19" s="2340"/>
      <c r="M19" s="2340"/>
      <c r="N19" s="2340"/>
      <c r="O19" s="2340"/>
      <c r="P19" s="2340"/>
      <c r="Q19" s="2340"/>
      <c r="R19" s="2340"/>
      <c r="S19" s="2340"/>
    </row>
    <row r="20" spans="1:19" s="1012" customFormat="1" ht="10.5" customHeight="1" x14ac:dyDescent="0.15">
      <c r="A20" s="2338" t="s">
        <v>115</v>
      </c>
      <c r="B20" s="2338"/>
      <c r="C20" s="2338"/>
      <c r="D20" s="1031"/>
      <c r="E20" s="1031"/>
      <c r="F20" s="1028"/>
      <c r="G20" s="1014"/>
      <c r="H20" s="1022"/>
      <c r="I20" s="1022"/>
      <c r="J20" s="1022"/>
      <c r="K20" s="1022"/>
      <c r="L20" s="1031"/>
      <c r="M20" s="1031"/>
      <c r="N20" s="1022"/>
      <c r="O20" s="1031"/>
      <c r="P20" s="1031"/>
      <c r="Q20" s="1015"/>
      <c r="R20" s="1031"/>
      <c r="S20" s="1031"/>
    </row>
    <row r="21" spans="1:19" s="1012" customFormat="1" ht="10.5" customHeight="1" x14ac:dyDescent="0.15">
      <c r="A21" s="1052"/>
      <c r="B21" s="2337" t="s">
        <v>812</v>
      </c>
      <c r="C21" s="2337"/>
      <c r="D21" s="1846">
        <f>L29</f>
        <v>17004</v>
      </c>
      <c r="E21" s="1042"/>
      <c r="F21" s="1053"/>
      <c r="G21" s="1039"/>
      <c r="H21" s="1039"/>
      <c r="I21" s="1039"/>
      <c r="J21" s="1018"/>
      <c r="K21" s="1039"/>
      <c r="L21" s="1040">
        <f>O29</f>
        <v>14902</v>
      </c>
      <c r="M21" s="1036"/>
      <c r="N21" s="1041"/>
      <c r="O21" s="1040">
        <f>R29</f>
        <v>11584</v>
      </c>
      <c r="P21" s="1036"/>
      <c r="Q21" s="1041"/>
      <c r="R21" s="1040">
        <v>10943</v>
      </c>
      <c r="S21" s="1042"/>
    </row>
    <row r="22" spans="1:19" s="1012" customFormat="1" ht="10.5" customHeight="1" x14ac:dyDescent="0.15">
      <c r="A22" s="1044"/>
      <c r="B22" s="1044"/>
      <c r="C22" s="1044" t="s">
        <v>1200</v>
      </c>
      <c r="D22" s="1846">
        <v>862</v>
      </c>
      <c r="E22" s="1046"/>
      <c r="F22" s="1054"/>
      <c r="G22" s="1039"/>
      <c r="H22" s="1039"/>
      <c r="I22" s="1039"/>
      <c r="J22" s="1018"/>
      <c r="K22" s="1039"/>
      <c r="L22" s="1040">
        <v>1324</v>
      </c>
      <c r="M22" s="1045"/>
      <c r="N22" s="1041"/>
      <c r="O22" s="1040">
        <v>-408</v>
      </c>
      <c r="P22" s="1045"/>
      <c r="Q22" s="1041"/>
      <c r="R22" s="1040">
        <v>361</v>
      </c>
      <c r="S22" s="1046"/>
    </row>
    <row r="23" spans="1:19" s="1012" customFormat="1" ht="10.5" customHeight="1" x14ac:dyDescent="0.15">
      <c r="A23" s="1044"/>
      <c r="B23" s="1044"/>
      <c r="C23" s="1044" t="s">
        <v>1204</v>
      </c>
      <c r="D23" s="1846">
        <v>-173</v>
      </c>
      <c r="E23" s="1046"/>
      <c r="F23" s="1054"/>
      <c r="G23" s="1039"/>
      <c r="H23" s="1039"/>
      <c r="I23" s="1039"/>
      <c r="J23" s="1018"/>
      <c r="K23" s="1039"/>
      <c r="L23" s="1040">
        <v>-228</v>
      </c>
      <c r="M23" s="1045"/>
      <c r="N23" s="1041"/>
      <c r="O23" s="1040">
        <v>-24</v>
      </c>
      <c r="P23" s="1045"/>
      <c r="Q23" s="1041"/>
      <c r="R23" s="1040">
        <v>-40</v>
      </c>
      <c r="S23" s="1046"/>
    </row>
    <row r="24" spans="1:19" s="1012" customFormat="1" ht="10.5" customHeight="1" x14ac:dyDescent="0.15">
      <c r="A24" s="1044"/>
      <c r="B24" s="1044"/>
      <c r="C24" s="1044" t="s">
        <v>1202</v>
      </c>
      <c r="D24" s="1846">
        <v>0</v>
      </c>
      <c r="E24" s="1046"/>
      <c r="F24" s="1054"/>
      <c r="G24" s="1039"/>
      <c r="H24" s="1039"/>
      <c r="I24" s="1039"/>
      <c r="J24" s="1018"/>
      <c r="K24" s="1039"/>
      <c r="L24" s="1040">
        <v>0</v>
      </c>
      <c r="M24" s="1045"/>
      <c r="N24" s="1041"/>
      <c r="O24" s="1040">
        <v>0</v>
      </c>
      <c r="P24" s="1045"/>
      <c r="Q24" s="1041"/>
      <c r="R24" s="1040">
        <v>0</v>
      </c>
      <c r="S24" s="1046"/>
    </row>
    <row r="25" spans="1:19" s="1012" customFormat="1" ht="10.5" customHeight="1" x14ac:dyDescent="0.15">
      <c r="A25" s="1044"/>
      <c r="B25" s="1044"/>
      <c r="C25" s="1044" t="s">
        <v>1203</v>
      </c>
      <c r="D25" s="1846">
        <v>0</v>
      </c>
      <c r="E25" s="1046"/>
      <c r="F25" s="1054"/>
      <c r="G25" s="1039"/>
      <c r="H25" s="1039"/>
      <c r="I25" s="1039"/>
      <c r="J25" s="1018"/>
      <c r="K25" s="1039"/>
      <c r="L25" s="1040">
        <v>0</v>
      </c>
      <c r="M25" s="1045"/>
      <c r="N25" s="1041"/>
      <c r="O25" s="1040">
        <v>3782</v>
      </c>
      <c r="P25" s="1045"/>
      <c r="Q25" s="1041"/>
      <c r="R25" s="1040">
        <v>0</v>
      </c>
      <c r="S25" s="1046"/>
    </row>
    <row r="26" spans="1:19" s="1012" customFormat="1" ht="10.5" customHeight="1" x14ac:dyDescent="0.15">
      <c r="A26" s="1044"/>
      <c r="B26" s="1044"/>
      <c r="C26" s="1044" t="s">
        <v>813</v>
      </c>
      <c r="D26" s="1846">
        <v>0</v>
      </c>
      <c r="E26" s="1046"/>
      <c r="F26" s="1054"/>
      <c r="G26" s="1039"/>
      <c r="H26" s="1039"/>
      <c r="I26" s="1039"/>
      <c r="J26" s="1018"/>
      <c r="K26" s="1039"/>
      <c r="L26" s="1040">
        <v>0</v>
      </c>
      <c r="M26" s="1045"/>
      <c r="N26" s="1041"/>
      <c r="O26" s="1040">
        <v>0</v>
      </c>
      <c r="P26" s="1045"/>
      <c r="Q26" s="1041"/>
      <c r="R26" s="1040">
        <v>0</v>
      </c>
      <c r="S26" s="1046"/>
    </row>
    <row r="27" spans="1:19" s="1012" customFormat="1" ht="10.5" customHeight="1" x14ac:dyDescent="0.15">
      <c r="A27" s="1044"/>
      <c r="B27" s="1044"/>
      <c r="C27" s="1044" t="s">
        <v>814</v>
      </c>
      <c r="D27" s="1846">
        <v>-228</v>
      </c>
      <c r="E27" s="1046"/>
      <c r="F27" s="1054"/>
      <c r="G27" s="1039"/>
      <c r="H27" s="1039"/>
      <c r="I27" s="1039"/>
      <c r="J27" s="1018"/>
      <c r="K27" s="1039"/>
      <c r="L27" s="1040">
        <v>223</v>
      </c>
      <c r="M27" s="1045"/>
      <c r="N27" s="1041"/>
      <c r="O27" s="1040">
        <v>40</v>
      </c>
      <c r="P27" s="1045"/>
      <c r="Q27" s="1041"/>
      <c r="R27" s="1040">
        <v>32</v>
      </c>
      <c r="S27" s="1046"/>
    </row>
    <row r="28" spans="1:19" s="1012" customFormat="1" ht="10.5" customHeight="1" x14ac:dyDescent="0.15">
      <c r="A28" s="1044"/>
      <c r="B28" s="1044"/>
      <c r="C28" s="1044" t="s">
        <v>47</v>
      </c>
      <c r="D28" s="1846">
        <v>-408</v>
      </c>
      <c r="E28" s="1046"/>
      <c r="F28" s="1054"/>
      <c r="G28" s="1039"/>
      <c r="H28" s="1039"/>
      <c r="I28" s="1039"/>
      <c r="J28" s="1018"/>
      <c r="K28" s="1039"/>
      <c r="L28" s="1040">
        <v>783</v>
      </c>
      <c r="M28" s="1045"/>
      <c r="N28" s="1041"/>
      <c r="O28" s="1040">
        <v>-72</v>
      </c>
      <c r="P28" s="1045"/>
      <c r="Q28" s="1041"/>
      <c r="R28" s="1040">
        <v>288</v>
      </c>
      <c r="S28" s="1046"/>
    </row>
    <row r="29" spans="1:19" s="1012" customFormat="1" ht="10.5" customHeight="1" x14ac:dyDescent="0.15">
      <c r="A29" s="1044"/>
      <c r="B29" s="2337" t="s">
        <v>815</v>
      </c>
      <c r="C29" s="2337"/>
      <c r="D29" s="2113">
        <f>SUM(D21:D28)</f>
        <v>17057</v>
      </c>
      <c r="E29" s="1056"/>
      <c r="F29" s="1053"/>
      <c r="G29" s="1039"/>
      <c r="H29" s="1039"/>
      <c r="I29" s="1039"/>
      <c r="J29" s="1018"/>
      <c r="K29" s="1039"/>
      <c r="L29" s="1049">
        <f>SUM(L21:L28)</f>
        <v>17004</v>
      </c>
      <c r="M29" s="1050"/>
      <c r="N29" s="1041"/>
      <c r="O29" s="1049">
        <f>SUM(O21:O28)</f>
        <v>14902</v>
      </c>
      <c r="P29" s="1050"/>
      <c r="Q29" s="1041"/>
      <c r="R29" s="1049">
        <f>SUM(R21:R28)</f>
        <v>11584</v>
      </c>
      <c r="S29" s="1051"/>
    </row>
    <row r="30" spans="1:19" s="1012" customFormat="1" ht="10.5" customHeight="1" x14ac:dyDescent="0.15">
      <c r="A30" s="2340"/>
      <c r="B30" s="2340"/>
      <c r="C30" s="2340"/>
      <c r="D30" s="2340"/>
      <c r="E30" s="2340"/>
      <c r="F30" s="2340"/>
      <c r="G30" s="2340"/>
      <c r="H30" s="2340"/>
      <c r="I30" s="2340"/>
      <c r="J30" s="2340"/>
      <c r="K30" s="2340"/>
      <c r="L30" s="2340"/>
      <c r="M30" s="2340"/>
      <c r="N30" s="2340"/>
      <c r="O30" s="2340"/>
      <c r="P30" s="2340"/>
      <c r="Q30" s="2340"/>
      <c r="R30" s="2340"/>
      <c r="S30" s="2340"/>
    </row>
    <row r="31" spans="1:19" s="1012" customFormat="1" ht="10.5" customHeight="1" x14ac:dyDescent="0.15">
      <c r="A31" s="2338" t="s">
        <v>85</v>
      </c>
      <c r="B31" s="2338"/>
      <c r="C31" s="2338"/>
      <c r="D31" s="1031"/>
      <c r="E31" s="1031"/>
      <c r="F31" s="1028"/>
      <c r="G31" s="1015"/>
      <c r="H31" s="1024"/>
      <c r="I31" s="1024"/>
      <c r="J31" s="1028"/>
      <c r="K31" s="1028"/>
      <c r="L31" s="1031"/>
      <c r="M31" s="1031"/>
      <c r="N31" s="1028"/>
      <c r="O31" s="1031"/>
      <c r="P31" s="1031"/>
      <c r="Q31" s="1034"/>
      <c r="R31" s="1031"/>
      <c r="S31" s="1031"/>
    </row>
    <row r="32" spans="1:19" s="1012" customFormat="1" ht="10.5" customHeight="1" x14ac:dyDescent="0.15">
      <c r="A32" s="1035">
        <v>1</v>
      </c>
      <c r="B32" s="2337" t="s">
        <v>812</v>
      </c>
      <c r="C32" s="2337"/>
      <c r="D32" s="1846">
        <f>L39</f>
        <v>7912</v>
      </c>
      <c r="E32" s="1057"/>
      <c r="F32" s="1053"/>
      <c r="G32" s="1037"/>
      <c r="H32" s="1037"/>
      <c r="I32" s="1037"/>
      <c r="J32" s="1018"/>
      <c r="K32" s="1037"/>
      <c r="L32" s="1040">
        <f>O39</f>
        <v>8498</v>
      </c>
      <c r="M32" s="1058"/>
      <c r="N32" s="1041"/>
      <c r="O32" s="1040">
        <f>R39</f>
        <v>6383</v>
      </c>
      <c r="P32" s="1058"/>
      <c r="Q32" s="1041"/>
      <c r="R32" s="1040">
        <v>7154</v>
      </c>
      <c r="S32" s="1057"/>
    </row>
    <row r="33" spans="1:19" s="1012" customFormat="1" ht="10.5" customHeight="1" x14ac:dyDescent="0.15">
      <c r="A33" s="1043">
        <v>2</v>
      </c>
      <c r="B33" s="1044"/>
      <c r="C33" s="1044" t="s">
        <v>1205</v>
      </c>
      <c r="D33" s="1846">
        <v>843</v>
      </c>
      <c r="E33" s="1059"/>
      <c r="F33" s="1053"/>
      <c r="G33" s="1037"/>
      <c r="H33" s="1037"/>
      <c r="I33" s="1037"/>
      <c r="J33" s="1018"/>
      <c r="K33" s="1037"/>
      <c r="L33" s="1040">
        <v>-731</v>
      </c>
      <c r="M33" s="1060"/>
      <c r="N33" s="1041"/>
      <c r="O33" s="1040">
        <v>2020</v>
      </c>
      <c r="P33" s="1060"/>
      <c r="Q33" s="1041"/>
      <c r="R33" s="1040">
        <v>-677</v>
      </c>
      <c r="S33" s="1059"/>
    </row>
    <row r="34" spans="1:19" s="1012" customFormat="1" ht="10.5" customHeight="1" x14ac:dyDescent="0.15">
      <c r="A34" s="1043">
        <v>3</v>
      </c>
      <c r="B34" s="1044"/>
      <c r="C34" s="1044" t="s">
        <v>1202</v>
      </c>
      <c r="D34" s="1846">
        <v>-116</v>
      </c>
      <c r="E34" s="1059"/>
      <c r="F34" s="1053"/>
      <c r="G34" s="1037"/>
      <c r="H34" s="1037"/>
      <c r="I34" s="1037"/>
      <c r="J34" s="1018"/>
      <c r="K34" s="1037"/>
      <c r="L34" s="1040">
        <v>161</v>
      </c>
      <c r="M34" s="1060"/>
      <c r="N34" s="1041"/>
      <c r="O34" s="1040">
        <v>-51</v>
      </c>
      <c r="P34" s="1060"/>
      <c r="Q34" s="1041"/>
      <c r="R34" s="1040">
        <v>-60</v>
      </c>
      <c r="S34" s="1059"/>
    </row>
    <row r="35" spans="1:19" s="1012" customFormat="1" ht="10.5" customHeight="1" x14ac:dyDescent="0.15">
      <c r="A35" s="1043">
        <v>4</v>
      </c>
      <c r="B35" s="1044"/>
      <c r="C35" s="1044" t="s">
        <v>1203</v>
      </c>
      <c r="D35" s="1846">
        <v>0</v>
      </c>
      <c r="E35" s="1059"/>
      <c r="F35" s="1053"/>
      <c r="G35" s="1037"/>
      <c r="H35" s="1037"/>
      <c r="I35" s="1037"/>
      <c r="J35" s="1018"/>
      <c r="K35" s="1037"/>
      <c r="L35" s="1040">
        <v>0</v>
      </c>
      <c r="M35" s="1060"/>
      <c r="N35" s="1041"/>
      <c r="O35" s="1040">
        <v>16</v>
      </c>
      <c r="P35" s="1060"/>
      <c r="Q35" s="1041"/>
      <c r="R35" s="1040">
        <v>0</v>
      </c>
      <c r="S35" s="1059"/>
    </row>
    <row r="36" spans="1:19" s="1012" customFormat="1" ht="10.5" customHeight="1" x14ac:dyDescent="0.15">
      <c r="A36" s="1043">
        <v>5</v>
      </c>
      <c r="B36" s="1044"/>
      <c r="C36" s="1044" t="s">
        <v>813</v>
      </c>
      <c r="D36" s="1846">
        <v>0</v>
      </c>
      <c r="E36" s="1059"/>
      <c r="F36" s="1053"/>
      <c r="G36" s="1037"/>
      <c r="H36" s="1037"/>
      <c r="I36" s="1037"/>
      <c r="J36" s="1018"/>
      <c r="K36" s="1037"/>
      <c r="L36" s="1040">
        <v>0</v>
      </c>
      <c r="M36" s="1060"/>
      <c r="N36" s="1041"/>
      <c r="O36" s="1040">
        <v>0</v>
      </c>
      <c r="P36" s="1060"/>
      <c r="Q36" s="1041"/>
      <c r="R36" s="1040">
        <v>0</v>
      </c>
      <c r="S36" s="1059"/>
    </row>
    <row r="37" spans="1:19" s="1012" customFormat="1" ht="10.5" customHeight="1" x14ac:dyDescent="0.15">
      <c r="A37" s="1043">
        <v>6</v>
      </c>
      <c r="B37" s="1044"/>
      <c r="C37" s="1044" t="s">
        <v>816</v>
      </c>
      <c r="D37" s="1846">
        <v>43</v>
      </c>
      <c r="E37" s="1059"/>
      <c r="F37" s="1053"/>
      <c r="G37" s="1037"/>
      <c r="H37" s="1037"/>
      <c r="I37" s="1037"/>
      <c r="J37" s="1018"/>
      <c r="K37" s="1037"/>
      <c r="L37" s="1040">
        <v>-16</v>
      </c>
      <c r="M37" s="1060"/>
      <c r="N37" s="1041"/>
      <c r="O37" s="1040">
        <v>130</v>
      </c>
      <c r="P37" s="1060"/>
      <c r="Q37" s="1041"/>
      <c r="R37" s="1040">
        <v>-34</v>
      </c>
      <c r="S37" s="1059"/>
    </row>
    <row r="38" spans="1:19" s="1012" customFormat="1" ht="10.5" customHeight="1" x14ac:dyDescent="0.15">
      <c r="A38" s="1043">
        <v>7</v>
      </c>
      <c r="B38" s="1044"/>
      <c r="C38" s="1044" t="s">
        <v>47</v>
      </c>
      <c r="D38" s="1846">
        <v>0</v>
      </c>
      <c r="E38" s="1061"/>
      <c r="F38" s="1053"/>
      <c r="G38" s="1037"/>
      <c r="H38" s="1037"/>
      <c r="I38" s="1037"/>
      <c r="J38" s="1018"/>
      <c r="K38" s="1037"/>
      <c r="L38" s="1040">
        <v>0</v>
      </c>
      <c r="M38" s="1062"/>
      <c r="N38" s="1041"/>
      <c r="O38" s="1040">
        <v>0</v>
      </c>
      <c r="P38" s="1062"/>
      <c r="Q38" s="1041"/>
      <c r="R38" s="1040">
        <v>0</v>
      </c>
      <c r="S38" s="1061"/>
    </row>
    <row r="39" spans="1:19" s="1012" customFormat="1" ht="10.5" customHeight="1" x14ac:dyDescent="0.15">
      <c r="A39" s="1043">
        <v>8</v>
      </c>
      <c r="B39" s="2337" t="s">
        <v>815</v>
      </c>
      <c r="C39" s="2337"/>
      <c r="D39" s="1847">
        <f>SUM(D32:D38)</f>
        <v>8682</v>
      </c>
      <c r="E39" s="1063"/>
      <c r="F39" s="1053"/>
      <c r="G39" s="1037"/>
      <c r="H39" s="1037"/>
      <c r="I39" s="1037"/>
      <c r="J39" s="1018"/>
      <c r="K39" s="1037"/>
      <c r="L39" s="1064">
        <f>SUM(L32:L38)</f>
        <v>7912</v>
      </c>
      <c r="M39" s="1050"/>
      <c r="N39" s="1041"/>
      <c r="O39" s="1064">
        <f>SUM(O32:O38)</f>
        <v>8498</v>
      </c>
      <c r="P39" s="1050"/>
      <c r="Q39" s="1041"/>
      <c r="R39" s="1064">
        <f>SUM(R32:R38)</f>
        <v>6383</v>
      </c>
      <c r="S39" s="1063"/>
    </row>
    <row r="40" spans="1:19" s="1012" customFormat="1" ht="10.5" customHeight="1" x14ac:dyDescent="0.15">
      <c r="A40" s="2340"/>
      <c r="B40" s="2340"/>
      <c r="C40" s="2340"/>
      <c r="D40" s="2340"/>
      <c r="E40" s="2340"/>
      <c r="F40" s="2340"/>
      <c r="G40" s="2340"/>
      <c r="H40" s="2340"/>
      <c r="I40" s="2340"/>
      <c r="J40" s="2340"/>
      <c r="K40" s="2340"/>
      <c r="L40" s="2340"/>
      <c r="M40" s="2340"/>
      <c r="N40" s="2340"/>
      <c r="O40" s="2340"/>
      <c r="P40" s="2340"/>
      <c r="Q40" s="2340"/>
      <c r="R40" s="2340"/>
      <c r="S40" s="2340"/>
    </row>
    <row r="41" spans="1:19" s="1012" customFormat="1" ht="10.5" customHeight="1" x14ac:dyDescent="0.15">
      <c r="A41" s="2338" t="s">
        <v>128</v>
      </c>
      <c r="B41" s="2338"/>
      <c r="C41" s="2338"/>
      <c r="D41" s="1031"/>
      <c r="E41" s="1031"/>
      <c r="F41" s="1014"/>
      <c r="G41" s="1015"/>
      <c r="H41" s="1015"/>
      <c r="I41" s="1015"/>
      <c r="J41" s="1015"/>
      <c r="K41" s="1065"/>
      <c r="L41" s="1066"/>
      <c r="M41" s="1066"/>
      <c r="N41" s="1065"/>
      <c r="O41" s="1066"/>
      <c r="P41" s="1066"/>
      <c r="Q41" s="1034"/>
      <c r="R41" s="1066"/>
      <c r="S41" s="1031"/>
    </row>
    <row r="42" spans="1:19" s="1012" customFormat="1" ht="10.5" customHeight="1" x14ac:dyDescent="0.15">
      <c r="A42" s="1052"/>
      <c r="B42" s="2337" t="s">
        <v>812</v>
      </c>
      <c r="C42" s="2337"/>
      <c r="D42" s="1846">
        <f>L46</f>
        <v>27678</v>
      </c>
      <c r="E42" s="1057"/>
      <c r="F42" s="1037"/>
      <c r="G42" s="1037"/>
      <c r="H42" s="1018"/>
      <c r="I42" s="1018"/>
      <c r="J42" s="1018"/>
      <c r="K42" s="1039"/>
      <c r="L42" s="1040">
        <f>O46</f>
        <v>27154</v>
      </c>
      <c r="M42" s="1058"/>
      <c r="N42" s="1041"/>
      <c r="O42" s="1040">
        <f>R46</f>
        <v>26626</v>
      </c>
      <c r="P42" s="1058"/>
      <c r="Q42" s="1041"/>
      <c r="R42" s="1040">
        <v>26324</v>
      </c>
      <c r="S42" s="1057"/>
    </row>
    <row r="43" spans="1:19" s="1012" customFormat="1" ht="10.5" customHeight="1" x14ac:dyDescent="0.15">
      <c r="A43" s="1044"/>
      <c r="B43" s="1044"/>
      <c r="C43" s="1044" t="s">
        <v>1206</v>
      </c>
      <c r="D43" s="1846">
        <v>472</v>
      </c>
      <c r="E43" s="1067"/>
      <c r="F43" s="1055"/>
      <c r="G43" s="1037"/>
      <c r="H43" s="1018"/>
      <c r="I43" s="1018"/>
      <c r="J43" s="1018"/>
      <c r="K43" s="1039"/>
      <c r="L43" s="1040">
        <v>524</v>
      </c>
      <c r="M43" s="1068"/>
      <c r="N43" s="1041"/>
      <c r="O43" s="1040">
        <v>528</v>
      </c>
      <c r="P43" s="1068"/>
      <c r="Q43" s="1041"/>
      <c r="R43" s="1040">
        <v>302</v>
      </c>
      <c r="S43" s="1067"/>
    </row>
    <row r="44" spans="1:19" s="1012" customFormat="1" ht="10.5" customHeight="1" x14ac:dyDescent="0.15">
      <c r="A44" s="1044"/>
      <c r="B44" s="1044"/>
      <c r="C44" s="1044" t="s">
        <v>1203</v>
      </c>
      <c r="D44" s="1846">
        <v>0</v>
      </c>
      <c r="E44" s="1067"/>
      <c r="F44" s="1055"/>
      <c r="G44" s="1037"/>
      <c r="H44" s="1018"/>
      <c r="I44" s="1018"/>
      <c r="J44" s="1018"/>
      <c r="K44" s="1039"/>
      <c r="L44" s="1040">
        <v>0</v>
      </c>
      <c r="M44" s="1068"/>
      <c r="N44" s="1041"/>
      <c r="O44" s="1040">
        <v>0</v>
      </c>
      <c r="P44" s="1068"/>
      <c r="Q44" s="1041"/>
      <c r="R44" s="1040">
        <v>0</v>
      </c>
      <c r="S44" s="1067"/>
    </row>
    <row r="45" spans="1:19" s="1012" customFormat="1" ht="10.5" customHeight="1" x14ac:dyDescent="0.15">
      <c r="A45" s="1044"/>
      <c r="B45" s="1044"/>
      <c r="C45" s="1044" t="s">
        <v>813</v>
      </c>
      <c r="D45" s="1846">
        <v>0</v>
      </c>
      <c r="E45" s="1061"/>
      <c r="F45" s="1055"/>
      <c r="G45" s="1037"/>
      <c r="H45" s="1018"/>
      <c r="I45" s="1018"/>
      <c r="J45" s="1018"/>
      <c r="K45" s="1039"/>
      <c r="L45" s="1040">
        <v>0</v>
      </c>
      <c r="M45" s="1062"/>
      <c r="N45" s="1041"/>
      <c r="O45" s="1040">
        <v>0</v>
      </c>
      <c r="P45" s="1062"/>
      <c r="Q45" s="1041"/>
      <c r="R45" s="1040">
        <v>0</v>
      </c>
      <c r="S45" s="1061"/>
    </row>
    <row r="46" spans="1:19" s="1012" customFormat="1" ht="10.5" customHeight="1" x14ac:dyDescent="0.15">
      <c r="A46" s="1044"/>
      <c r="B46" s="2337" t="s">
        <v>815</v>
      </c>
      <c r="C46" s="2337"/>
      <c r="D46" s="1847">
        <f>SUM(D42:D45)</f>
        <v>28150</v>
      </c>
      <c r="E46" s="1063"/>
      <c r="F46" s="1037"/>
      <c r="G46" s="1037"/>
      <c r="H46" s="1018"/>
      <c r="I46" s="1018"/>
      <c r="J46" s="1018"/>
      <c r="K46" s="1039"/>
      <c r="L46" s="1064">
        <f>SUM(L42:L45)</f>
        <v>27678</v>
      </c>
      <c r="M46" s="1050"/>
      <c r="N46" s="1041"/>
      <c r="O46" s="1064">
        <f>SUM(O42:O45)</f>
        <v>27154</v>
      </c>
      <c r="P46" s="1050"/>
      <c r="Q46" s="1041"/>
      <c r="R46" s="1064">
        <f>SUM(R42:R45)</f>
        <v>26626</v>
      </c>
      <c r="S46" s="1063"/>
    </row>
    <row r="47" spans="1:19" s="1069" customFormat="1" ht="7.5" customHeight="1" x14ac:dyDescent="0.15">
      <c r="A47" s="2348"/>
      <c r="B47" s="2348"/>
      <c r="C47" s="2348"/>
      <c r="D47" s="2348"/>
      <c r="E47" s="2348"/>
      <c r="F47" s="2348"/>
      <c r="G47" s="2348"/>
      <c r="H47" s="2348"/>
      <c r="I47" s="2348"/>
      <c r="J47" s="2348"/>
      <c r="K47" s="2348"/>
      <c r="L47" s="2348"/>
      <c r="M47" s="2348"/>
      <c r="N47" s="2348"/>
      <c r="O47" s="2348"/>
      <c r="P47" s="2348"/>
      <c r="Q47" s="2348"/>
      <c r="R47" s="2348"/>
      <c r="S47" s="2348"/>
    </row>
    <row r="48" spans="1:19" s="1070" customFormat="1" ht="8.25" customHeight="1" x14ac:dyDescent="0.15">
      <c r="A48" s="1071" t="s">
        <v>72</v>
      </c>
      <c r="B48" s="2335" t="s">
        <v>1242</v>
      </c>
      <c r="C48" s="2335"/>
      <c r="D48" s="2335"/>
      <c r="E48" s="2335"/>
      <c r="F48" s="2335"/>
      <c r="G48" s="2335"/>
      <c r="H48" s="2335"/>
      <c r="I48" s="2335"/>
      <c r="J48" s="2335"/>
      <c r="K48" s="2335"/>
      <c r="L48" s="2335"/>
      <c r="M48" s="2335"/>
      <c r="N48" s="2335"/>
      <c r="O48" s="2335"/>
      <c r="P48" s="2335"/>
      <c r="Q48" s="2335"/>
      <c r="R48" s="2335"/>
      <c r="S48" s="2335"/>
    </row>
    <row r="49" spans="1:19" s="1070" customFormat="1" ht="18" customHeight="1" x14ac:dyDescent="0.15">
      <c r="A49" s="1071" t="s">
        <v>74</v>
      </c>
      <c r="B49" s="2335" t="s">
        <v>817</v>
      </c>
      <c r="C49" s="2335"/>
      <c r="D49" s="2335"/>
      <c r="E49" s="2335"/>
      <c r="F49" s="2335"/>
      <c r="G49" s="2335"/>
      <c r="H49" s="2335"/>
      <c r="I49" s="2335"/>
      <c r="J49" s="2335"/>
      <c r="K49" s="2335"/>
      <c r="L49" s="2335"/>
      <c r="M49" s="2335"/>
      <c r="N49" s="2335"/>
      <c r="O49" s="2335"/>
      <c r="P49" s="2335"/>
      <c r="Q49" s="2335"/>
      <c r="R49" s="2335"/>
      <c r="S49" s="2335"/>
    </row>
    <row r="50" spans="1:19" s="1070" customFormat="1" ht="8.25" customHeight="1" x14ac:dyDescent="0.15">
      <c r="A50" s="1071" t="s">
        <v>33</v>
      </c>
      <c r="B50" s="2335" t="s">
        <v>818</v>
      </c>
      <c r="C50" s="2335"/>
      <c r="D50" s="2335"/>
      <c r="E50" s="2335"/>
      <c r="F50" s="2335"/>
      <c r="G50" s="2335"/>
      <c r="H50" s="2335"/>
      <c r="I50" s="2335"/>
      <c r="J50" s="2335"/>
      <c r="K50" s="2335"/>
      <c r="L50" s="2335"/>
      <c r="M50" s="2335"/>
      <c r="N50" s="2335"/>
      <c r="O50" s="2335"/>
      <c r="P50" s="2335"/>
      <c r="Q50" s="2335"/>
      <c r="R50" s="2335"/>
      <c r="S50" s="2335"/>
    </row>
    <row r="51" spans="1:19" s="1070" customFormat="1" ht="8.25" customHeight="1" x14ac:dyDescent="0.15">
      <c r="A51" s="1071" t="s">
        <v>39</v>
      </c>
      <c r="B51" s="2335" t="s">
        <v>819</v>
      </c>
      <c r="C51" s="2335"/>
      <c r="D51" s="2335"/>
      <c r="E51" s="2335"/>
      <c r="F51" s="2335"/>
      <c r="G51" s="2335"/>
      <c r="H51" s="2335"/>
      <c r="I51" s="2335"/>
      <c r="J51" s="2335"/>
      <c r="K51" s="2335"/>
      <c r="L51" s="2335"/>
      <c r="M51" s="2335"/>
      <c r="N51" s="2335"/>
      <c r="O51" s="2335"/>
      <c r="P51" s="2335"/>
      <c r="Q51" s="2335"/>
      <c r="R51" s="2335"/>
      <c r="S51" s="2335"/>
    </row>
    <row r="52" spans="1:19" s="1070" customFormat="1" ht="8.25" customHeight="1" x14ac:dyDescent="0.15">
      <c r="A52" s="1071" t="s">
        <v>46</v>
      </c>
      <c r="B52" s="2335" t="s">
        <v>820</v>
      </c>
      <c r="C52" s="2335"/>
      <c r="D52" s="2335"/>
      <c r="E52" s="2335"/>
      <c r="F52" s="2335"/>
      <c r="G52" s="2335"/>
      <c r="H52" s="2335"/>
      <c r="I52" s="2335"/>
      <c r="J52" s="2335"/>
      <c r="K52" s="2335"/>
      <c r="L52" s="2335"/>
      <c r="M52" s="2335"/>
      <c r="N52" s="2335"/>
      <c r="O52" s="2335"/>
      <c r="P52" s="2335"/>
      <c r="Q52" s="2335"/>
      <c r="R52" s="2335"/>
      <c r="S52" s="2335"/>
    </row>
    <row r="53" spans="1:19" s="1070" customFormat="1" ht="8.25" customHeight="1" x14ac:dyDescent="0.15">
      <c r="A53" s="1071" t="s">
        <v>49</v>
      </c>
      <c r="B53" s="2335" t="s">
        <v>821</v>
      </c>
      <c r="C53" s="2335"/>
      <c r="D53" s="2335"/>
      <c r="E53" s="2335"/>
      <c r="F53" s="2335"/>
      <c r="G53" s="2335"/>
      <c r="H53" s="2335"/>
      <c r="I53" s="2335"/>
      <c r="J53" s="2335"/>
      <c r="K53" s="2335"/>
      <c r="L53" s="2335"/>
      <c r="M53" s="2335"/>
      <c r="N53" s="2335"/>
      <c r="O53" s="2335"/>
      <c r="P53" s="2335"/>
      <c r="Q53" s="2335"/>
      <c r="R53" s="2335"/>
      <c r="S53" s="2335"/>
    </row>
    <row r="54" spans="1:19" s="1070" customFormat="1" ht="8.25" customHeight="1" x14ac:dyDescent="0.15">
      <c r="A54" s="1071" t="s">
        <v>56</v>
      </c>
      <c r="B54" s="2335" t="s">
        <v>822</v>
      </c>
      <c r="C54" s="2335"/>
      <c r="D54" s="2335"/>
      <c r="E54" s="2335"/>
      <c r="F54" s="2335"/>
      <c r="G54" s="2335"/>
      <c r="H54" s="2335"/>
      <c r="I54" s="2335"/>
      <c r="J54" s="2335"/>
      <c r="K54" s="2335"/>
      <c r="L54" s="2335"/>
      <c r="M54" s="2335"/>
      <c r="N54" s="2335"/>
      <c r="O54" s="2335"/>
      <c r="P54" s="2335"/>
      <c r="Q54" s="2335"/>
      <c r="R54" s="2335"/>
      <c r="S54" s="2335"/>
    </row>
    <row r="55" spans="1:19" s="1070" customFormat="1" ht="8.25" customHeight="1" x14ac:dyDescent="0.15">
      <c r="A55" s="1071" t="s">
        <v>101</v>
      </c>
      <c r="B55" s="2335" t="s">
        <v>823</v>
      </c>
      <c r="C55" s="2335"/>
      <c r="D55" s="2335"/>
      <c r="E55" s="2335"/>
      <c r="F55" s="2335"/>
      <c r="G55" s="2335"/>
      <c r="H55" s="2335"/>
      <c r="I55" s="2335"/>
      <c r="J55" s="2335"/>
      <c r="K55" s="2335"/>
      <c r="L55" s="2335"/>
      <c r="M55" s="2335"/>
      <c r="N55" s="2335"/>
      <c r="O55" s="2335"/>
      <c r="P55" s="2335"/>
      <c r="Q55" s="2335"/>
      <c r="R55" s="2335"/>
      <c r="S55" s="2335"/>
    </row>
    <row r="79" spans="1:3" s="1072" customFormat="1" ht="7.5" customHeight="1" x14ac:dyDescent="0.15">
      <c r="A79" s="2334"/>
      <c r="B79" s="2334"/>
      <c r="C79" s="2334"/>
    </row>
    <row r="80" spans="1:3" s="1072" customFormat="1" ht="7.5" customHeight="1" x14ac:dyDescent="0.15">
      <c r="B80" s="2334"/>
      <c r="C80" s="2334"/>
    </row>
    <row r="81" spans="2:3" s="1072" customFormat="1" ht="7.5" customHeight="1" x14ac:dyDescent="0.15"/>
    <row r="82" spans="2:3" s="1072" customFormat="1" ht="7.5" customHeight="1" x14ac:dyDescent="0.15"/>
    <row r="83" spans="2:3" s="1072" customFormat="1" ht="7.5" customHeight="1" x14ac:dyDescent="0.15"/>
    <row r="84" spans="2:3" s="1072" customFormat="1" ht="7.5" customHeight="1" x14ac:dyDescent="0.15"/>
    <row r="85" spans="2:3" s="1072" customFormat="1" ht="7.5" customHeight="1" x14ac:dyDescent="0.15"/>
    <row r="86" spans="2:3" s="1072" customFormat="1" ht="7.5" customHeight="1" x14ac:dyDescent="0.15"/>
    <row r="87" spans="2:3" s="1072" customFormat="1" ht="7.5" customHeight="1" x14ac:dyDescent="0.15"/>
    <row r="88" spans="2:3" s="1072" customFormat="1" ht="7.5" customHeight="1" x14ac:dyDescent="0.15">
      <c r="B88" s="2334"/>
      <c r="C88" s="2334"/>
    </row>
  </sheetData>
  <sheetProtection selectLockedCells="1"/>
  <mergeCells count="36">
    <mergeCell ref="B49:S49"/>
    <mergeCell ref="B32:C32"/>
    <mergeCell ref="A47:S47"/>
    <mergeCell ref="A40:S40"/>
    <mergeCell ref="A2:S2"/>
    <mergeCell ref="B39:C39"/>
    <mergeCell ref="B46:C46"/>
    <mergeCell ref="A31:C31"/>
    <mergeCell ref="B42:C42"/>
    <mergeCell ref="A30:S30"/>
    <mergeCell ref="A41:C41"/>
    <mergeCell ref="B48:S48"/>
    <mergeCell ref="A1:S1"/>
    <mergeCell ref="B21:C21"/>
    <mergeCell ref="B29:C29"/>
    <mergeCell ref="B10:C10"/>
    <mergeCell ref="B18:C18"/>
    <mergeCell ref="A20:C20"/>
    <mergeCell ref="A9:C9"/>
    <mergeCell ref="A3:C3"/>
    <mergeCell ref="A4:S4"/>
    <mergeCell ref="A19:S19"/>
    <mergeCell ref="F5:G5"/>
    <mergeCell ref="D3:J3"/>
    <mergeCell ref="L3:M3"/>
    <mergeCell ref="O3:P3"/>
    <mergeCell ref="R3:S3"/>
    <mergeCell ref="A79:C79"/>
    <mergeCell ref="B80:C80"/>
    <mergeCell ref="B88:C88"/>
    <mergeCell ref="B50:S50"/>
    <mergeCell ref="B55:S55"/>
    <mergeCell ref="B51:S51"/>
    <mergeCell ref="B52:S52"/>
    <mergeCell ref="B53:S53"/>
    <mergeCell ref="B54:S54"/>
  </mergeCells>
  <pageMargins left="0.5" right="0.5" top="0.5" bottom="0.5" header="0.3" footer="0.3"/>
  <pageSetup scale="95" orientation="landscape" r:id="rId1"/>
  <colBreaks count="1" manualBreakCount="1">
    <brk id="19" min="3"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Normal="100" zoomScaleSheetLayoutView="100" workbookViewId="0">
      <selection activeCell="C56" sqref="C56"/>
    </sheetView>
  </sheetViews>
  <sheetFormatPr defaultColWidth="9.140625" defaultRowHeight="12" x14ac:dyDescent="0.2"/>
  <cols>
    <col min="1" max="2" width="2.140625" style="37" customWidth="1"/>
    <col min="3" max="3" width="57.140625" style="37" customWidth="1"/>
    <col min="4" max="4" width="8.5703125" style="37" customWidth="1"/>
    <col min="5" max="5" width="1.7109375" style="37" customWidth="1"/>
    <col min="6" max="6" width="8.5703125" style="37" customWidth="1"/>
    <col min="7" max="7" width="2.140625" style="1602" bestFit="1" customWidth="1"/>
    <col min="8" max="8" width="8.5703125" style="37" customWidth="1"/>
    <col min="9" max="9" width="1.7109375" style="37" customWidth="1"/>
    <col min="10" max="10" width="8.5703125" style="37" customWidth="1"/>
    <col min="11" max="11" width="1.7109375" style="37" customWidth="1"/>
    <col min="12" max="12" width="8.5703125" style="37" customWidth="1"/>
    <col min="13" max="13" width="1.7109375" style="37" customWidth="1"/>
    <col min="14" max="14" width="9.28515625" style="37" customWidth="1"/>
    <col min="15" max="15" width="1.7109375" style="37" customWidth="1"/>
    <col min="16" max="16" width="8.5703125" style="37" customWidth="1"/>
    <col min="17" max="17" width="1.7109375" style="37" customWidth="1"/>
    <col min="18" max="18" width="1.28515625" style="37" customWidth="1"/>
    <col min="19" max="19" width="9.140625" style="37" customWidth="1"/>
    <col min="20" max="16384" width="9.140625" style="37"/>
  </cols>
  <sheetData>
    <row r="1" spans="1:18" ht="30.75" customHeight="1" x14ac:dyDescent="0.25">
      <c r="A1" s="2378" t="s">
        <v>0</v>
      </c>
      <c r="B1" s="2378"/>
      <c r="C1" s="2378"/>
      <c r="D1" s="2378"/>
      <c r="E1" s="2378"/>
      <c r="F1" s="2378"/>
      <c r="G1" s="2378"/>
      <c r="H1" s="2378"/>
      <c r="I1" s="2378"/>
      <c r="J1" s="2378"/>
      <c r="K1" s="2378"/>
      <c r="L1" s="2378"/>
      <c r="M1" s="2378"/>
      <c r="N1" s="2378"/>
      <c r="O1" s="2378"/>
      <c r="P1" s="2378"/>
      <c r="Q1" s="2378"/>
      <c r="R1" s="2378"/>
    </row>
    <row r="2" spans="1:18" s="2" customFormat="1" ht="4.5" customHeight="1" x14ac:dyDescent="0.15">
      <c r="A2" s="2369"/>
      <c r="B2" s="2369"/>
      <c r="C2" s="2369"/>
      <c r="D2" s="2369"/>
      <c r="E2" s="2369"/>
      <c r="F2" s="2369"/>
      <c r="G2" s="2369"/>
      <c r="H2" s="2369"/>
      <c r="I2" s="2369"/>
      <c r="J2" s="2369"/>
      <c r="K2" s="2369"/>
      <c r="L2" s="2369"/>
      <c r="M2" s="2369"/>
      <c r="N2" s="2369"/>
      <c r="O2" s="2369"/>
      <c r="P2" s="2369"/>
      <c r="Q2" s="3"/>
      <c r="R2" s="3"/>
    </row>
    <row r="3" spans="1:18" s="4" customFormat="1" ht="8.25" customHeight="1" x14ac:dyDescent="0.15">
      <c r="A3" s="2368" t="s">
        <v>1</v>
      </c>
      <c r="B3" s="2368"/>
      <c r="C3" s="2368"/>
      <c r="D3" s="2372" t="s">
        <v>1220</v>
      </c>
      <c r="E3" s="2373"/>
      <c r="F3" s="2373"/>
      <c r="G3" s="2373"/>
      <c r="H3" s="2373"/>
      <c r="I3" s="2373"/>
      <c r="J3" s="2373"/>
      <c r="K3" s="2373"/>
      <c r="L3" s="2373"/>
      <c r="M3" s="2373"/>
      <c r="N3" s="2373"/>
      <c r="O3" s="2373"/>
      <c r="P3" s="2373"/>
      <c r="Q3" s="2373"/>
      <c r="R3" s="2374"/>
    </row>
    <row r="4" spans="1:18" s="4" customFormat="1" ht="8.25" customHeight="1" x14ac:dyDescent="0.15">
      <c r="A4" s="2375"/>
      <c r="B4" s="2375"/>
      <c r="C4" s="2375"/>
      <c r="D4" s="7" t="s">
        <v>3</v>
      </c>
      <c r="E4" s="7"/>
      <c r="F4" s="7" t="s">
        <v>4</v>
      </c>
      <c r="G4" s="1596"/>
      <c r="H4" s="7" t="s">
        <v>5</v>
      </c>
      <c r="I4" s="7"/>
      <c r="J4" s="7" t="s">
        <v>6</v>
      </c>
      <c r="K4" s="7"/>
      <c r="L4" s="7" t="s">
        <v>7</v>
      </c>
      <c r="M4" s="7"/>
      <c r="N4" s="7" t="s">
        <v>8</v>
      </c>
      <c r="O4" s="7"/>
      <c r="P4" s="7" t="s">
        <v>9</v>
      </c>
      <c r="Q4" s="7"/>
      <c r="R4" s="7"/>
    </row>
    <row r="5" spans="1:18" s="4" customFormat="1" ht="8.25" customHeight="1" x14ac:dyDescent="0.15">
      <c r="A5" s="2375"/>
      <c r="B5" s="2375"/>
      <c r="C5" s="2375"/>
      <c r="D5" s="8"/>
      <c r="E5" s="8"/>
      <c r="F5" s="8"/>
      <c r="G5" s="1597"/>
      <c r="H5" s="2371" t="s">
        <v>1116</v>
      </c>
      <c r="I5" s="2371"/>
      <c r="J5" s="2371"/>
      <c r="K5" s="2371"/>
      <c r="L5" s="2371"/>
      <c r="M5" s="2371"/>
      <c r="N5" s="2371"/>
      <c r="O5" s="2371"/>
      <c r="P5" s="2371"/>
      <c r="Q5" s="2371"/>
      <c r="R5" s="9"/>
    </row>
    <row r="6" spans="1:18" s="4" customFormat="1" ht="8.25" customHeight="1" x14ac:dyDescent="0.15">
      <c r="A6" s="2375"/>
      <c r="B6" s="2375"/>
      <c r="C6" s="2375"/>
      <c r="D6" s="10" t="s">
        <v>10</v>
      </c>
      <c r="E6" s="11"/>
      <c r="F6" s="11"/>
      <c r="G6" s="1598"/>
      <c r="H6" s="11"/>
      <c r="I6" s="11"/>
      <c r="J6" s="11"/>
      <c r="K6" s="11"/>
      <c r="L6" s="11"/>
      <c r="M6" s="11"/>
      <c r="N6" s="11"/>
      <c r="O6" s="2370" t="s">
        <v>11</v>
      </c>
      <c r="P6" s="2370"/>
      <c r="Q6" s="10"/>
      <c r="R6" s="10"/>
    </row>
    <row r="7" spans="1:18" s="4" customFormat="1" ht="8.25" customHeight="1" x14ac:dyDescent="0.15">
      <c r="A7" s="2375"/>
      <c r="B7" s="2375"/>
      <c r="C7" s="2375"/>
      <c r="D7" s="10" t="s">
        <v>12</v>
      </c>
      <c r="E7" s="2370" t="s">
        <v>10</v>
      </c>
      <c r="F7" s="2370"/>
      <c r="G7" s="1599"/>
      <c r="H7" s="10"/>
      <c r="I7" s="10"/>
      <c r="J7" s="10"/>
      <c r="K7" s="10"/>
      <c r="L7" s="10"/>
      <c r="M7" s="10"/>
      <c r="N7" s="10"/>
      <c r="O7" s="2370" t="s">
        <v>13</v>
      </c>
      <c r="P7" s="2370"/>
      <c r="Q7" s="10"/>
      <c r="R7" s="10"/>
    </row>
    <row r="8" spans="1:18" s="4" customFormat="1" ht="8.25" customHeight="1" x14ac:dyDescent="0.15">
      <c r="A8" s="2375"/>
      <c r="B8" s="2375"/>
      <c r="C8" s="2375"/>
      <c r="D8" s="10" t="s">
        <v>14</v>
      </c>
      <c r="E8" s="2370" t="s">
        <v>15</v>
      </c>
      <c r="F8" s="2370"/>
      <c r="G8" s="1599"/>
      <c r="H8" s="10"/>
      <c r="I8" s="2370" t="s">
        <v>16</v>
      </c>
      <c r="J8" s="2370"/>
      <c r="K8" s="10"/>
      <c r="L8" s="10"/>
      <c r="M8" s="10"/>
      <c r="N8" s="10"/>
      <c r="O8" s="2370" t="s">
        <v>17</v>
      </c>
      <c r="P8" s="2370"/>
      <c r="Q8" s="10"/>
      <c r="R8" s="10"/>
    </row>
    <row r="9" spans="1:18" s="4" customFormat="1" ht="8.25" customHeight="1" x14ac:dyDescent="0.15">
      <c r="A9" s="2375"/>
      <c r="B9" s="2375"/>
      <c r="C9" s="2375"/>
      <c r="D9" s="10" t="s">
        <v>18</v>
      </c>
      <c r="E9" s="2370" t="s">
        <v>19</v>
      </c>
      <c r="F9" s="2370"/>
      <c r="G9" s="1600"/>
      <c r="H9" s="10" t="s">
        <v>16</v>
      </c>
      <c r="I9" s="2370" t="s">
        <v>20</v>
      </c>
      <c r="J9" s="2370"/>
      <c r="K9" s="2370" t="s">
        <v>21</v>
      </c>
      <c r="L9" s="2370"/>
      <c r="M9" s="12"/>
      <c r="N9" s="10" t="s">
        <v>21</v>
      </c>
      <c r="O9" s="2370" t="s">
        <v>22</v>
      </c>
      <c r="P9" s="2370"/>
      <c r="Q9" s="10"/>
      <c r="R9" s="10"/>
    </row>
    <row r="10" spans="1:18" s="4" customFormat="1" ht="8.25" customHeight="1" x14ac:dyDescent="0.15">
      <c r="A10" s="2375"/>
      <c r="B10" s="2375"/>
      <c r="C10" s="2375"/>
      <c r="D10" s="10" t="s">
        <v>23</v>
      </c>
      <c r="E10" s="2370" t="s">
        <v>24</v>
      </c>
      <c r="F10" s="2370"/>
      <c r="G10" s="1600"/>
      <c r="H10" s="10" t="s">
        <v>25</v>
      </c>
      <c r="I10" s="2370" t="s">
        <v>26</v>
      </c>
      <c r="J10" s="2370"/>
      <c r="K10" s="2370" t="s">
        <v>27</v>
      </c>
      <c r="L10" s="2370"/>
      <c r="M10" s="12"/>
      <c r="N10" s="10" t="s">
        <v>28</v>
      </c>
      <c r="O10" s="2370" t="s">
        <v>29</v>
      </c>
      <c r="P10" s="2370"/>
      <c r="Q10" s="10"/>
      <c r="R10" s="10"/>
    </row>
    <row r="11" spans="1:18" s="4" customFormat="1" ht="9.75" customHeight="1" x14ac:dyDescent="0.15">
      <c r="A11" s="2375"/>
      <c r="B11" s="2375"/>
      <c r="C11" s="2375"/>
      <c r="D11" s="10" t="s">
        <v>30</v>
      </c>
      <c r="E11" s="2370" t="s">
        <v>31</v>
      </c>
      <c r="F11" s="2370"/>
      <c r="G11" s="1594" t="s">
        <v>74</v>
      </c>
      <c r="H11" s="10" t="s">
        <v>32</v>
      </c>
      <c r="I11" s="2370" t="s">
        <v>32</v>
      </c>
      <c r="J11" s="2370"/>
      <c r="K11" s="2370" t="s">
        <v>32</v>
      </c>
      <c r="L11" s="2370"/>
      <c r="M11" s="1594" t="s">
        <v>33</v>
      </c>
      <c r="N11" s="13" t="s">
        <v>32</v>
      </c>
      <c r="O11" s="2370" t="s">
        <v>34</v>
      </c>
      <c r="P11" s="2370"/>
      <c r="Q11" s="10"/>
      <c r="R11" s="10"/>
    </row>
    <row r="12" spans="1:18" s="4" customFormat="1" ht="8.25" customHeight="1" x14ac:dyDescent="0.15">
      <c r="A12" s="2355" t="s">
        <v>35</v>
      </c>
      <c r="B12" s="2355"/>
      <c r="C12" s="2355"/>
      <c r="D12" s="14"/>
      <c r="E12" s="15"/>
      <c r="F12" s="15"/>
      <c r="G12" s="1601"/>
      <c r="H12" s="15"/>
      <c r="I12" s="15"/>
      <c r="J12" s="15"/>
      <c r="K12" s="15"/>
      <c r="L12" s="15"/>
      <c r="M12" s="15"/>
      <c r="N12" s="15"/>
      <c r="O12" s="15"/>
      <c r="P12" s="15"/>
      <c r="Q12" s="15"/>
      <c r="R12" s="16"/>
    </row>
    <row r="13" spans="1:18" s="4" customFormat="1" ht="8.25" customHeight="1" x14ac:dyDescent="0.15">
      <c r="A13" s="2355" t="s">
        <v>36</v>
      </c>
      <c r="B13" s="2355"/>
      <c r="C13" s="2355"/>
      <c r="D13" s="1821">
        <v>3941</v>
      </c>
      <c r="E13" s="1844"/>
      <c r="F13" s="1844">
        <v>3941</v>
      </c>
      <c r="G13" s="1867"/>
      <c r="H13" s="1844">
        <v>3941</v>
      </c>
      <c r="I13" s="1844"/>
      <c r="J13" s="1844">
        <v>0</v>
      </c>
      <c r="K13" s="1844"/>
      <c r="L13" s="1844">
        <v>0</v>
      </c>
      <c r="M13" s="1844"/>
      <c r="N13" s="1844">
        <v>0</v>
      </c>
      <c r="O13" s="1844"/>
      <c r="P13" s="1844">
        <v>0</v>
      </c>
      <c r="Q13" s="18"/>
      <c r="R13" s="19"/>
    </row>
    <row r="14" spans="1:18" s="4" customFormat="1" ht="8.25" customHeight="1" x14ac:dyDescent="0.15">
      <c r="A14" s="2376" t="s">
        <v>37</v>
      </c>
      <c r="B14" s="2376"/>
      <c r="C14" s="2376"/>
      <c r="D14" s="1822">
        <v>12758</v>
      </c>
      <c r="E14" s="1868"/>
      <c r="F14" s="1869">
        <v>12757</v>
      </c>
      <c r="G14" s="1870"/>
      <c r="H14" s="1869">
        <v>12319</v>
      </c>
      <c r="I14" s="1868"/>
      <c r="J14" s="1869">
        <v>0</v>
      </c>
      <c r="K14" s="1868"/>
      <c r="L14" s="1869">
        <v>0</v>
      </c>
      <c r="M14" s="1868"/>
      <c r="N14" s="1869">
        <v>438</v>
      </c>
      <c r="O14" s="1868"/>
      <c r="P14" s="1869">
        <v>0</v>
      </c>
      <c r="Q14" s="20"/>
      <c r="R14" s="19"/>
    </row>
    <row r="15" spans="1:18" s="4" customFormat="1" ht="9.75" customHeight="1" x14ac:dyDescent="0.15">
      <c r="A15" s="2377" t="s">
        <v>38</v>
      </c>
      <c r="B15" s="2377"/>
      <c r="C15" s="2377"/>
      <c r="D15" s="1823">
        <v>119699</v>
      </c>
      <c r="E15" s="1871"/>
      <c r="F15" s="1871">
        <v>119433</v>
      </c>
      <c r="G15" s="1872" t="s">
        <v>39</v>
      </c>
      <c r="H15" s="1871">
        <v>72390</v>
      </c>
      <c r="I15" s="1871"/>
      <c r="J15" s="1871">
        <v>679</v>
      </c>
      <c r="K15" s="1871"/>
      <c r="L15" s="1871">
        <v>1608</v>
      </c>
      <c r="M15" s="1871"/>
      <c r="N15" s="1871">
        <v>45435</v>
      </c>
      <c r="O15" s="1871"/>
      <c r="P15" s="1871">
        <v>0</v>
      </c>
      <c r="Q15" s="20"/>
      <c r="R15" s="19"/>
    </row>
    <row r="16" spans="1:18" s="4" customFormat="1" ht="8.25" customHeight="1" x14ac:dyDescent="0.15">
      <c r="A16" s="2355" t="s">
        <v>40</v>
      </c>
      <c r="B16" s="2355"/>
      <c r="C16" s="2355"/>
      <c r="D16" s="1824">
        <v>4899</v>
      </c>
      <c r="E16" s="1844"/>
      <c r="F16" s="1873">
        <v>4899</v>
      </c>
      <c r="G16" s="1867"/>
      <c r="H16" s="1873">
        <v>0</v>
      </c>
      <c r="I16" s="1844"/>
      <c r="J16" s="1873">
        <v>4899</v>
      </c>
      <c r="K16" s="1844"/>
      <c r="L16" s="1873">
        <v>0</v>
      </c>
      <c r="M16" s="1844"/>
      <c r="N16" s="1873">
        <v>0</v>
      </c>
      <c r="O16" s="1844"/>
      <c r="P16" s="1873">
        <v>0</v>
      </c>
      <c r="Q16" s="20"/>
      <c r="R16" s="19"/>
    </row>
    <row r="17" spans="1:18" s="4" customFormat="1" ht="8.25" customHeight="1" x14ac:dyDescent="0.15">
      <c r="A17" s="2377" t="s">
        <v>41</v>
      </c>
      <c r="B17" s="2377"/>
      <c r="C17" s="2377"/>
      <c r="D17" s="1822">
        <v>50523</v>
      </c>
      <c r="E17" s="1868"/>
      <c r="F17" s="1869">
        <v>50523</v>
      </c>
      <c r="G17" s="1870"/>
      <c r="H17" s="1869">
        <v>0</v>
      </c>
      <c r="I17" s="1868"/>
      <c r="J17" s="1869">
        <v>50523</v>
      </c>
      <c r="K17" s="1868"/>
      <c r="L17" s="1869">
        <v>0</v>
      </c>
      <c r="M17" s="1868"/>
      <c r="N17" s="1869">
        <v>0</v>
      </c>
      <c r="O17" s="1868"/>
      <c r="P17" s="1869">
        <v>0</v>
      </c>
      <c r="Q17" s="20"/>
      <c r="R17" s="19"/>
    </row>
    <row r="18" spans="1:18" s="4" customFormat="1" ht="9.75" customHeight="1" x14ac:dyDescent="0.15">
      <c r="A18" s="2379" t="s">
        <v>42</v>
      </c>
      <c r="B18" s="2379"/>
      <c r="C18" s="2379"/>
      <c r="D18" s="1822">
        <v>385761</v>
      </c>
      <c r="E18" s="1874"/>
      <c r="F18" s="1869">
        <v>385761</v>
      </c>
      <c r="G18" s="1872" t="s">
        <v>46</v>
      </c>
      <c r="H18" s="1869">
        <v>380260</v>
      </c>
      <c r="I18" s="1874"/>
      <c r="J18" s="1869">
        <v>521</v>
      </c>
      <c r="K18" s="1874"/>
      <c r="L18" s="1869">
        <v>1835</v>
      </c>
      <c r="M18" s="1874"/>
      <c r="N18" s="1869">
        <v>19778</v>
      </c>
      <c r="O18" s="1874"/>
      <c r="P18" s="1869">
        <v>3145</v>
      </c>
      <c r="Q18" s="20"/>
      <c r="R18" s="19"/>
    </row>
    <row r="19" spans="1:18" s="4" customFormat="1" ht="8.25" customHeight="1" x14ac:dyDescent="0.15">
      <c r="A19" s="2355" t="s">
        <v>47</v>
      </c>
      <c r="B19" s="2355"/>
      <c r="C19" s="2355"/>
      <c r="D19" s="1821"/>
      <c r="E19" s="1844"/>
      <c r="F19" s="1844"/>
      <c r="G19" s="1867"/>
      <c r="H19" s="1844"/>
      <c r="I19" s="1844"/>
      <c r="J19" s="1844"/>
      <c r="K19" s="1844"/>
      <c r="L19" s="1844"/>
      <c r="M19" s="1844"/>
      <c r="N19" s="1844"/>
      <c r="O19" s="1844"/>
      <c r="P19" s="1844"/>
      <c r="Q19" s="18"/>
      <c r="R19" s="19"/>
    </row>
    <row r="20" spans="1:18" s="4" customFormat="1" ht="9.75" customHeight="1" x14ac:dyDescent="0.15">
      <c r="A20" s="2364" t="s">
        <v>48</v>
      </c>
      <c r="B20" s="2364"/>
      <c r="C20" s="2364"/>
      <c r="D20" s="1824">
        <v>24582</v>
      </c>
      <c r="E20" s="1875"/>
      <c r="F20" s="1873">
        <v>24582</v>
      </c>
      <c r="G20" s="1876" t="s">
        <v>49</v>
      </c>
      <c r="H20" s="1873">
        <v>0</v>
      </c>
      <c r="I20" s="1875"/>
      <c r="J20" s="1873">
        <v>24582</v>
      </c>
      <c r="K20" s="1875"/>
      <c r="L20" s="1873">
        <v>0</v>
      </c>
      <c r="M20" s="1875"/>
      <c r="N20" s="1873">
        <v>23093</v>
      </c>
      <c r="O20" s="1875"/>
      <c r="P20" s="1873">
        <v>0</v>
      </c>
      <c r="Q20" s="18"/>
      <c r="R20" s="19"/>
    </row>
    <row r="21" spans="1:18" s="4" customFormat="1" ht="8.25" customHeight="1" x14ac:dyDescent="0.15">
      <c r="A21" s="2365" t="s">
        <v>50</v>
      </c>
      <c r="B21" s="2365"/>
      <c r="C21" s="2365"/>
      <c r="D21" s="1822">
        <v>9679</v>
      </c>
      <c r="E21" s="1868"/>
      <c r="F21" s="1869">
        <v>9679</v>
      </c>
      <c r="G21" s="1870"/>
      <c r="H21" s="1869">
        <v>9679</v>
      </c>
      <c r="I21" s="1868"/>
      <c r="J21" s="1869">
        <v>0</v>
      </c>
      <c r="K21" s="1868"/>
      <c r="L21" s="1869">
        <v>0</v>
      </c>
      <c r="M21" s="1868"/>
      <c r="N21" s="1869">
        <v>0</v>
      </c>
      <c r="O21" s="1868"/>
      <c r="P21" s="1869">
        <v>0</v>
      </c>
      <c r="Q21" s="20"/>
      <c r="R21" s="19"/>
    </row>
    <row r="22" spans="1:18" s="4" customFormat="1" ht="8.25" customHeight="1" x14ac:dyDescent="0.15">
      <c r="A22" s="2365" t="s">
        <v>51</v>
      </c>
      <c r="B22" s="2365"/>
      <c r="C22" s="2365"/>
      <c r="D22" s="1822">
        <v>1771</v>
      </c>
      <c r="E22" s="1868"/>
      <c r="F22" s="1869">
        <v>1771</v>
      </c>
      <c r="G22" s="1870"/>
      <c r="H22" s="1869">
        <v>1771</v>
      </c>
      <c r="I22" s="1868"/>
      <c r="J22" s="1869">
        <v>0</v>
      </c>
      <c r="K22" s="1868"/>
      <c r="L22" s="1869">
        <v>0</v>
      </c>
      <c r="M22" s="1868"/>
      <c r="N22" s="1869">
        <v>0</v>
      </c>
      <c r="O22" s="1868"/>
      <c r="P22" s="1869">
        <v>0</v>
      </c>
      <c r="Q22" s="20"/>
      <c r="R22" s="19"/>
    </row>
    <row r="23" spans="1:18" s="4" customFormat="1" ht="8.25" customHeight="1" x14ac:dyDescent="0.15">
      <c r="A23" s="2365" t="s">
        <v>52</v>
      </c>
      <c r="B23" s="2365"/>
      <c r="C23" s="2365"/>
      <c r="D23" s="1822">
        <v>5575</v>
      </c>
      <c r="E23" s="1868"/>
      <c r="F23" s="1869">
        <v>5575</v>
      </c>
      <c r="G23" s="1877"/>
      <c r="H23" s="1869">
        <v>0</v>
      </c>
      <c r="I23" s="1868"/>
      <c r="J23" s="1869">
        <v>0</v>
      </c>
      <c r="K23" s="1868"/>
      <c r="L23" s="1869">
        <v>0</v>
      </c>
      <c r="M23" s="1868"/>
      <c r="N23" s="1869">
        <v>0</v>
      </c>
      <c r="O23" s="1868"/>
      <c r="P23" s="1869">
        <v>5575</v>
      </c>
      <c r="Q23" s="20"/>
      <c r="R23" s="19"/>
    </row>
    <row r="24" spans="1:18" s="4" customFormat="1" ht="8.25" customHeight="1" x14ac:dyDescent="0.15">
      <c r="A24" s="2365" t="s">
        <v>53</v>
      </c>
      <c r="B24" s="2365"/>
      <c r="C24" s="2365"/>
      <c r="D24" s="1822">
        <v>1918</v>
      </c>
      <c r="E24" s="1868"/>
      <c r="F24" s="1869">
        <v>1918</v>
      </c>
      <c r="G24" s="1877"/>
      <c r="H24" s="1869">
        <v>0</v>
      </c>
      <c r="I24" s="1868"/>
      <c r="J24" s="1869">
        <v>0</v>
      </c>
      <c r="K24" s="1868"/>
      <c r="L24" s="1869">
        <v>0</v>
      </c>
      <c r="M24" s="1868"/>
      <c r="N24" s="1869">
        <v>0</v>
      </c>
      <c r="O24" s="1868"/>
      <c r="P24" s="1869">
        <v>1918</v>
      </c>
      <c r="Q24" s="20"/>
      <c r="R24" s="19"/>
    </row>
    <row r="25" spans="1:18" s="4" customFormat="1" ht="8.25" customHeight="1" x14ac:dyDescent="0.15">
      <c r="A25" s="2380" t="s">
        <v>54</v>
      </c>
      <c r="B25" s="2380"/>
      <c r="C25" s="2380"/>
      <c r="D25" s="1822">
        <v>584</v>
      </c>
      <c r="E25" s="1868"/>
      <c r="F25" s="1869">
        <v>1008</v>
      </c>
      <c r="G25" s="1877"/>
      <c r="H25" s="1869">
        <v>995</v>
      </c>
      <c r="I25" s="1868"/>
      <c r="J25" s="1869">
        <v>0</v>
      </c>
      <c r="K25" s="1868"/>
      <c r="L25" s="1869">
        <v>0</v>
      </c>
      <c r="M25" s="1868"/>
      <c r="N25" s="1869">
        <v>0</v>
      </c>
      <c r="O25" s="1868"/>
      <c r="P25" s="1869">
        <v>13</v>
      </c>
      <c r="Q25" s="20"/>
      <c r="R25" s="19"/>
    </row>
    <row r="26" spans="1:18" s="4" customFormat="1" ht="9.75" customHeight="1" x14ac:dyDescent="0.15">
      <c r="A26" s="2365" t="s">
        <v>55</v>
      </c>
      <c r="B26" s="2365"/>
      <c r="C26" s="2365"/>
      <c r="D26" s="1822">
        <v>544</v>
      </c>
      <c r="E26" s="1868"/>
      <c r="F26" s="1869">
        <v>544</v>
      </c>
      <c r="G26" s="1877"/>
      <c r="H26" s="1869">
        <v>888</v>
      </c>
      <c r="I26" s="1868"/>
      <c r="J26" s="1869">
        <v>0</v>
      </c>
      <c r="K26" s="1868"/>
      <c r="L26" s="1869">
        <v>0</v>
      </c>
      <c r="M26" s="1868"/>
      <c r="N26" s="1869">
        <v>0</v>
      </c>
      <c r="O26" s="1868"/>
      <c r="P26" s="1869">
        <v>-344</v>
      </c>
      <c r="Q26" s="1595" t="s">
        <v>56</v>
      </c>
      <c r="R26" s="19"/>
    </row>
    <row r="27" spans="1:18" s="4" customFormat="1" ht="8.25" customHeight="1" x14ac:dyDescent="0.15">
      <c r="A27" s="2367" t="s">
        <v>57</v>
      </c>
      <c r="B27" s="2367"/>
      <c r="C27" s="2367"/>
      <c r="D27" s="1825">
        <v>20288</v>
      </c>
      <c r="E27" s="1878"/>
      <c r="F27" s="1879">
        <v>20190</v>
      </c>
      <c r="G27" s="1880"/>
      <c r="H27" s="1879">
        <v>13376</v>
      </c>
      <c r="I27" s="1878"/>
      <c r="J27" s="1879">
        <v>4471</v>
      </c>
      <c r="K27" s="1878"/>
      <c r="L27" s="1879">
        <v>8</v>
      </c>
      <c r="M27" s="1878"/>
      <c r="N27" s="1879">
        <v>2131</v>
      </c>
      <c r="O27" s="1878"/>
      <c r="P27" s="1879">
        <v>204</v>
      </c>
      <c r="Q27" s="21"/>
      <c r="R27" s="22"/>
    </row>
    <row r="28" spans="1:18" s="4" customFormat="1" ht="8.25" customHeight="1" x14ac:dyDescent="0.15">
      <c r="A28" s="23"/>
      <c r="B28" s="23"/>
      <c r="C28" s="23"/>
      <c r="D28" s="1821">
        <f>SUM(D20:D27)</f>
        <v>64941</v>
      </c>
      <c r="E28" s="1844"/>
      <c r="F28" s="1844">
        <f>SUM(F20:F27)</f>
        <v>65267</v>
      </c>
      <c r="G28" s="1867"/>
      <c r="H28" s="1844">
        <f>SUM(H20:H27)</f>
        <v>26709</v>
      </c>
      <c r="I28" s="1844"/>
      <c r="J28" s="1844">
        <f>SUM(J20:J27)</f>
        <v>29053</v>
      </c>
      <c r="K28" s="1844"/>
      <c r="L28" s="1844">
        <f>SUM(L20:L27)</f>
        <v>8</v>
      </c>
      <c r="M28" s="1844"/>
      <c r="N28" s="1844">
        <f>SUM(N20:N27)</f>
        <v>25224</v>
      </c>
      <c r="O28" s="1844"/>
      <c r="P28" s="1844">
        <f>SUM(P20:P27)</f>
        <v>7366</v>
      </c>
      <c r="Q28" s="18"/>
      <c r="R28" s="24"/>
    </row>
    <row r="29" spans="1:18" s="4" customFormat="1" ht="8.25" customHeight="1" thickBot="1" x14ac:dyDescent="0.2">
      <c r="A29" s="2363" t="s">
        <v>58</v>
      </c>
      <c r="B29" s="2363"/>
      <c r="C29" s="2363"/>
      <c r="D29" s="1826">
        <f>SUM(D13:D18)+D28</f>
        <v>642522</v>
      </c>
      <c r="E29" s="1863"/>
      <c r="F29" s="1863">
        <f>SUM(F13:F18)+F28</f>
        <v>642581</v>
      </c>
      <c r="G29" s="1881"/>
      <c r="H29" s="1863">
        <f>SUM(H13:H18)+H28</f>
        <v>495619</v>
      </c>
      <c r="I29" s="1863"/>
      <c r="J29" s="1863">
        <f>SUM(J13:J18)+J28</f>
        <v>85675</v>
      </c>
      <c r="K29" s="1863"/>
      <c r="L29" s="1863">
        <f>SUM(L13:L18)+L28</f>
        <v>3451</v>
      </c>
      <c r="M29" s="1863"/>
      <c r="N29" s="1863">
        <f>SUM(N13:N18)+N28</f>
        <v>90875</v>
      </c>
      <c r="O29" s="1863"/>
      <c r="P29" s="1863">
        <f>SUM(P13:P18)+P28</f>
        <v>10511</v>
      </c>
      <c r="Q29" s="25"/>
      <c r="R29" s="26"/>
    </row>
    <row r="30" spans="1:18" s="4" customFormat="1" ht="8.25" customHeight="1" x14ac:dyDescent="0.15">
      <c r="A30" s="2355" t="s">
        <v>59</v>
      </c>
      <c r="B30" s="2355"/>
      <c r="C30" s="2355"/>
      <c r="D30" s="1821"/>
      <c r="E30" s="1844"/>
      <c r="F30" s="1844"/>
      <c r="G30" s="1867"/>
      <c r="H30" s="1844"/>
      <c r="I30" s="1844"/>
      <c r="J30" s="1844"/>
      <c r="K30" s="1844"/>
      <c r="L30" s="1844"/>
      <c r="M30" s="1844"/>
      <c r="N30" s="1844"/>
      <c r="O30" s="1844"/>
      <c r="P30" s="1844"/>
      <c r="Q30" s="18"/>
      <c r="R30" s="19"/>
    </row>
    <row r="31" spans="1:18" s="4" customFormat="1" ht="8.25" customHeight="1" x14ac:dyDescent="0.15">
      <c r="A31" s="2355" t="s">
        <v>60</v>
      </c>
      <c r="B31" s="2355"/>
      <c r="C31" s="2355"/>
      <c r="D31" s="1821"/>
      <c r="E31" s="1844"/>
      <c r="F31" s="1844"/>
      <c r="G31" s="1867"/>
      <c r="H31" s="1844"/>
      <c r="I31" s="1844"/>
      <c r="J31" s="1844"/>
      <c r="K31" s="1844"/>
      <c r="L31" s="1844"/>
      <c r="M31" s="1844"/>
      <c r="N31" s="1844"/>
      <c r="O31" s="1844"/>
      <c r="P31" s="1844"/>
      <c r="Q31" s="18"/>
      <c r="R31" s="19"/>
    </row>
    <row r="32" spans="1:18" s="4" customFormat="1" ht="8.25" customHeight="1" x14ac:dyDescent="0.15">
      <c r="A32" s="2364" t="s">
        <v>43</v>
      </c>
      <c r="B32" s="2364"/>
      <c r="C32" s="2364"/>
      <c r="D32" s="1824">
        <v>175196</v>
      </c>
      <c r="E32" s="1875"/>
      <c r="F32" s="1873">
        <v>175196</v>
      </c>
      <c r="G32" s="1882"/>
      <c r="H32" s="1873">
        <v>0</v>
      </c>
      <c r="I32" s="1875"/>
      <c r="J32" s="1873">
        <v>0</v>
      </c>
      <c r="K32" s="1875"/>
      <c r="L32" s="1873">
        <v>0</v>
      </c>
      <c r="M32" s="1875"/>
      <c r="N32" s="1873">
        <v>0</v>
      </c>
      <c r="O32" s="1875"/>
      <c r="P32" s="1873">
        <v>175196</v>
      </c>
      <c r="Q32" s="18"/>
      <c r="R32" s="19"/>
    </row>
    <row r="33" spans="1:18" s="4" customFormat="1" ht="8.25" customHeight="1" x14ac:dyDescent="0.15">
      <c r="A33" s="2365" t="s">
        <v>44</v>
      </c>
      <c r="B33" s="2365"/>
      <c r="C33" s="2365"/>
      <c r="D33" s="1822">
        <v>253976</v>
      </c>
      <c r="E33" s="1868"/>
      <c r="F33" s="1869">
        <v>253976</v>
      </c>
      <c r="G33" s="1870"/>
      <c r="H33" s="1869">
        <v>0</v>
      </c>
      <c r="I33" s="1868"/>
      <c r="J33" s="1869">
        <v>0</v>
      </c>
      <c r="K33" s="1868"/>
      <c r="L33" s="1869">
        <v>0</v>
      </c>
      <c r="M33" s="1868"/>
      <c r="N33" s="1869">
        <v>519</v>
      </c>
      <c r="O33" s="1868"/>
      <c r="P33" s="1869">
        <v>253457</v>
      </c>
      <c r="Q33" s="20"/>
      <c r="R33" s="19"/>
    </row>
    <row r="34" spans="1:18" s="4" customFormat="1" ht="8.25" customHeight="1" x14ac:dyDescent="0.15">
      <c r="A34" s="2365" t="s">
        <v>61</v>
      </c>
      <c r="B34" s="2365"/>
      <c r="C34" s="2365"/>
      <c r="D34" s="1822">
        <v>12650</v>
      </c>
      <c r="E34" s="1868"/>
      <c r="F34" s="1869">
        <v>12650</v>
      </c>
      <c r="G34" s="1870"/>
      <c r="H34" s="1869">
        <v>0</v>
      </c>
      <c r="I34" s="1868"/>
      <c r="J34" s="1869">
        <v>0</v>
      </c>
      <c r="K34" s="1868"/>
      <c r="L34" s="1869">
        <v>0</v>
      </c>
      <c r="M34" s="1868"/>
      <c r="N34" s="1869">
        <v>0</v>
      </c>
      <c r="O34" s="1868"/>
      <c r="P34" s="1869">
        <v>12650</v>
      </c>
      <c r="Q34" s="20"/>
      <c r="R34" s="19"/>
    </row>
    <row r="35" spans="1:18" s="4" customFormat="1" ht="8.25" customHeight="1" x14ac:dyDescent="0.15">
      <c r="A35" s="2367" t="s">
        <v>62</v>
      </c>
      <c r="B35" s="2367"/>
      <c r="C35" s="2367"/>
      <c r="D35" s="1822">
        <v>39222</v>
      </c>
      <c r="E35" s="1844"/>
      <c r="F35" s="1869">
        <v>39222</v>
      </c>
      <c r="G35" s="1867"/>
      <c r="H35" s="1869">
        <v>0</v>
      </c>
      <c r="I35" s="1844"/>
      <c r="J35" s="1869">
        <v>0</v>
      </c>
      <c r="K35" s="1844"/>
      <c r="L35" s="1869">
        <v>0</v>
      </c>
      <c r="M35" s="1844"/>
      <c r="N35" s="1869">
        <v>0</v>
      </c>
      <c r="O35" s="1844"/>
      <c r="P35" s="1869">
        <v>39222</v>
      </c>
      <c r="Q35" s="18"/>
      <c r="R35" s="22"/>
    </row>
    <row r="36" spans="1:18" s="4" customFormat="1" ht="8.25" customHeight="1" x14ac:dyDescent="0.15">
      <c r="A36" s="27"/>
      <c r="B36" s="27"/>
      <c r="C36" s="27"/>
      <c r="D36" s="1827">
        <f>SUM(D32:D35)</f>
        <v>481044</v>
      </c>
      <c r="E36" s="1883"/>
      <c r="F36" s="1883">
        <f>SUM(F32:F35)</f>
        <v>481044</v>
      </c>
      <c r="G36" s="1884"/>
      <c r="H36" s="1883">
        <f>SUM(H32:H35)</f>
        <v>0</v>
      </c>
      <c r="I36" s="1883"/>
      <c r="J36" s="1883">
        <f>SUM(J32:J35)</f>
        <v>0</v>
      </c>
      <c r="K36" s="1883"/>
      <c r="L36" s="1883">
        <f>SUM(L32:L35)</f>
        <v>0</v>
      </c>
      <c r="M36" s="1883"/>
      <c r="N36" s="1883">
        <f>SUM(N32:N35)</f>
        <v>519</v>
      </c>
      <c r="O36" s="1883"/>
      <c r="P36" s="1883">
        <f>SUM(P32:P35)</f>
        <v>480525</v>
      </c>
      <c r="Q36" s="28"/>
      <c r="R36" s="24"/>
    </row>
    <row r="37" spans="1:18" s="4" customFormat="1" ht="8.25" customHeight="1" x14ac:dyDescent="0.15">
      <c r="A37" s="2366" t="s">
        <v>63</v>
      </c>
      <c r="B37" s="2366"/>
      <c r="C37" s="2366"/>
      <c r="D37" s="1822">
        <v>13543</v>
      </c>
      <c r="E37" s="1844"/>
      <c r="F37" s="1869">
        <v>13543</v>
      </c>
      <c r="G37" s="1867"/>
      <c r="H37" s="1869">
        <v>0</v>
      </c>
      <c r="I37" s="1844"/>
      <c r="J37" s="1869">
        <v>0</v>
      </c>
      <c r="K37" s="1844"/>
      <c r="L37" s="1869">
        <v>0</v>
      </c>
      <c r="M37" s="1844"/>
      <c r="N37" s="1869">
        <v>12781</v>
      </c>
      <c r="O37" s="1844"/>
      <c r="P37" s="1869">
        <v>762</v>
      </c>
      <c r="Q37" s="18"/>
      <c r="R37" s="19"/>
    </row>
    <row r="38" spans="1:18" s="4" customFormat="1" ht="8.25" customHeight="1" x14ac:dyDescent="0.15">
      <c r="A38" s="2355" t="s">
        <v>64</v>
      </c>
      <c r="B38" s="2355"/>
      <c r="C38" s="2355"/>
      <c r="D38" s="1822">
        <v>1917</v>
      </c>
      <c r="E38" s="1885"/>
      <c r="F38" s="1869">
        <v>1917</v>
      </c>
      <c r="G38" s="1886"/>
      <c r="H38" s="1869">
        <v>0</v>
      </c>
      <c r="I38" s="1885"/>
      <c r="J38" s="1869">
        <v>1917</v>
      </c>
      <c r="K38" s="1885"/>
      <c r="L38" s="1869">
        <v>0</v>
      </c>
      <c r="M38" s="1885"/>
      <c r="N38" s="1869">
        <v>0</v>
      </c>
      <c r="O38" s="1885"/>
      <c r="P38" s="1869">
        <v>0</v>
      </c>
      <c r="Q38" s="20"/>
      <c r="R38" s="19"/>
    </row>
    <row r="39" spans="1:18" s="4" customFormat="1" ht="8.25" customHeight="1" x14ac:dyDescent="0.15">
      <c r="A39" s="2362" t="s">
        <v>65</v>
      </c>
      <c r="B39" s="2362"/>
      <c r="C39" s="2362"/>
      <c r="D39" s="1825">
        <v>50097</v>
      </c>
      <c r="E39" s="1887"/>
      <c r="F39" s="1879">
        <v>50097</v>
      </c>
      <c r="G39" s="1888"/>
      <c r="H39" s="1879">
        <v>0</v>
      </c>
      <c r="I39" s="1887"/>
      <c r="J39" s="1879">
        <v>50097</v>
      </c>
      <c r="K39" s="1887"/>
      <c r="L39" s="1879">
        <v>0</v>
      </c>
      <c r="M39" s="1887"/>
      <c r="N39" s="1879">
        <v>0</v>
      </c>
      <c r="O39" s="1887"/>
      <c r="P39" s="1879">
        <v>0</v>
      </c>
      <c r="Q39" s="21"/>
      <c r="R39" s="22"/>
    </row>
    <row r="40" spans="1:18" s="4" customFormat="1" ht="8.25" customHeight="1" x14ac:dyDescent="0.15">
      <c r="A40" s="2355" t="s">
        <v>47</v>
      </c>
      <c r="B40" s="2355"/>
      <c r="C40" s="2355"/>
      <c r="D40" s="1828"/>
      <c r="E40" s="1844"/>
      <c r="F40" s="1889"/>
      <c r="G40" s="1890"/>
      <c r="H40" s="1889"/>
      <c r="I40" s="1889"/>
      <c r="J40" s="1889"/>
      <c r="K40" s="1889"/>
      <c r="L40" s="1889"/>
      <c r="M40" s="1889"/>
      <c r="N40" s="1889"/>
      <c r="O40" s="1889"/>
      <c r="P40" s="1889"/>
      <c r="Q40" s="18"/>
      <c r="R40" s="19"/>
    </row>
    <row r="41" spans="1:18" s="4" customFormat="1" ht="9.75" customHeight="1" x14ac:dyDescent="0.15">
      <c r="A41" s="2311" t="s">
        <v>48</v>
      </c>
      <c r="B41" s="2311"/>
      <c r="C41" s="2311"/>
      <c r="D41" s="1824">
        <v>25895</v>
      </c>
      <c r="E41" s="1844"/>
      <c r="F41" s="1873">
        <v>25895</v>
      </c>
      <c r="G41" s="1876" t="s">
        <v>49</v>
      </c>
      <c r="H41" s="1873">
        <v>0</v>
      </c>
      <c r="I41" s="1844"/>
      <c r="J41" s="1873">
        <v>16199</v>
      </c>
      <c r="K41" s="1844"/>
      <c r="L41" s="1873">
        <v>0</v>
      </c>
      <c r="M41" s="1844"/>
      <c r="N41" s="1873">
        <v>23540</v>
      </c>
      <c r="O41" s="1844"/>
      <c r="P41" s="1873">
        <v>0</v>
      </c>
      <c r="Q41" s="18"/>
      <c r="R41" s="19"/>
    </row>
    <row r="42" spans="1:18" s="4" customFormat="1" ht="8.25" customHeight="1" x14ac:dyDescent="0.15">
      <c r="A42" s="2358" t="s">
        <v>66</v>
      </c>
      <c r="B42" s="2358"/>
      <c r="C42" s="2358"/>
      <c r="D42" s="1822">
        <v>9740</v>
      </c>
      <c r="E42" s="1891"/>
      <c r="F42" s="1869">
        <v>9740</v>
      </c>
      <c r="G42" s="1892"/>
      <c r="H42" s="1869">
        <v>0</v>
      </c>
      <c r="I42" s="1891"/>
      <c r="J42" s="1869">
        <v>0</v>
      </c>
      <c r="K42" s="1891"/>
      <c r="L42" s="1869">
        <v>0</v>
      </c>
      <c r="M42" s="1891"/>
      <c r="N42" s="1869">
        <v>0</v>
      </c>
      <c r="O42" s="1891"/>
      <c r="P42" s="1869">
        <v>9740</v>
      </c>
      <c r="Q42" s="20"/>
      <c r="R42" s="19"/>
    </row>
    <row r="43" spans="1:18" s="4" customFormat="1" ht="8.25" customHeight="1" x14ac:dyDescent="0.15">
      <c r="A43" s="2356" t="s">
        <v>67</v>
      </c>
      <c r="B43" s="2356"/>
      <c r="C43" s="2356"/>
      <c r="D43" s="1822">
        <v>38</v>
      </c>
      <c r="E43" s="1893"/>
      <c r="F43" s="1869">
        <v>38</v>
      </c>
      <c r="G43" s="1894"/>
      <c r="H43" s="1869">
        <v>0</v>
      </c>
      <c r="I43" s="1893"/>
      <c r="J43" s="1869">
        <v>0</v>
      </c>
      <c r="K43" s="1893"/>
      <c r="L43" s="1869">
        <v>0</v>
      </c>
      <c r="M43" s="1893"/>
      <c r="N43" s="1869">
        <v>0</v>
      </c>
      <c r="O43" s="1893"/>
      <c r="P43" s="1869">
        <v>38</v>
      </c>
      <c r="Q43" s="20"/>
      <c r="R43" s="19"/>
    </row>
    <row r="44" spans="1:18" s="4" customFormat="1" ht="8.25" customHeight="1" x14ac:dyDescent="0.15">
      <c r="A44" s="2311" t="s">
        <v>68</v>
      </c>
      <c r="B44" s="2311"/>
      <c r="C44" s="2311"/>
      <c r="D44" s="1822">
        <v>16618</v>
      </c>
      <c r="E44" s="1844"/>
      <c r="F44" s="1869">
        <v>16677</v>
      </c>
      <c r="G44" s="1895"/>
      <c r="H44" s="1869">
        <v>0</v>
      </c>
      <c r="I44" s="1844"/>
      <c r="J44" s="1869">
        <v>0</v>
      </c>
      <c r="K44" s="1844"/>
      <c r="L44" s="1869">
        <v>0</v>
      </c>
      <c r="M44" s="1844"/>
      <c r="N44" s="1869">
        <v>1857</v>
      </c>
      <c r="O44" s="1844"/>
      <c r="P44" s="1869">
        <v>14820</v>
      </c>
      <c r="Q44" s="18"/>
      <c r="R44" s="22"/>
    </row>
    <row r="45" spans="1:18" s="4" customFormat="1" ht="8.25" customHeight="1" x14ac:dyDescent="0.15">
      <c r="A45" s="29"/>
      <c r="B45" s="29"/>
      <c r="C45" s="29"/>
      <c r="D45" s="1827">
        <f>SUM(D41:D44)</f>
        <v>52291</v>
      </c>
      <c r="E45" s="1883"/>
      <c r="F45" s="1883">
        <f>SUM(F41:F44)</f>
        <v>52350</v>
      </c>
      <c r="G45" s="1884"/>
      <c r="H45" s="1883">
        <f>SUM(H41:H44)</f>
        <v>0</v>
      </c>
      <c r="I45" s="1883"/>
      <c r="J45" s="1883">
        <f>SUM(J41:J44)</f>
        <v>16199</v>
      </c>
      <c r="K45" s="1883"/>
      <c r="L45" s="1883">
        <f>SUM(L41:L44)</f>
        <v>0</v>
      </c>
      <c r="M45" s="1883"/>
      <c r="N45" s="1883">
        <f>SUM(N41:N44)</f>
        <v>25397</v>
      </c>
      <c r="O45" s="1883"/>
      <c r="P45" s="1883">
        <f>SUM(P41:P44)</f>
        <v>24598</v>
      </c>
      <c r="Q45" s="28"/>
      <c r="R45" s="24"/>
    </row>
    <row r="46" spans="1:18" s="4" customFormat="1" ht="8.25" customHeight="1" x14ac:dyDescent="0.15">
      <c r="A46" s="2359" t="s">
        <v>69</v>
      </c>
      <c r="B46" s="2359"/>
      <c r="C46" s="2359"/>
      <c r="D46" s="1827">
        <v>5620</v>
      </c>
      <c r="E46" s="1883"/>
      <c r="F46" s="1883">
        <v>5620</v>
      </c>
      <c r="G46" s="1884"/>
      <c r="H46" s="1883">
        <v>0</v>
      </c>
      <c r="I46" s="1883"/>
      <c r="J46" s="1883">
        <v>0</v>
      </c>
      <c r="K46" s="1883"/>
      <c r="L46" s="1883">
        <v>0</v>
      </c>
      <c r="M46" s="1883"/>
      <c r="N46" s="1883">
        <v>0</v>
      </c>
      <c r="O46" s="1883"/>
      <c r="P46" s="1883">
        <v>5620</v>
      </c>
      <c r="Q46" s="28"/>
      <c r="R46" s="24"/>
    </row>
    <row r="47" spans="1:18" s="4" customFormat="1" ht="8.25" customHeight="1" thickBot="1" x14ac:dyDescent="0.2">
      <c r="A47" s="2357" t="s">
        <v>70</v>
      </c>
      <c r="B47" s="2357"/>
      <c r="C47" s="2357"/>
      <c r="D47" s="1829">
        <f>SUM(D36:D39)+D46+D45</f>
        <v>604512</v>
      </c>
      <c r="E47" s="1896"/>
      <c r="F47" s="1896">
        <f>SUM(F36:F39)+F46+F45</f>
        <v>604571</v>
      </c>
      <c r="G47" s="1897"/>
      <c r="H47" s="1896">
        <f>SUM(H36:H39)+H46+H45</f>
        <v>0</v>
      </c>
      <c r="I47" s="1896"/>
      <c r="J47" s="1896">
        <f>SUM(J36:J39)+J46+J45</f>
        <v>68213</v>
      </c>
      <c r="K47" s="1896"/>
      <c r="L47" s="1896">
        <f>SUM(L36:L39)+L46+L45</f>
        <v>0</v>
      </c>
      <c r="M47" s="1896"/>
      <c r="N47" s="1896">
        <f>SUM(N36:N39)+N46+N45</f>
        <v>38697</v>
      </c>
      <c r="O47" s="1896" t="s">
        <v>71</v>
      </c>
      <c r="P47" s="1896">
        <f>SUM(P36:P39)+P46+P45</f>
        <v>511505</v>
      </c>
      <c r="Q47" s="30"/>
      <c r="R47" s="31"/>
    </row>
    <row r="48" spans="1:18" ht="4.5" customHeight="1" x14ac:dyDescent="0.2">
      <c r="A48" s="2360"/>
      <c r="B48" s="2360"/>
      <c r="C48" s="2360"/>
      <c r="D48" s="2360"/>
      <c r="E48" s="2360"/>
      <c r="F48" s="2360"/>
      <c r="G48" s="2360"/>
      <c r="H48" s="2360"/>
      <c r="I48" s="2360"/>
      <c r="J48" s="2360"/>
      <c r="K48" s="2360"/>
      <c r="L48" s="2360"/>
      <c r="M48" s="2360"/>
      <c r="N48" s="2360"/>
      <c r="O48" s="2360"/>
      <c r="P48" s="2360"/>
      <c r="Q48" s="32"/>
      <c r="R48" s="32"/>
    </row>
    <row r="49" spans="1:18" ht="8.25" customHeight="1" x14ac:dyDescent="0.2">
      <c r="A49" s="33" t="s">
        <v>72</v>
      </c>
      <c r="B49" s="2361" t="s">
        <v>73</v>
      </c>
      <c r="C49" s="2361"/>
      <c r="D49" s="2361"/>
      <c r="E49" s="2361"/>
      <c r="F49" s="2361"/>
      <c r="G49" s="2361"/>
      <c r="H49" s="2361"/>
      <c r="I49" s="2361"/>
      <c r="J49" s="2361"/>
      <c r="K49" s="2361"/>
      <c r="L49" s="2361"/>
      <c r="M49" s="2361"/>
      <c r="N49" s="2361"/>
      <c r="O49" s="2361"/>
      <c r="P49" s="2361"/>
      <c r="Q49" s="2361"/>
      <c r="R49" s="2361"/>
    </row>
    <row r="50" spans="1:18" ht="18.75" customHeight="1" x14ac:dyDescent="0.2">
      <c r="A50" s="35" t="s">
        <v>74</v>
      </c>
      <c r="B50" s="2352" t="s">
        <v>1243</v>
      </c>
      <c r="C50" s="2352"/>
      <c r="D50" s="2352"/>
      <c r="E50" s="2352"/>
      <c r="F50" s="2352"/>
      <c r="G50" s="2352"/>
      <c r="H50" s="2352"/>
      <c r="I50" s="2352"/>
      <c r="J50" s="2352"/>
      <c r="K50" s="2352"/>
      <c r="L50" s="2352"/>
      <c r="M50" s="2352"/>
      <c r="N50" s="2352"/>
      <c r="O50" s="2352"/>
      <c r="P50" s="2352"/>
      <c r="Q50" s="2352"/>
      <c r="R50" s="2352"/>
    </row>
    <row r="51" spans="1:18" ht="8.25" customHeight="1" x14ac:dyDescent="0.2">
      <c r="A51" s="33" t="s">
        <v>33</v>
      </c>
      <c r="B51" s="2353" t="s">
        <v>75</v>
      </c>
      <c r="C51" s="2354"/>
      <c r="D51" s="2354"/>
      <c r="E51" s="2354"/>
      <c r="F51" s="2354"/>
      <c r="G51" s="2354"/>
      <c r="H51" s="2354"/>
      <c r="I51" s="2354"/>
      <c r="J51" s="2354"/>
      <c r="K51" s="2354"/>
      <c r="L51" s="2354"/>
      <c r="M51" s="2354"/>
      <c r="N51" s="2354"/>
      <c r="O51" s="2354"/>
      <c r="P51" s="2354"/>
      <c r="Q51" s="2354"/>
      <c r="R51" s="2354"/>
    </row>
    <row r="52" spans="1:18" ht="18" customHeight="1" x14ac:dyDescent="0.2">
      <c r="A52" s="35" t="s">
        <v>39</v>
      </c>
      <c r="B52" s="2350" t="s">
        <v>76</v>
      </c>
      <c r="C52" s="2351"/>
      <c r="D52" s="2351"/>
      <c r="E52" s="2351"/>
      <c r="F52" s="2351"/>
      <c r="G52" s="2351"/>
      <c r="H52" s="2351"/>
      <c r="I52" s="2351"/>
      <c r="J52" s="2351"/>
      <c r="K52" s="2351"/>
      <c r="L52" s="2351"/>
      <c r="M52" s="2351"/>
      <c r="N52" s="2351"/>
      <c r="O52" s="2351"/>
      <c r="P52" s="2351"/>
      <c r="Q52" s="2351"/>
      <c r="R52" s="2351"/>
    </row>
    <row r="53" spans="1:18" ht="18" customHeight="1" x14ac:dyDescent="0.2">
      <c r="A53" s="35" t="s">
        <v>46</v>
      </c>
      <c r="B53" s="2350" t="s">
        <v>77</v>
      </c>
      <c r="C53" s="2351"/>
      <c r="D53" s="2351"/>
      <c r="E53" s="2351"/>
      <c r="F53" s="2351"/>
      <c r="G53" s="2351"/>
      <c r="H53" s="2351"/>
      <c r="I53" s="2351"/>
      <c r="J53" s="2351"/>
      <c r="K53" s="2351"/>
      <c r="L53" s="2351"/>
      <c r="M53" s="2351"/>
      <c r="N53" s="2351"/>
      <c r="O53" s="2351"/>
      <c r="P53" s="2351"/>
      <c r="Q53" s="2351"/>
      <c r="R53" s="2351"/>
    </row>
    <row r="54" spans="1:18" ht="8.25" customHeight="1" x14ac:dyDescent="0.2">
      <c r="A54" s="35" t="s">
        <v>49</v>
      </c>
      <c r="B54" s="2350" t="s">
        <v>78</v>
      </c>
      <c r="C54" s="2351"/>
      <c r="D54" s="2351"/>
      <c r="E54" s="2351"/>
      <c r="F54" s="2351"/>
      <c r="G54" s="2351"/>
      <c r="H54" s="2351"/>
      <c r="I54" s="2351"/>
      <c r="J54" s="2351"/>
      <c r="K54" s="2351"/>
      <c r="L54" s="2351"/>
      <c r="M54" s="2351"/>
      <c r="N54" s="2351"/>
      <c r="O54" s="2351"/>
      <c r="P54" s="2351"/>
      <c r="Q54" s="2351"/>
      <c r="R54" s="2351"/>
    </row>
    <row r="55" spans="1:18" ht="8.25" customHeight="1" x14ac:dyDescent="0.2">
      <c r="A55" s="35" t="s">
        <v>56</v>
      </c>
      <c r="B55" s="2352" t="s">
        <v>79</v>
      </c>
      <c r="C55" s="2352"/>
      <c r="D55" s="2352"/>
      <c r="E55" s="2352"/>
      <c r="F55" s="2352"/>
      <c r="G55" s="2352"/>
      <c r="H55" s="2352"/>
      <c r="I55" s="2352"/>
      <c r="J55" s="2352"/>
      <c r="K55" s="2352"/>
      <c r="L55" s="2352"/>
      <c r="M55" s="2352"/>
      <c r="N55" s="2352"/>
      <c r="O55" s="2352"/>
      <c r="P55" s="2352"/>
      <c r="Q55" s="2352"/>
      <c r="R55" s="2352"/>
    </row>
  </sheetData>
  <mergeCells count="72">
    <mergeCell ref="A1:R1"/>
    <mergeCell ref="A27:C27"/>
    <mergeCell ref="A26:C26"/>
    <mergeCell ref="A18:C18"/>
    <mergeCell ref="A19:C19"/>
    <mergeCell ref="A22:C22"/>
    <mergeCell ref="A23:C23"/>
    <mergeCell ref="A24:C24"/>
    <mergeCell ref="A25:C25"/>
    <mergeCell ref="A11:C11"/>
    <mergeCell ref="A4:C4"/>
    <mergeCell ref="A5:C5"/>
    <mergeCell ref="A6:C6"/>
    <mergeCell ref="A7:C7"/>
    <mergeCell ref="A8:C8"/>
    <mergeCell ref="A9:C9"/>
    <mergeCell ref="A12:C12"/>
    <mergeCell ref="A20:C20"/>
    <mergeCell ref="A21:C21"/>
    <mergeCell ref="A14:C14"/>
    <mergeCell ref="A15:C15"/>
    <mergeCell ref="A16:C16"/>
    <mergeCell ref="A13:C13"/>
    <mergeCell ref="A17:C17"/>
    <mergeCell ref="O11:P11"/>
    <mergeCell ref="I11:J11"/>
    <mergeCell ref="K11:L11"/>
    <mergeCell ref="E11:F11"/>
    <mergeCell ref="E8:F8"/>
    <mergeCell ref="E9:F9"/>
    <mergeCell ref="E10:F10"/>
    <mergeCell ref="I8:J8"/>
    <mergeCell ref="A3:C3"/>
    <mergeCell ref="A2:P2"/>
    <mergeCell ref="I9:J9"/>
    <mergeCell ref="I10:J10"/>
    <mergeCell ref="K10:L10"/>
    <mergeCell ref="E7:F7"/>
    <mergeCell ref="H5:Q5"/>
    <mergeCell ref="O9:P9"/>
    <mergeCell ref="O10:P10"/>
    <mergeCell ref="D3:R3"/>
    <mergeCell ref="O8:P8"/>
    <mergeCell ref="K9:L9"/>
    <mergeCell ref="O6:P6"/>
    <mergeCell ref="O7:P7"/>
    <mergeCell ref="A10:C10"/>
    <mergeCell ref="A39:C39"/>
    <mergeCell ref="A29:C29"/>
    <mergeCell ref="A30:C30"/>
    <mergeCell ref="A32:C32"/>
    <mergeCell ref="A33:C33"/>
    <mergeCell ref="A31:C31"/>
    <mergeCell ref="A38:C38"/>
    <mergeCell ref="A37:C37"/>
    <mergeCell ref="A34:C34"/>
    <mergeCell ref="A35:C35"/>
    <mergeCell ref="B53:R53"/>
    <mergeCell ref="B55:R55"/>
    <mergeCell ref="B51:R51"/>
    <mergeCell ref="A40:C40"/>
    <mergeCell ref="A43:C43"/>
    <mergeCell ref="A47:C47"/>
    <mergeCell ref="A41:C41"/>
    <mergeCell ref="A42:C42"/>
    <mergeCell ref="A44:C44"/>
    <mergeCell ref="A46:C46"/>
    <mergeCell ref="B54:R54"/>
    <mergeCell ref="B50:R50"/>
    <mergeCell ref="A48:P48"/>
    <mergeCell ref="B49:R49"/>
    <mergeCell ref="B52:R52"/>
  </mergeCells>
  <pageMargins left="0.5" right="0.5" top="0.5" bottom="0.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zoomScaleSheetLayoutView="100" workbookViewId="0">
      <selection activeCell="O41" sqref="O41"/>
    </sheetView>
  </sheetViews>
  <sheetFormatPr defaultColWidth="9.140625" defaultRowHeight="9.75" customHeight="1" x14ac:dyDescent="0.2"/>
  <cols>
    <col min="1" max="1" width="2.85546875" style="37" customWidth="1"/>
    <col min="2" max="2" width="2.140625" style="37" customWidth="1"/>
    <col min="3" max="3" width="73" style="37" customWidth="1"/>
    <col min="4" max="4" width="8.5703125" style="37" customWidth="1"/>
    <col min="5" max="6" width="1.7109375" style="37" customWidth="1"/>
    <col min="7" max="7" width="8.5703125" style="37" customWidth="1"/>
    <col min="8" max="9" width="1.7109375" style="37" customWidth="1"/>
    <col min="10" max="10" width="8.5703125" style="37" customWidth="1"/>
    <col min="11" max="11" width="1.7109375" style="37" customWidth="1"/>
    <col min="12" max="12" width="8.5703125" style="37" customWidth="1"/>
    <col min="13" max="14" width="1.7109375" style="37" customWidth="1"/>
    <col min="15" max="15" width="8.5703125" style="37" customWidth="1"/>
    <col min="16" max="16" width="1.28515625" style="37" customWidth="1"/>
    <col min="17" max="17" width="9.140625" style="37" customWidth="1"/>
    <col min="18" max="16384" width="9.140625" style="37"/>
  </cols>
  <sheetData>
    <row r="1" spans="1:16" ht="30.75" customHeight="1" x14ac:dyDescent="0.25">
      <c r="A1" s="2378" t="s">
        <v>80</v>
      </c>
      <c r="B1" s="2378"/>
      <c r="C1" s="2378"/>
      <c r="D1" s="2378"/>
      <c r="E1" s="2378"/>
      <c r="F1" s="2378"/>
      <c r="G1" s="2378"/>
      <c r="H1" s="2378"/>
      <c r="I1" s="2378"/>
      <c r="J1" s="2378"/>
      <c r="K1" s="2378"/>
      <c r="L1" s="2378"/>
      <c r="M1" s="2378"/>
      <c r="N1" s="2378"/>
      <c r="O1" s="2378"/>
      <c r="P1" s="1"/>
    </row>
    <row r="2" spans="1:16" ht="9" customHeight="1" x14ac:dyDescent="0.25">
      <c r="A2" s="2381"/>
      <c r="B2" s="2381"/>
      <c r="C2" s="2381"/>
      <c r="D2" s="2381"/>
      <c r="E2" s="2381"/>
      <c r="F2" s="2381"/>
      <c r="G2" s="2381"/>
      <c r="H2" s="2381"/>
      <c r="I2" s="2381"/>
      <c r="J2" s="2381"/>
      <c r="K2" s="2381"/>
      <c r="L2" s="2381"/>
      <c r="M2" s="2381"/>
      <c r="N2" s="2381"/>
      <c r="O2" s="2381"/>
      <c r="P2" s="38"/>
    </row>
    <row r="3" spans="1:16" ht="10.5" customHeight="1" x14ac:dyDescent="0.2">
      <c r="A3" s="2311" t="s">
        <v>1</v>
      </c>
      <c r="B3" s="2311"/>
      <c r="C3" s="2311"/>
      <c r="D3" s="2382" t="s">
        <v>1220</v>
      </c>
      <c r="E3" s="2383"/>
      <c r="F3" s="2383"/>
      <c r="G3" s="2383"/>
      <c r="H3" s="2383"/>
      <c r="I3" s="2383"/>
      <c r="J3" s="2383"/>
      <c r="K3" s="2383"/>
      <c r="L3" s="2383"/>
      <c r="M3" s="2383"/>
      <c r="N3" s="2383"/>
      <c r="O3" s="2383"/>
      <c r="P3" s="2384"/>
    </row>
    <row r="4" spans="1:16" ht="10.5" customHeight="1" x14ac:dyDescent="0.2">
      <c r="A4" s="39"/>
      <c r="B4" s="39"/>
      <c r="C4" s="39"/>
      <c r="D4" s="41" t="s">
        <v>3</v>
      </c>
      <c r="E4" s="41"/>
      <c r="F4" s="41"/>
      <c r="G4" s="41" t="s">
        <v>4</v>
      </c>
      <c r="H4" s="41"/>
      <c r="I4" s="41"/>
      <c r="J4" s="41" t="s">
        <v>5</v>
      </c>
      <c r="K4" s="41"/>
      <c r="L4" s="41" t="s">
        <v>6</v>
      </c>
      <c r="M4" s="41"/>
      <c r="N4" s="41"/>
      <c r="O4" s="41" t="s">
        <v>7</v>
      </c>
      <c r="P4" s="41"/>
    </row>
    <row r="5" spans="1:16" ht="10.5" customHeight="1" x14ac:dyDescent="0.2">
      <c r="A5" s="40"/>
      <c r="B5" s="40"/>
      <c r="C5" s="40"/>
      <c r="D5" s="42"/>
      <c r="E5" s="42"/>
      <c r="F5" s="43"/>
      <c r="G5" s="2385" t="s">
        <v>81</v>
      </c>
      <c r="H5" s="2385"/>
      <c r="I5" s="2385"/>
      <c r="J5" s="2385"/>
      <c r="K5" s="2385"/>
      <c r="L5" s="2385"/>
      <c r="M5" s="2385"/>
      <c r="N5" s="2385"/>
      <c r="O5" s="2385"/>
      <c r="P5" s="44"/>
    </row>
    <row r="6" spans="1:16" ht="10.5" customHeight="1" x14ac:dyDescent="0.2">
      <c r="A6" s="40"/>
      <c r="B6" s="40"/>
      <c r="C6" s="40"/>
      <c r="D6" s="45"/>
      <c r="E6" s="45"/>
      <c r="F6" s="46"/>
      <c r="G6" s="46"/>
      <c r="H6" s="46"/>
      <c r="I6" s="47"/>
      <c r="J6" s="47"/>
      <c r="K6" s="2386" t="s">
        <v>82</v>
      </c>
      <c r="L6" s="2386"/>
      <c r="M6" s="47"/>
      <c r="N6" s="47"/>
      <c r="O6" s="47"/>
      <c r="P6" s="45"/>
    </row>
    <row r="7" spans="1:16" ht="10.5" customHeight="1" x14ac:dyDescent="0.2">
      <c r="A7" s="40"/>
      <c r="B7" s="40"/>
      <c r="C7" s="40"/>
      <c r="D7" s="45"/>
      <c r="E7" s="45"/>
      <c r="F7" s="2387" t="s">
        <v>83</v>
      </c>
      <c r="G7" s="2387"/>
      <c r="H7" s="45"/>
      <c r="I7" s="2387" t="s">
        <v>84</v>
      </c>
      <c r="J7" s="2387"/>
      <c r="K7" s="2387" t="s">
        <v>25</v>
      </c>
      <c r="L7" s="2387"/>
      <c r="M7" s="45"/>
      <c r="N7" s="2387" t="s">
        <v>85</v>
      </c>
      <c r="O7" s="2387"/>
      <c r="P7" s="45"/>
    </row>
    <row r="8" spans="1:16" ht="10.5" customHeight="1" x14ac:dyDescent="0.2">
      <c r="A8" s="40"/>
      <c r="B8" s="40"/>
      <c r="C8" s="40"/>
      <c r="D8" s="45" t="s">
        <v>86</v>
      </c>
      <c r="E8" s="1592" t="s">
        <v>72</v>
      </c>
      <c r="F8" s="2387" t="s">
        <v>32</v>
      </c>
      <c r="G8" s="2387"/>
      <c r="H8" s="1592" t="s">
        <v>74</v>
      </c>
      <c r="I8" s="2387" t="s">
        <v>32</v>
      </c>
      <c r="J8" s="2387"/>
      <c r="K8" s="2387" t="s">
        <v>32</v>
      </c>
      <c r="L8" s="2387"/>
      <c r="M8" s="45"/>
      <c r="N8" s="2387" t="s">
        <v>32</v>
      </c>
      <c r="O8" s="2387"/>
      <c r="P8" s="45"/>
    </row>
    <row r="9" spans="1:16" ht="10.5" customHeight="1" x14ac:dyDescent="0.2">
      <c r="A9" s="50">
        <v>1</v>
      </c>
      <c r="B9" s="2388" t="s">
        <v>87</v>
      </c>
      <c r="C9" s="2388"/>
      <c r="D9" s="1898">
        <v>632070</v>
      </c>
      <c r="E9" s="1899"/>
      <c r="F9" s="1899"/>
      <c r="G9" s="1899">
        <v>495619</v>
      </c>
      <c r="H9" s="1900"/>
      <c r="I9" s="1900"/>
      <c r="J9" s="1899">
        <v>3451</v>
      </c>
      <c r="K9" s="1899"/>
      <c r="L9" s="1899">
        <v>85675</v>
      </c>
      <c r="M9" s="1899"/>
      <c r="N9" s="1899"/>
      <c r="O9" s="1899">
        <v>90875</v>
      </c>
      <c r="P9" s="52"/>
    </row>
    <row r="10" spans="1:16" ht="10.5" customHeight="1" x14ac:dyDescent="0.2">
      <c r="A10" s="53">
        <v>2</v>
      </c>
      <c r="B10" s="2389" t="s">
        <v>88</v>
      </c>
      <c r="C10" s="2389"/>
      <c r="D10" s="1901">
        <v>93066</v>
      </c>
      <c r="E10" s="1902"/>
      <c r="F10" s="1902"/>
      <c r="G10" s="1902">
        <v>0</v>
      </c>
      <c r="H10" s="1903"/>
      <c r="I10" s="1903"/>
      <c r="J10" s="1902">
        <v>0</v>
      </c>
      <c r="K10" s="1902"/>
      <c r="L10" s="1902">
        <v>68213</v>
      </c>
      <c r="M10" s="1902"/>
      <c r="N10" s="1902"/>
      <c r="O10" s="1902">
        <v>38697</v>
      </c>
      <c r="P10" s="54"/>
    </row>
    <row r="11" spans="1:16" ht="10.5" customHeight="1" x14ac:dyDescent="0.2">
      <c r="A11" s="55">
        <v>3</v>
      </c>
      <c r="B11" s="2390" t="s">
        <v>89</v>
      </c>
      <c r="C11" s="2390"/>
      <c r="D11" s="1852">
        <f>D9-D10</f>
        <v>539004</v>
      </c>
      <c r="E11" s="56"/>
      <c r="F11" s="56"/>
      <c r="G11" s="56">
        <f>G9-G10</f>
        <v>495619</v>
      </c>
      <c r="H11" s="57"/>
      <c r="I11" s="56"/>
      <c r="J11" s="56">
        <f>J9-J10</f>
        <v>3451</v>
      </c>
      <c r="K11" s="56"/>
      <c r="L11" s="56">
        <f>L9-L10</f>
        <v>17462</v>
      </c>
      <c r="M11" s="56"/>
      <c r="N11" s="56"/>
      <c r="O11" s="56">
        <f>O9-O10</f>
        <v>52178</v>
      </c>
      <c r="P11" s="59"/>
    </row>
    <row r="12" spans="1:16" ht="10.5" customHeight="1" x14ac:dyDescent="0.2">
      <c r="A12" s="60">
        <v>4</v>
      </c>
      <c r="B12" s="2391" t="s">
        <v>1199</v>
      </c>
      <c r="C12" s="2391"/>
      <c r="D12" s="1904">
        <f>SUM(G12:O12)</f>
        <v>280136</v>
      </c>
      <c r="E12" s="1905"/>
      <c r="F12" s="1905"/>
      <c r="G12" s="1905">
        <v>209131</v>
      </c>
      <c r="H12" s="1906"/>
      <c r="I12" s="1906"/>
      <c r="J12" s="1905">
        <v>11086</v>
      </c>
      <c r="K12" s="1905"/>
      <c r="L12" s="1905">
        <v>59919</v>
      </c>
      <c r="M12" s="1905"/>
      <c r="N12" s="1905"/>
      <c r="O12" s="1905">
        <v>0</v>
      </c>
      <c r="P12" s="59"/>
    </row>
    <row r="13" spans="1:16" ht="10.5" customHeight="1" x14ac:dyDescent="0.2">
      <c r="A13" s="61">
        <v>5</v>
      </c>
      <c r="B13" s="2392" t="s">
        <v>90</v>
      </c>
      <c r="C13" s="2392"/>
      <c r="D13" s="1904">
        <f t="shared" ref="D13:D20" si="0">SUM(G13:O13)</f>
        <v>81</v>
      </c>
      <c r="E13" s="1905"/>
      <c r="F13" s="1905"/>
      <c r="G13" s="1905">
        <v>81</v>
      </c>
      <c r="H13" s="1907" t="s">
        <v>39</v>
      </c>
      <c r="I13" s="1906"/>
      <c r="J13" s="1905">
        <v>0</v>
      </c>
      <c r="K13" s="1905"/>
      <c r="L13" s="1905">
        <v>0</v>
      </c>
      <c r="M13" s="1905"/>
      <c r="N13" s="1905"/>
      <c r="O13" s="1905">
        <v>0</v>
      </c>
      <c r="P13" s="62"/>
    </row>
    <row r="14" spans="1:16" ht="10.5" customHeight="1" x14ac:dyDescent="0.2">
      <c r="A14" s="63">
        <v>6</v>
      </c>
      <c r="B14" s="2393" t="s">
        <v>1198</v>
      </c>
      <c r="C14" s="2393"/>
      <c r="D14" s="1904">
        <f t="shared" si="0"/>
        <v>4354</v>
      </c>
      <c r="E14" s="1905"/>
      <c r="F14" s="1905"/>
      <c r="G14" s="1905">
        <v>0</v>
      </c>
      <c r="H14" s="1906"/>
      <c r="I14" s="1906"/>
      <c r="J14" s="1905">
        <v>0</v>
      </c>
      <c r="K14" s="1905"/>
      <c r="L14" s="1905">
        <v>4354</v>
      </c>
      <c r="M14" s="1905"/>
      <c r="N14" s="1905"/>
      <c r="O14" s="1905">
        <v>0</v>
      </c>
      <c r="P14" s="59"/>
    </row>
    <row r="15" spans="1:16" ht="10.5" customHeight="1" x14ac:dyDescent="0.2">
      <c r="A15" s="64">
        <v>7</v>
      </c>
      <c r="B15" s="2394" t="s">
        <v>1197</v>
      </c>
      <c r="C15" s="2394"/>
      <c r="D15" s="1904">
        <f t="shared" si="0"/>
        <v>1530</v>
      </c>
      <c r="E15" s="1905"/>
      <c r="F15" s="1905"/>
      <c r="G15" s="1905">
        <v>1530</v>
      </c>
      <c r="H15" s="1906"/>
      <c r="I15" s="1906"/>
      <c r="J15" s="1905">
        <v>0</v>
      </c>
      <c r="K15" s="1905"/>
      <c r="L15" s="1905">
        <v>0</v>
      </c>
      <c r="M15" s="1905"/>
      <c r="N15" s="1905"/>
      <c r="O15" s="1905">
        <v>0</v>
      </c>
      <c r="P15" s="59"/>
    </row>
    <row r="16" spans="1:16" ht="10.5" customHeight="1" x14ac:dyDescent="0.2">
      <c r="A16" s="65">
        <v>8</v>
      </c>
      <c r="B16" s="2395" t="s">
        <v>91</v>
      </c>
      <c r="C16" s="2395"/>
      <c r="D16" s="1904">
        <f t="shared" si="0"/>
        <v>0</v>
      </c>
      <c r="E16" s="1905"/>
      <c r="F16" s="1905"/>
      <c r="G16" s="1905">
        <v>0</v>
      </c>
      <c r="H16" s="1906"/>
      <c r="I16" s="1906"/>
      <c r="J16" s="1905">
        <v>0</v>
      </c>
      <c r="K16" s="1905"/>
      <c r="L16" s="1905">
        <v>0</v>
      </c>
      <c r="M16" s="1905"/>
      <c r="N16" s="1905"/>
      <c r="O16" s="1905">
        <v>0</v>
      </c>
      <c r="P16" s="59"/>
    </row>
    <row r="17" spans="1:16" ht="10.5" customHeight="1" x14ac:dyDescent="0.2">
      <c r="A17" s="66">
        <v>9</v>
      </c>
      <c r="B17" s="2396" t="s">
        <v>1196</v>
      </c>
      <c r="C17" s="2396"/>
      <c r="D17" s="1904">
        <f t="shared" si="0"/>
        <v>104028</v>
      </c>
      <c r="E17" s="1905"/>
      <c r="F17" s="1905"/>
      <c r="G17" s="1905">
        <v>0</v>
      </c>
      <c r="H17" s="1906"/>
      <c r="I17" s="1906"/>
      <c r="J17" s="1905">
        <v>0</v>
      </c>
      <c r="K17" s="1905"/>
      <c r="L17" s="1905">
        <v>104028</v>
      </c>
      <c r="M17" s="1905"/>
      <c r="N17" s="1905"/>
      <c r="O17" s="1905">
        <v>0</v>
      </c>
      <c r="P17" s="59"/>
    </row>
    <row r="18" spans="1:16" ht="10.5" customHeight="1" x14ac:dyDescent="0.2">
      <c r="A18" s="67">
        <v>10</v>
      </c>
      <c r="B18" s="2396" t="s">
        <v>92</v>
      </c>
      <c r="C18" s="2396"/>
      <c r="D18" s="1904">
        <f t="shared" si="0"/>
        <v>24892</v>
      </c>
      <c r="E18" s="1905"/>
      <c r="F18" s="1905"/>
      <c r="G18" s="1905">
        <v>0</v>
      </c>
      <c r="H18" s="1906"/>
      <c r="I18" s="1906"/>
      <c r="J18" s="1905">
        <v>0</v>
      </c>
      <c r="K18" s="1905"/>
      <c r="L18" s="1905">
        <v>24892</v>
      </c>
      <c r="M18" s="1905"/>
      <c r="N18" s="1905"/>
      <c r="O18" s="1905">
        <v>0</v>
      </c>
      <c r="P18" s="59"/>
    </row>
    <row r="19" spans="1:16" ht="10.5" customHeight="1" x14ac:dyDescent="0.2">
      <c r="A19" s="68"/>
      <c r="B19" s="2396" t="s">
        <v>93</v>
      </c>
      <c r="C19" s="2396"/>
      <c r="D19" s="1904">
        <f t="shared" si="0"/>
        <v>0</v>
      </c>
      <c r="E19" s="1905"/>
      <c r="F19" s="1905"/>
      <c r="G19" s="1905">
        <v>0</v>
      </c>
      <c r="H19" s="1906"/>
      <c r="I19" s="1906"/>
      <c r="J19" s="1905">
        <v>0</v>
      </c>
      <c r="K19" s="1905"/>
      <c r="L19" s="1905">
        <v>0</v>
      </c>
      <c r="M19" s="1905"/>
      <c r="N19" s="1905"/>
      <c r="O19" s="1905">
        <v>0</v>
      </c>
      <c r="P19" s="59"/>
    </row>
    <row r="20" spans="1:16" ht="10.5" customHeight="1" x14ac:dyDescent="0.2">
      <c r="A20" s="68">
        <v>11</v>
      </c>
      <c r="B20" s="2396" t="s">
        <v>1195</v>
      </c>
      <c r="C20" s="2396"/>
      <c r="D20" s="1904">
        <f t="shared" si="0"/>
        <v>-160698</v>
      </c>
      <c r="E20" s="1905"/>
      <c r="F20" s="1905"/>
      <c r="G20" s="1905">
        <v>0</v>
      </c>
      <c r="H20" s="1906"/>
      <c r="I20" s="1906"/>
      <c r="J20" s="1905">
        <v>0</v>
      </c>
      <c r="K20" s="1905"/>
      <c r="L20" s="1905">
        <v>-160698</v>
      </c>
      <c r="M20" s="1905"/>
      <c r="N20" s="1905"/>
      <c r="O20" s="1905">
        <v>0</v>
      </c>
      <c r="P20" s="59"/>
    </row>
    <row r="21" spans="1:16" ht="10.5" customHeight="1" x14ac:dyDescent="0.2">
      <c r="A21" s="69">
        <v>12</v>
      </c>
      <c r="B21" s="2397" t="s">
        <v>1194</v>
      </c>
      <c r="C21" s="2397"/>
      <c r="D21" s="1908">
        <f>SUM(G21:O21)</f>
        <v>-51987</v>
      </c>
      <c r="E21" s="56"/>
      <c r="F21" s="56"/>
      <c r="G21" s="1909">
        <v>0</v>
      </c>
      <c r="H21" s="57"/>
      <c r="I21" s="57"/>
      <c r="J21" s="1909">
        <v>0</v>
      </c>
      <c r="K21" s="56"/>
      <c r="L21" s="1909">
        <v>0</v>
      </c>
      <c r="M21" s="56"/>
      <c r="N21" s="56"/>
      <c r="O21" s="1909">
        <f>-(O11-O22)</f>
        <v>-51987</v>
      </c>
      <c r="P21" s="54"/>
    </row>
    <row r="22" spans="1:16" ht="10.5" customHeight="1" thickBot="1" x14ac:dyDescent="0.25">
      <c r="A22" s="70">
        <v>13</v>
      </c>
      <c r="B22" s="2398" t="s">
        <v>94</v>
      </c>
      <c r="C22" s="2398"/>
      <c r="D22" s="1853">
        <f>SUM(D11:D21)</f>
        <v>741340</v>
      </c>
      <c r="E22" s="72"/>
      <c r="F22" s="72"/>
      <c r="G22" s="72">
        <f>SUM(G11:G21)</f>
        <v>706361</v>
      </c>
      <c r="H22" s="1910"/>
      <c r="I22" s="1910"/>
      <c r="J22" s="72">
        <f>SUM(J11:J21)</f>
        <v>14537</v>
      </c>
      <c r="K22" s="72"/>
      <c r="L22" s="72">
        <f>SUM(L11:L21)</f>
        <v>49957</v>
      </c>
      <c r="M22" s="72"/>
      <c r="N22" s="72"/>
      <c r="O22" s="72">
        <v>191</v>
      </c>
      <c r="P22" s="73"/>
    </row>
    <row r="23" spans="1:16" ht="3.75" customHeight="1" x14ac:dyDescent="0.2">
      <c r="A23" s="1591"/>
      <c r="B23" s="1591"/>
      <c r="C23" s="1591"/>
      <c r="D23" s="1591"/>
      <c r="E23" s="1591"/>
      <c r="F23" s="1591"/>
      <c r="G23" s="1591"/>
      <c r="H23" s="1591"/>
      <c r="I23" s="1591"/>
      <c r="J23" s="1591"/>
      <c r="K23" s="1591"/>
      <c r="L23" s="1591"/>
      <c r="M23" s="1591"/>
      <c r="N23" s="1591"/>
      <c r="O23" s="1591"/>
      <c r="P23" s="1591"/>
    </row>
    <row r="24" spans="1:16" ht="9" customHeight="1" x14ac:dyDescent="0.2">
      <c r="A24" s="75" t="s">
        <v>72</v>
      </c>
      <c r="B24" s="2361" t="s">
        <v>96</v>
      </c>
      <c r="C24" s="2361"/>
      <c r="D24" s="2361"/>
      <c r="E24" s="2361"/>
      <c r="F24" s="2361"/>
      <c r="G24" s="2361"/>
      <c r="H24" s="2361"/>
      <c r="I24" s="2361"/>
      <c r="J24" s="2361"/>
      <c r="K24" s="2361"/>
      <c r="L24" s="2361"/>
      <c r="M24" s="2361"/>
      <c r="N24" s="2361"/>
      <c r="O24" s="2361"/>
      <c r="P24" s="76"/>
    </row>
    <row r="25" spans="1:16" ht="9" customHeight="1" x14ac:dyDescent="0.2">
      <c r="A25" s="75" t="s">
        <v>74</v>
      </c>
      <c r="B25" s="2361" t="s">
        <v>1271</v>
      </c>
      <c r="C25" s="2361"/>
      <c r="D25" s="2361"/>
      <c r="E25" s="2361"/>
      <c r="F25" s="2361"/>
      <c r="G25" s="2361"/>
      <c r="H25" s="2361"/>
      <c r="I25" s="2361"/>
      <c r="J25" s="2361"/>
      <c r="K25" s="2361"/>
      <c r="L25" s="2361"/>
      <c r="M25" s="2361"/>
      <c r="N25" s="2361"/>
      <c r="O25" s="2361"/>
      <c r="P25" s="76"/>
    </row>
    <row r="26" spans="1:16" ht="9" customHeight="1" x14ac:dyDescent="0.2">
      <c r="A26" s="75" t="s">
        <v>33</v>
      </c>
      <c r="B26" s="2361" t="s">
        <v>97</v>
      </c>
      <c r="C26" s="2361"/>
      <c r="D26" s="2361"/>
      <c r="E26" s="2361"/>
      <c r="F26" s="2361"/>
      <c r="G26" s="2361"/>
      <c r="H26" s="2361"/>
      <c r="I26" s="2361"/>
      <c r="J26" s="2361"/>
      <c r="K26" s="2361"/>
      <c r="L26" s="2361"/>
      <c r="M26" s="2361"/>
      <c r="N26" s="2361"/>
      <c r="O26" s="2361"/>
      <c r="P26" s="34"/>
    </row>
    <row r="27" spans="1:16" ht="9" customHeight="1" x14ac:dyDescent="0.2">
      <c r="A27" s="75" t="s">
        <v>39</v>
      </c>
      <c r="B27" s="2352" t="s">
        <v>98</v>
      </c>
      <c r="C27" s="2352"/>
      <c r="D27" s="2352"/>
      <c r="E27" s="2352"/>
      <c r="F27" s="2352"/>
      <c r="G27" s="2352"/>
      <c r="H27" s="2352"/>
      <c r="I27" s="2352"/>
      <c r="J27" s="2352"/>
      <c r="K27" s="2352"/>
      <c r="L27" s="2352"/>
      <c r="M27" s="2352"/>
      <c r="N27" s="2352"/>
      <c r="O27" s="2352"/>
      <c r="P27" s="77"/>
    </row>
    <row r="28" spans="1:16" ht="18.75" customHeight="1" x14ac:dyDescent="0.2">
      <c r="A28" s="75" t="s">
        <v>46</v>
      </c>
      <c r="B28" s="2352" t="s">
        <v>99</v>
      </c>
      <c r="C28" s="2352"/>
      <c r="D28" s="2352"/>
      <c r="E28" s="2352"/>
      <c r="F28" s="2352"/>
      <c r="G28" s="2352"/>
      <c r="H28" s="2352"/>
      <c r="I28" s="2352"/>
      <c r="J28" s="2352"/>
      <c r="K28" s="2352"/>
      <c r="L28" s="2352"/>
      <c r="M28" s="2352"/>
      <c r="N28" s="2352"/>
      <c r="O28" s="2352"/>
      <c r="P28" s="77"/>
    </row>
    <row r="29" spans="1:16" ht="18.75" customHeight="1" x14ac:dyDescent="0.2">
      <c r="A29" s="75" t="s">
        <v>49</v>
      </c>
      <c r="B29" s="2352" t="s">
        <v>100</v>
      </c>
      <c r="C29" s="2352"/>
      <c r="D29" s="2352"/>
      <c r="E29" s="2352"/>
      <c r="F29" s="2352"/>
      <c r="G29" s="2352"/>
      <c r="H29" s="2352"/>
      <c r="I29" s="2352"/>
      <c r="J29" s="2352"/>
      <c r="K29" s="2352"/>
      <c r="L29" s="2352"/>
      <c r="M29" s="2352"/>
      <c r="N29" s="2352"/>
      <c r="O29" s="2352"/>
      <c r="P29" s="77"/>
    </row>
    <row r="30" spans="1:16" s="78" customFormat="1" ht="18.75" customHeight="1" x14ac:dyDescent="0.2">
      <c r="A30" s="79" t="s">
        <v>56</v>
      </c>
      <c r="B30" s="2352" t="s">
        <v>1238</v>
      </c>
      <c r="C30" s="2352"/>
      <c r="D30" s="2352"/>
      <c r="E30" s="2352"/>
      <c r="F30" s="2352"/>
      <c r="G30" s="2352"/>
      <c r="H30" s="2352"/>
      <c r="I30" s="2352"/>
      <c r="J30" s="2352"/>
      <c r="K30" s="2352"/>
      <c r="L30" s="2352"/>
      <c r="M30" s="2352"/>
      <c r="N30" s="2352"/>
      <c r="O30" s="2352"/>
      <c r="P30" s="80"/>
    </row>
    <row r="31" spans="1:16" ht="9" customHeight="1" x14ac:dyDescent="0.2">
      <c r="A31" s="75" t="s">
        <v>101</v>
      </c>
      <c r="B31" s="2361" t="s">
        <v>102</v>
      </c>
      <c r="C31" s="2361"/>
      <c r="D31" s="2361"/>
      <c r="E31" s="2361"/>
      <c r="F31" s="2361"/>
      <c r="G31" s="2361"/>
      <c r="H31" s="2361"/>
      <c r="I31" s="2361"/>
      <c r="J31" s="2361"/>
      <c r="K31" s="2361"/>
      <c r="L31" s="2361"/>
      <c r="M31" s="2361"/>
      <c r="N31" s="2361"/>
      <c r="O31" s="2361"/>
      <c r="P31" s="76"/>
    </row>
    <row r="32" spans="1:16" ht="18.75" customHeight="1" x14ac:dyDescent="0.2">
      <c r="A32" s="75" t="s">
        <v>103</v>
      </c>
      <c r="B32" s="2352" t="s">
        <v>104</v>
      </c>
      <c r="C32" s="2352"/>
      <c r="D32" s="2352"/>
      <c r="E32" s="2352"/>
      <c r="F32" s="2352"/>
      <c r="G32" s="2352"/>
      <c r="H32" s="2352"/>
      <c r="I32" s="2352"/>
      <c r="J32" s="2352"/>
      <c r="K32" s="2352"/>
      <c r="L32" s="2352"/>
      <c r="M32" s="2352"/>
      <c r="N32" s="2352"/>
      <c r="O32" s="2352"/>
      <c r="P32" s="76"/>
    </row>
  </sheetData>
  <mergeCells count="37">
    <mergeCell ref="B18:C18"/>
    <mergeCell ref="B19:C19"/>
    <mergeCell ref="B20:C20"/>
    <mergeCell ref="B21:C21"/>
    <mergeCell ref="B22:C22"/>
    <mergeCell ref="B13:C13"/>
    <mergeCell ref="B14:C14"/>
    <mergeCell ref="B15:C15"/>
    <mergeCell ref="B16:C16"/>
    <mergeCell ref="B17:C17"/>
    <mergeCell ref="N8:O8"/>
    <mergeCell ref="B9:C9"/>
    <mergeCell ref="B10:C10"/>
    <mergeCell ref="B11:C11"/>
    <mergeCell ref="B12:C12"/>
    <mergeCell ref="K8:L8"/>
    <mergeCell ref="B24:O24"/>
    <mergeCell ref="B26:O26"/>
    <mergeCell ref="B28:O28"/>
    <mergeCell ref="B29:O29"/>
    <mergeCell ref="B30:O30"/>
    <mergeCell ref="B31:O31"/>
    <mergeCell ref="B25:O25"/>
    <mergeCell ref="B27:O27"/>
    <mergeCell ref="B32:O32"/>
    <mergeCell ref="A1:O1"/>
    <mergeCell ref="A2:O2"/>
    <mergeCell ref="A3:C3"/>
    <mergeCell ref="D3:P3"/>
    <mergeCell ref="G5:O5"/>
    <mergeCell ref="K6:L6"/>
    <mergeCell ref="F7:G7"/>
    <mergeCell ref="I7:J7"/>
    <mergeCell ref="K7:L7"/>
    <mergeCell ref="N7:O7"/>
    <mergeCell ref="F8:G8"/>
    <mergeCell ref="I8:J8"/>
  </mergeCells>
  <pageMargins left="0.5" right="0.5" top="0.5" bottom="0.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62</vt:i4>
      </vt:variant>
      <vt:variant>
        <vt:lpstr>Named Ranges</vt:lpstr>
      </vt:variant>
      <vt:variant>
        <vt:i4>77</vt:i4>
      </vt:variant>
    </vt:vector>
  </HeadingPairs>
  <TitlesOfParts>
    <vt:vector size="139" baseType="lpstr">
      <vt:lpstr>COV</vt:lpstr>
      <vt:lpstr>Pillar 3 TOC</vt:lpstr>
      <vt:lpstr>Pillar 3 Index</vt:lpstr>
      <vt:lpstr>Pillar 3 Index (Continued)</vt:lpstr>
      <vt:lpstr>KM2 - CQ, PQ</vt:lpstr>
      <vt:lpstr>OV1 - CQ, PQ, PQ2</vt:lpstr>
      <vt:lpstr>Changes in RWA</vt:lpstr>
      <vt:lpstr>LI1_CQ</vt:lpstr>
      <vt:lpstr>LI2 - CQ</vt:lpstr>
      <vt:lpstr>CC1_CQ</vt:lpstr>
      <vt:lpstr>CC1_CQ_Cont</vt:lpstr>
      <vt:lpstr>CC2_CQ</vt:lpstr>
      <vt:lpstr>CC2_CQ_Cont</vt:lpstr>
      <vt:lpstr>Chgs in Reg Cap</vt:lpstr>
      <vt:lpstr>TLAC1 - CQ, PQ</vt:lpstr>
      <vt:lpstr>TLAC3 - CQ, PQ</vt:lpstr>
      <vt:lpstr>LR1 &amp; LR2</vt:lpstr>
      <vt:lpstr>CR1 - CQ, PQ1, PQ2</vt:lpstr>
      <vt:lpstr>CR2 - CQ, PQ1, PQ2</vt:lpstr>
      <vt:lpstr>CR3 - CQ, PQ1, PQ2</vt:lpstr>
      <vt:lpstr>CR4 - CQ, PQ1</vt:lpstr>
      <vt:lpstr>CR4 - PQ2</vt:lpstr>
      <vt:lpstr>CR5 - CQ, PQ1</vt:lpstr>
      <vt:lpstr>CR5 - PQ2</vt:lpstr>
      <vt:lpstr>CR6_B&amp;G</vt:lpstr>
      <vt:lpstr>CR6_Retail</vt:lpstr>
      <vt:lpstr>CR6_B&amp;G - PQ1</vt:lpstr>
      <vt:lpstr>CR6_Retail - PQ1</vt:lpstr>
      <vt:lpstr>CR6_B&amp;G - PQ2</vt:lpstr>
      <vt:lpstr>CR6_Retail - PQ2</vt:lpstr>
      <vt:lpstr>CR6_B&amp;G - PQ3</vt:lpstr>
      <vt:lpstr>CR6_Retail - PQ3</vt:lpstr>
      <vt:lpstr>CR10 - CQ, PQ1, PQ2</vt:lpstr>
      <vt:lpstr>CR10 - PQ3</vt:lpstr>
      <vt:lpstr>CCR1 - CQ, PQ1, PQ2</vt:lpstr>
      <vt:lpstr>CCR2 - CQ, PQ1, PQ2</vt:lpstr>
      <vt:lpstr>CCR3 - CQ, PQ1, PQ2</vt:lpstr>
      <vt:lpstr>CCR3 - PQ3</vt:lpstr>
      <vt:lpstr>CCR4</vt:lpstr>
      <vt:lpstr>CCR4 - PQ1</vt:lpstr>
      <vt:lpstr>CCR4 - PQ2</vt:lpstr>
      <vt:lpstr>CCR4 - PQ3</vt:lpstr>
      <vt:lpstr>CCR5 - CQ, PQ1, PQ2</vt:lpstr>
      <vt:lpstr>CCR5 - PQ3</vt:lpstr>
      <vt:lpstr>CCR6 - CQ, PQ1, PQ2</vt:lpstr>
      <vt:lpstr>CCR8 - CQ, PQ1, PQ2</vt:lpstr>
      <vt:lpstr>SEC1 - CQ, PQ1, PQ2</vt:lpstr>
      <vt:lpstr>SEC1 - PQ3</vt:lpstr>
      <vt:lpstr>SEC2 - CQ, PQ1, PQ2</vt:lpstr>
      <vt:lpstr>SEC2 - PQ3</vt:lpstr>
      <vt:lpstr>SEC3 - CQ, PQ1</vt:lpstr>
      <vt:lpstr>SEC3 - PQ2</vt:lpstr>
      <vt:lpstr>SEC4 - CQ, PQ1</vt:lpstr>
      <vt:lpstr>SEC4 - PQ2</vt:lpstr>
      <vt:lpstr>CR Exposure (EAD)</vt:lpstr>
      <vt:lpstr>CR Exposure - Geographic</vt:lpstr>
      <vt:lpstr>CR Exposure - Maturity</vt:lpstr>
      <vt:lpstr>CR Associated with Derivatives</vt:lpstr>
      <vt:lpstr>AIRB - Loss Experience</vt:lpstr>
      <vt:lpstr>AIRB - Backtesting</vt:lpstr>
      <vt:lpstr>Glossary - 1 column</vt:lpstr>
      <vt:lpstr>Glossary - 1 column contd</vt:lpstr>
      <vt:lpstr>Basel3_all1</vt:lpstr>
      <vt:lpstr>Basel3_all2</vt:lpstr>
      <vt:lpstr>CCR_1</vt:lpstr>
      <vt:lpstr>CCR_2</vt:lpstr>
      <vt:lpstr>'CCR3 - PQ3'!CCR_3</vt:lpstr>
      <vt:lpstr>CCR_3</vt:lpstr>
      <vt:lpstr>CCR_4</vt:lpstr>
      <vt:lpstr>CCR_4a</vt:lpstr>
      <vt:lpstr>'CCR4 - PQ3'!CCR_4b</vt:lpstr>
      <vt:lpstr>CCR_4b</vt:lpstr>
      <vt:lpstr>'CCR5 - PQ3'!CCR_5</vt:lpstr>
      <vt:lpstr>CCR_5</vt:lpstr>
      <vt:lpstr>CCR_6</vt:lpstr>
      <vt:lpstr>CCR_8</vt:lpstr>
      <vt:lpstr>CE_GEO</vt:lpstr>
      <vt:lpstr>CE_MAT</vt:lpstr>
      <vt:lpstr>chg_regcap_b3</vt:lpstr>
      <vt:lpstr>CR_1</vt:lpstr>
      <vt:lpstr>'CR10 - PQ3'!CR_10</vt:lpstr>
      <vt:lpstr>CR_10</vt:lpstr>
      <vt:lpstr>CR_2</vt:lpstr>
      <vt:lpstr>CR_3</vt:lpstr>
      <vt:lpstr>CR_4</vt:lpstr>
      <vt:lpstr>CR_4B</vt:lpstr>
      <vt:lpstr>CR_5</vt:lpstr>
      <vt:lpstr>CR_5B</vt:lpstr>
      <vt:lpstr>CR_6</vt:lpstr>
      <vt:lpstr>CR_6a</vt:lpstr>
      <vt:lpstr>'CR6_B&amp;G - PQ3'!CR_6a2</vt:lpstr>
      <vt:lpstr>CR_6a2</vt:lpstr>
      <vt:lpstr>CR_6B</vt:lpstr>
      <vt:lpstr>CR_6B1</vt:lpstr>
      <vt:lpstr>'CR6_Retail - PQ3'!CR_6B2</vt:lpstr>
      <vt:lpstr>CR_6B2</vt:lpstr>
      <vt:lpstr>CRD</vt:lpstr>
      <vt:lpstr>CRE_Loss</vt:lpstr>
      <vt:lpstr>CRE_Loss_Back</vt:lpstr>
      <vt:lpstr>GCE</vt:lpstr>
      <vt:lpstr>KM_2</vt:lpstr>
      <vt:lpstr>Lev_Ratio</vt:lpstr>
      <vt:lpstr>LI_1</vt:lpstr>
      <vt:lpstr>LI_2</vt:lpstr>
      <vt:lpstr>OV_1</vt:lpstr>
      <vt:lpstr>'AIRB - Backtesting'!Print_Area</vt:lpstr>
      <vt:lpstr>'AIRB - Loss Experience'!Print_Area</vt:lpstr>
      <vt:lpstr>CC1_CQ!Print_Area</vt:lpstr>
      <vt:lpstr>CC1_CQ_Cont!Print_Area</vt:lpstr>
      <vt:lpstr>CC2_CQ!Print_Area</vt:lpstr>
      <vt:lpstr>CC2_CQ_Cont!Print_Area</vt:lpstr>
      <vt:lpstr>'Changes in RWA'!Print_Area</vt:lpstr>
      <vt:lpstr>'Chgs in Reg Cap'!Print_Area</vt:lpstr>
      <vt:lpstr>'CR Associated with Derivatives'!Print_Area</vt:lpstr>
      <vt:lpstr>'CR Exposure - Geographic'!Print_Area</vt:lpstr>
      <vt:lpstr>'CR Exposure - Maturity'!Print_Area</vt:lpstr>
      <vt:lpstr>'CR Exposure (EAD)'!Print_Area</vt:lpstr>
      <vt:lpstr>'CR10 - CQ, PQ1, PQ2'!Print_Area</vt:lpstr>
      <vt:lpstr>'CR10 - PQ3'!Print_Area</vt:lpstr>
      <vt:lpstr>'Glossary - 1 column'!Print_Area</vt:lpstr>
      <vt:lpstr>'Glossary - 1 column contd'!Print_Area</vt:lpstr>
      <vt:lpstr>'KM2 - CQ, PQ'!Print_Area</vt:lpstr>
      <vt:lpstr>'LR1 &amp; LR2'!Print_Area</vt:lpstr>
      <vt:lpstr>'Pillar 3 Index'!Print_Area</vt:lpstr>
      <vt:lpstr>'Pillar 3 Index (Continued)'!Print_Area</vt:lpstr>
      <vt:lpstr>'Pillar 3 TOC'!Print_Area</vt:lpstr>
      <vt:lpstr>rec_cap_bs1</vt:lpstr>
      <vt:lpstr>rec_cap_bs2</vt:lpstr>
      <vt:lpstr>rwaflowB</vt:lpstr>
      <vt:lpstr>'SEC1 - PQ3'!SEC_1</vt:lpstr>
      <vt:lpstr>SEC_1</vt:lpstr>
      <vt:lpstr>'SEC2 - PQ3'!SEC_2</vt:lpstr>
      <vt:lpstr>SEC_2</vt:lpstr>
      <vt:lpstr>SEC_3</vt:lpstr>
      <vt:lpstr>SEC_3B</vt:lpstr>
      <vt:lpstr>SEC_4</vt:lpstr>
      <vt:lpstr>SEC_4B</vt:lpstr>
      <vt:lpstr>TLAC_1</vt:lpstr>
      <vt:lpstr>TLAC_3</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jenkinss</cp:lastModifiedBy>
  <dcterms:modified xsi:type="dcterms:W3CDTF">2019-08-27T19:11:21Z</dcterms:modified>
  <cp:category/>
  <cp:contentStatus/>
</cp:coreProperties>
</file>